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5870" windowHeight="11760" activeTab="1"/>
  </bookViews>
  <sheets>
    <sheet name="調査地点図(1)" sheetId="263" r:id="rId1"/>
    <sheet name="自動車交通量(交差点計)" sheetId="257" r:id="rId2"/>
    <sheet name="自動車流量図(1)" sheetId="231" r:id="rId3"/>
    <sheet name="自動車流量図(2)" sheetId="264" r:id="rId4"/>
    <sheet name="自動車流量図(3)" sheetId="265" r:id="rId5"/>
    <sheet name="自動車流量図(4)" sheetId="266" r:id="rId6"/>
    <sheet name="【方向別】自動車交通量(1)" sheetId="232" r:id="rId7"/>
    <sheet name="【方向別】自動車交通量(2)" sheetId="233" r:id="rId8"/>
    <sheet name="【方向別】自動車交通量(3)" sheetId="234" r:id="rId9"/>
    <sheet name="【方向別】自動車交通量(4)" sheetId="235" r:id="rId10"/>
    <sheet name="【方向別】自動車交通量(5)" sheetId="236" r:id="rId11"/>
    <sheet name="【方向別】自動車交通量(6)" sheetId="237" r:id="rId12"/>
    <sheet name="【方向別】自動車交通量(7)" sheetId="238" r:id="rId13"/>
    <sheet name="【方向別】自動車交通量(8)" sheetId="239" r:id="rId14"/>
    <sheet name="【方向別】自動車交通量(9)" sheetId="240" r:id="rId15"/>
    <sheet name="【方向別】自動車交通量(10)" sheetId="241" r:id="rId16"/>
    <sheet name="【方向別】自動車交通量(11)" sheetId="242" r:id="rId17"/>
    <sheet name="【方向別】自動車交通量(12)" sheetId="243" r:id="rId18"/>
    <sheet name="【方向別】自動車交通量(13)" sheetId="244" r:id="rId19"/>
    <sheet name="横断構成図" sheetId="259" r:id="rId20"/>
    <sheet name="階梯図" sheetId="258" r:id="rId21"/>
    <sheet name="【断面別】自動車交通量(A断面流入)" sheetId="245" r:id="rId22"/>
    <sheet name="【断面別】自動車交通量(A断面流出)" sheetId="246" r:id="rId23"/>
    <sheet name="【断面別】自動車交通量(A断面計)" sheetId="247" r:id="rId24"/>
    <sheet name="【断面別】自動車交通量(B断面流入)" sheetId="248" r:id="rId25"/>
    <sheet name="【断面別】自動車交通量(B断面流出)" sheetId="249" r:id="rId26"/>
    <sheet name="【断面別】自動車交通量(B断面計)" sheetId="250" r:id="rId27"/>
    <sheet name="【断面別】自動車交通量（C断面流入)" sheetId="251" r:id="rId28"/>
    <sheet name="【断面別】自動車交通量(C断面流出)" sheetId="252" r:id="rId29"/>
    <sheet name="【断面別】自動車交通量(C断面計)" sheetId="253" r:id="rId30"/>
    <sheet name="【断面別】自動車交通量(D断面流入)" sheetId="254" r:id="rId31"/>
    <sheet name="【断面別】自動車交通量(D断面流出)" sheetId="255" r:id="rId32"/>
    <sheet name="【断面別】自動車交通量(D断面計)" sheetId="256" r:id="rId33"/>
    <sheet name="自動車変動図(1)" sheetId="218" r:id="rId34"/>
    <sheet name="自動車変動図(2)" sheetId="217" r:id="rId35"/>
    <sheet name="自動車変動図(3)" sheetId="216" r:id="rId36"/>
    <sheet name="自動車変動図(4)" sheetId="215" r:id="rId37"/>
    <sheet name="自動車変動図(5)" sheetId="214" r:id="rId38"/>
    <sheet name="自動車変動図(6)" sheetId="213" r:id="rId39"/>
    <sheet name="自動車変動図(7)" sheetId="212" r:id="rId40"/>
    <sheet name="補足(滞留長調査)" sheetId="260" r:id="rId41"/>
  </sheets>
  <definedNames>
    <definedName name="_xlnm.Print_Area" localSheetId="23">'【断面別】自動車交通量(A断面計)'!$B$2:$L$52</definedName>
    <definedName name="_xlnm.Print_Area" localSheetId="22">'【断面別】自動車交通量(A断面流出)'!$B$2:$L$52</definedName>
    <definedName name="_xlnm.Print_Area" localSheetId="21">'【断面別】自動車交通量(A断面流入)'!$B$2:$L$52</definedName>
    <definedName name="_xlnm.Print_Area" localSheetId="26">'【断面別】自動車交通量(B断面計)'!$B$2:$L$52</definedName>
    <definedName name="_xlnm.Print_Area" localSheetId="25">'【断面別】自動車交通量(B断面流出)'!$B$2:$L$52</definedName>
    <definedName name="_xlnm.Print_Area" localSheetId="24">'【断面別】自動車交通量(B断面流入)'!$B$2:$L$52</definedName>
    <definedName name="_xlnm.Print_Area" localSheetId="29">'【断面別】自動車交通量(C断面計)'!$B$2:$L$52</definedName>
    <definedName name="_xlnm.Print_Area" localSheetId="28">'【断面別】自動車交通量(C断面流出)'!$B$2:$L$52</definedName>
    <definedName name="_xlnm.Print_Area" localSheetId="27">'【断面別】自動車交通量（C断面流入)'!$B$2:$L$52</definedName>
    <definedName name="_xlnm.Print_Area" localSheetId="32">'【断面別】自動車交通量(D断面計)'!$B$2:$L$52</definedName>
    <definedName name="_xlnm.Print_Area" localSheetId="31">'【断面別】自動車交通量(D断面流出)'!$B$2:$L$52</definedName>
    <definedName name="_xlnm.Print_Area" localSheetId="30">'【断面別】自動車交通量(D断面流入)'!$B$2:$L$52</definedName>
    <definedName name="_xlnm.Print_Area" localSheetId="6">'【方向別】自動車交通量(1)'!$B$2:$L$52</definedName>
    <definedName name="_xlnm.Print_Area" localSheetId="15">'【方向別】自動車交通量(10)'!$B$2:$L$52</definedName>
    <definedName name="_xlnm.Print_Area" localSheetId="16">'【方向別】自動車交通量(11)'!$B$2:$L$52</definedName>
    <definedName name="_xlnm.Print_Area" localSheetId="17">'【方向別】自動車交通量(12)'!$B$2:$L$52</definedName>
    <definedName name="_xlnm.Print_Area" localSheetId="18">'【方向別】自動車交通量(13)'!$B$2:$L$52</definedName>
    <definedName name="_xlnm.Print_Area" localSheetId="7">'【方向別】自動車交通量(2)'!$B$2:$L$52</definedName>
    <definedName name="_xlnm.Print_Area" localSheetId="8">'【方向別】自動車交通量(3)'!$B$2:$L$52</definedName>
    <definedName name="_xlnm.Print_Area" localSheetId="9">'【方向別】自動車交通量(4)'!$B$2:$L$52</definedName>
    <definedName name="_xlnm.Print_Area" localSheetId="10">'【方向別】自動車交通量(5)'!$B$2:$L$52</definedName>
    <definedName name="_xlnm.Print_Area" localSheetId="11">'【方向別】自動車交通量(6)'!$B$2:$L$52</definedName>
    <definedName name="_xlnm.Print_Area" localSheetId="12">'【方向別】自動車交通量(7)'!$B$2:$L$52</definedName>
    <definedName name="_xlnm.Print_Area" localSheetId="13">'【方向別】自動車交通量(8)'!$B$2:$L$52</definedName>
    <definedName name="_xlnm.Print_Area" localSheetId="14">'【方向別】自動車交通量(9)'!$B$2:$L$52</definedName>
    <definedName name="_xlnm.Print_Area" localSheetId="20">階梯図!$A$1:$I$43</definedName>
    <definedName name="_xlnm.Print_Area" localSheetId="1">'自動車交通量(交差点計)'!$B$2:$L$52</definedName>
    <definedName name="_xlnm.Print_Area" localSheetId="33">'自動車変動図(1)'!$B$2:$Q$69</definedName>
    <definedName name="_xlnm.Print_Area" localSheetId="34">'自動車変動図(2)'!$B$2:$Q$69</definedName>
    <definedName name="_xlnm.Print_Area" localSheetId="35">'自動車変動図(3)'!$B$2:$Q$69</definedName>
    <definedName name="_xlnm.Print_Area" localSheetId="36">'自動車変動図(4)'!$B$2:$Q$69</definedName>
    <definedName name="_xlnm.Print_Area" localSheetId="37">'自動車変動図(5)'!$B$2:$Q$69</definedName>
    <definedName name="_xlnm.Print_Area" localSheetId="38">'自動車変動図(6)'!$B$2:$Q$69</definedName>
    <definedName name="_xlnm.Print_Area" localSheetId="39">'自動車変動図(7)'!$B$2:$Q$69</definedName>
    <definedName name="_xlnm.Print_Area" localSheetId="2">'自動車流量図(1)'!$B$2:$I$35</definedName>
    <definedName name="_xlnm.Print_Area" localSheetId="3">'自動車流量図(2)'!$B$2:$L$23</definedName>
    <definedName name="_xlnm.Print_Area" localSheetId="4">'自動車流量図(3)'!$B$2:$I$35</definedName>
    <definedName name="_xlnm.Print_Area" localSheetId="5">'自動車流量図(4)'!$B$2:$L$23</definedName>
    <definedName name="_xlnm.Print_Area" localSheetId="0">'調査地点図(1)'!$A$1:$I$30</definedName>
    <definedName name="_xlnm.Print_Area" localSheetId="40">'補足(滞留長調査)'!$B$1:$L$34</definedName>
    <definedName name="_xlnm.Print_Titles" localSheetId="23">'【断面別】自動車交通量(A断面計)'!$2:$13</definedName>
    <definedName name="_xlnm.Print_Titles" localSheetId="22">'【断面別】自動車交通量(A断面流出)'!$2:$13</definedName>
    <definedName name="_xlnm.Print_Titles" localSheetId="21">'【断面別】自動車交通量(A断面流入)'!$2:$13</definedName>
    <definedName name="_xlnm.Print_Titles" localSheetId="26">'【断面別】自動車交通量(B断面計)'!$2:$13</definedName>
    <definedName name="_xlnm.Print_Titles" localSheetId="25">'【断面別】自動車交通量(B断面流出)'!$2:$13</definedName>
    <definedName name="_xlnm.Print_Titles" localSheetId="24">'【断面別】自動車交通量(B断面流入)'!$2:$13</definedName>
    <definedName name="_xlnm.Print_Titles" localSheetId="29">'【断面別】自動車交通量(C断面計)'!$2:$13</definedName>
    <definedName name="_xlnm.Print_Titles" localSheetId="28">'【断面別】自動車交通量(C断面流出)'!$2:$13</definedName>
    <definedName name="_xlnm.Print_Titles" localSheetId="27">'【断面別】自動車交通量（C断面流入)'!$2:$13</definedName>
    <definedName name="_xlnm.Print_Titles" localSheetId="32">'【断面別】自動車交通量(D断面計)'!$2:$13</definedName>
    <definedName name="_xlnm.Print_Titles" localSheetId="31">'【断面別】自動車交通量(D断面流出)'!$2:$13</definedName>
    <definedName name="_xlnm.Print_Titles" localSheetId="30">'【断面別】自動車交通量(D断面流入)'!$2:$13</definedName>
    <definedName name="_xlnm.Print_Titles" localSheetId="6">'【方向別】自動車交通量(1)'!$2:$13</definedName>
    <definedName name="_xlnm.Print_Titles" localSheetId="15">'【方向別】自動車交通量(10)'!$2:$13</definedName>
    <definedName name="_xlnm.Print_Titles" localSheetId="16">'【方向別】自動車交通量(11)'!$2:$13</definedName>
    <definedName name="_xlnm.Print_Titles" localSheetId="17">'【方向別】自動車交通量(12)'!$2:$13</definedName>
    <definedName name="_xlnm.Print_Titles" localSheetId="18">'【方向別】自動車交通量(13)'!$2:$13</definedName>
    <definedName name="_xlnm.Print_Titles" localSheetId="7">'【方向別】自動車交通量(2)'!$2:$13</definedName>
    <definedName name="_xlnm.Print_Titles" localSheetId="8">'【方向別】自動車交通量(3)'!$2:$13</definedName>
    <definedName name="_xlnm.Print_Titles" localSheetId="9">'【方向別】自動車交通量(4)'!$2:$13</definedName>
    <definedName name="_xlnm.Print_Titles" localSheetId="10">'【方向別】自動車交通量(5)'!$2:$13</definedName>
    <definedName name="_xlnm.Print_Titles" localSheetId="11">'【方向別】自動車交通量(6)'!$2:$13</definedName>
    <definedName name="_xlnm.Print_Titles" localSheetId="12">'【方向別】自動車交通量(7)'!$2:$13</definedName>
    <definedName name="_xlnm.Print_Titles" localSheetId="13">'【方向別】自動車交通量(8)'!$2:$13</definedName>
    <definedName name="_xlnm.Print_Titles" localSheetId="14">'【方向別】自動車交通量(9)'!$2:$13</definedName>
    <definedName name="_xlnm.Print_Titles" localSheetId="1">'自動車交通量(交差点計)'!$2:$13</definedName>
  </definedNames>
  <calcPr calcId="145621"/>
</workbook>
</file>

<file path=xl/calcChain.xml><?xml version="1.0" encoding="utf-8"?>
<calcChain xmlns="http://schemas.openxmlformats.org/spreadsheetml/2006/main">
  <c r="H34" i="265" l="1"/>
  <c r="G34" i="265"/>
  <c r="F34" i="265"/>
  <c r="E34" i="265"/>
  <c r="I34" i="265" s="1"/>
  <c r="H33" i="265"/>
  <c r="G33" i="265"/>
  <c r="F33" i="265"/>
  <c r="E33" i="265"/>
  <c r="I33" i="265" s="1"/>
  <c r="H32" i="265"/>
  <c r="G32" i="265"/>
  <c r="F32" i="265"/>
  <c r="E32" i="265"/>
  <c r="I32" i="265" s="1"/>
  <c r="H31" i="265"/>
  <c r="H35" i="265" s="1"/>
  <c r="G31" i="265"/>
  <c r="G35" i="265" s="1"/>
  <c r="F31" i="265"/>
  <c r="F35" i="265" s="1"/>
  <c r="E31" i="265"/>
  <c r="E35" i="265" s="1"/>
  <c r="G30" i="265"/>
  <c r="F30" i="265"/>
  <c r="E30" i="265"/>
  <c r="I29" i="265"/>
  <c r="I28" i="265"/>
  <c r="I27" i="265"/>
  <c r="I30" i="265" s="1"/>
  <c r="I26" i="265"/>
  <c r="H25" i="265"/>
  <c r="F25" i="265"/>
  <c r="E25" i="265"/>
  <c r="I24" i="265"/>
  <c r="I23" i="265"/>
  <c r="I22" i="265"/>
  <c r="I25" i="265" s="1"/>
  <c r="I21" i="265"/>
  <c r="H20" i="265"/>
  <c r="G20" i="265"/>
  <c r="E20" i="265"/>
  <c r="I19" i="265"/>
  <c r="I18" i="265"/>
  <c r="I17" i="265"/>
  <c r="I20" i="265" s="1"/>
  <c r="I16" i="265"/>
  <c r="H15" i="265"/>
  <c r="G15" i="265"/>
  <c r="F15" i="265"/>
  <c r="E15" i="265"/>
  <c r="I14" i="265"/>
  <c r="I13" i="265"/>
  <c r="I12" i="265"/>
  <c r="I11" i="265"/>
  <c r="I15" i="265" s="1"/>
  <c r="I31" i="265" l="1"/>
  <c r="I35" i="265" s="1"/>
  <c r="C29" i="260"/>
  <c r="D29" i="260"/>
  <c r="E29" i="260"/>
  <c r="F29" i="260"/>
  <c r="C30" i="260"/>
  <c r="D30" i="260"/>
  <c r="E30" i="260"/>
  <c r="F30" i="260"/>
  <c r="C31" i="260"/>
  <c r="D31" i="260"/>
  <c r="E31" i="260"/>
  <c r="F31" i="260"/>
  <c r="D16" i="255"/>
  <c r="E16" i="255"/>
  <c r="F16" i="255"/>
  <c r="F22" i="255" s="1"/>
  <c r="G16" i="255"/>
  <c r="H16" i="255"/>
  <c r="D17" i="255"/>
  <c r="D22" i="255" s="1"/>
  <c r="E17" i="255"/>
  <c r="F17" i="255"/>
  <c r="I17" i="255" s="1"/>
  <c r="G17" i="255"/>
  <c r="D18" i="255"/>
  <c r="H18" i="255" s="1"/>
  <c r="E18" i="255"/>
  <c r="F18" i="255"/>
  <c r="I18" i="255" s="1"/>
  <c r="G18" i="255"/>
  <c r="G18" i="256" s="1"/>
  <c r="D19" i="255"/>
  <c r="E19" i="255"/>
  <c r="F19" i="255"/>
  <c r="I19" i="255" s="1"/>
  <c r="G19" i="255"/>
  <c r="D20" i="255"/>
  <c r="E20" i="255"/>
  <c r="F20" i="255"/>
  <c r="G20" i="255"/>
  <c r="I20" i="255" s="1"/>
  <c r="H20" i="255"/>
  <c r="D21" i="255"/>
  <c r="E21" i="255"/>
  <c r="H21" i="255" s="1"/>
  <c r="J21" i="255" s="1"/>
  <c r="K21" i="255" s="1"/>
  <c r="F21" i="255"/>
  <c r="I21" i="255"/>
  <c r="G21" i="255"/>
  <c r="D23" i="255"/>
  <c r="E23" i="255"/>
  <c r="F23" i="255"/>
  <c r="I23" i="255" s="1"/>
  <c r="G23" i="255"/>
  <c r="D24" i="255"/>
  <c r="E24" i="255"/>
  <c r="E24" i="256" s="1"/>
  <c r="F24" i="255"/>
  <c r="I24" i="255"/>
  <c r="G24" i="255"/>
  <c r="H24" i="255"/>
  <c r="D25" i="255"/>
  <c r="H25" i="255" s="1"/>
  <c r="E25" i="255"/>
  <c r="F25" i="255"/>
  <c r="F25" i="256" s="1"/>
  <c r="G25" i="255"/>
  <c r="D26" i="255"/>
  <c r="E26" i="255"/>
  <c r="H26" i="255"/>
  <c r="F26" i="255"/>
  <c r="G26" i="255"/>
  <c r="G29" i="255" s="1"/>
  <c r="D27" i="255"/>
  <c r="E27" i="255"/>
  <c r="H27" i="255" s="1"/>
  <c r="J27" i="255" s="1"/>
  <c r="K27" i="255" s="1"/>
  <c r="F27" i="255"/>
  <c r="G27" i="255"/>
  <c r="I27" i="255"/>
  <c r="D28" i="255"/>
  <c r="E28" i="255"/>
  <c r="F28" i="255"/>
  <c r="I28" i="255"/>
  <c r="G28" i="255"/>
  <c r="H28" i="255"/>
  <c r="J28" i="255" s="1"/>
  <c r="K28" i="255" s="1"/>
  <c r="D30" i="255"/>
  <c r="E30" i="255"/>
  <c r="H30" i="255"/>
  <c r="J30" i="255" s="1"/>
  <c r="F30" i="255"/>
  <c r="G30" i="255"/>
  <c r="I30" i="255" s="1"/>
  <c r="D31" i="255"/>
  <c r="E31" i="255"/>
  <c r="H31" i="255" s="1"/>
  <c r="J31" i="255" s="1"/>
  <c r="K31" i="255" s="1"/>
  <c r="F31" i="255"/>
  <c r="G31" i="255"/>
  <c r="I31" i="255"/>
  <c r="D32" i="255"/>
  <c r="E32" i="255"/>
  <c r="F32" i="255"/>
  <c r="I32" i="255"/>
  <c r="G32" i="255"/>
  <c r="H32" i="255"/>
  <c r="J32" i="255" s="1"/>
  <c r="K32" i="255" s="1"/>
  <c r="D33" i="255"/>
  <c r="H33" i="255" s="1"/>
  <c r="J33" i="255" s="1"/>
  <c r="E33" i="255"/>
  <c r="F33" i="255"/>
  <c r="I33" i="255"/>
  <c r="G33" i="255"/>
  <c r="D34" i="255"/>
  <c r="H34" i="255" s="1"/>
  <c r="E34" i="255"/>
  <c r="F34" i="255"/>
  <c r="G34" i="255"/>
  <c r="I34" i="255" s="1"/>
  <c r="D35" i="255"/>
  <c r="E35" i="255"/>
  <c r="H35" i="255" s="1"/>
  <c r="J35" i="255" s="1"/>
  <c r="F35" i="255"/>
  <c r="G35" i="255"/>
  <c r="I35" i="255" s="1"/>
  <c r="D36" i="255"/>
  <c r="H36" i="255" s="1"/>
  <c r="E36" i="255"/>
  <c r="F36" i="255"/>
  <c r="I36" i="255" s="1"/>
  <c r="G36" i="255"/>
  <c r="D37" i="255"/>
  <c r="H37" i="255" s="1"/>
  <c r="E37" i="255"/>
  <c r="F37" i="255"/>
  <c r="G37" i="255"/>
  <c r="D38" i="255"/>
  <c r="E38" i="255"/>
  <c r="F38" i="255"/>
  <c r="G38" i="255"/>
  <c r="G44" i="255" s="1"/>
  <c r="D39" i="255"/>
  <c r="E39" i="255"/>
  <c r="F39" i="255"/>
  <c r="I39" i="255" s="1"/>
  <c r="G39" i="255"/>
  <c r="H39" i="255"/>
  <c r="D40" i="255"/>
  <c r="D44" i="255" s="1"/>
  <c r="E40" i="255"/>
  <c r="F40" i="255"/>
  <c r="I40" i="255" s="1"/>
  <c r="G40" i="255"/>
  <c r="D41" i="255"/>
  <c r="E41" i="255"/>
  <c r="H41" i="255"/>
  <c r="J41" i="255" s="1"/>
  <c r="F41" i="255"/>
  <c r="I41" i="255" s="1"/>
  <c r="G41" i="255"/>
  <c r="D42" i="255"/>
  <c r="H42" i="255" s="1"/>
  <c r="J42" i="255" s="1"/>
  <c r="E42" i="255"/>
  <c r="F42" i="255"/>
  <c r="I42" i="255" s="1"/>
  <c r="G42" i="255"/>
  <c r="D43" i="255"/>
  <c r="H43" i="255" s="1"/>
  <c r="J43" i="255" s="1"/>
  <c r="E43" i="255"/>
  <c r="F43" i="255"/>
  <c r="I43" i="255" s="1"/>
  <c r="G43" i="255"/>
  <c r="D45" i="255"/>
  <c r="D51" i="255" s="1"/>
  <c r="E45" i="255"/>
  <c r="F45" i="255"/>
  <c r="G45" i="255"/>
  <c r="G51" i="255" s="1"/>
  <c r="D46" i="255"/>
  <c r="H46" i="255" s="1"/>
  <c r="J46" i="255" s="1"/>
  <c r="E46" i="255"/>
  <c r="F46" i="255"/>
  <c r="I46" i="255" s="1"/>
  <c r="G46" i="255"/>
  <c r="D47" i="255"/>
  <c r="H47" i="255" s="1"/>
  <c r="J47" i="255" s="1"/>
  <c r="E47" i="255"/>
  <c r="F47" i="255"/>
  <c r="I47" i="255" s="1"/>
  <c r="G47" i="255"/>
  <c r="D48" i="255"/>
  <c r="E48" i="255"/>
  <c r="F48" i="255"/>
  <c r="I48" i="255"/>
  <c r="G48" i="255"/>
  <c r="H48" i="255"/>
  <c r="D49" i="255"/>
  <c r="H49" i="255" s="1"/>
  <c r="E49" i="255"/>
  <c r="F49" i="255"/>
  <c r="G49" i="255"/>
  <c r="D50" i="255"/>
  <c r="E50" i="255"/>
  <c r="H50" i="255"/>
  <c r="J50" i="255" s="1"/>
  <c r="F50" i="255"/>
  <c r="G50" i="255"/>
  <c r="I50" i="255" s="1"/>
  <c r="D16" i="254"/>
  <c r="D16" i="256"/>
  <c r="E16" i="254"/>
  <c r="E16" i="256"/>
  <c r="F16" i="254"/>
  <c r="F16" i="256"/>
  <c r="G16" i="254"/>
  <c r="G16" i="256"/>
  <c r="H16" i="254"/>
  <c r="D17" i="254"/>
  <c r="D17" i="256" s="1"/>
  <c r="E17" i="254"/>
  <c r="E17" i="256" s="1"/>
  <c r="F17" i="254"/>
  <c r="F17" i="256" s="1"/>
  <c r="I17" i="256" s="1"/>
  <c r="G17" i="254"/>
  <c r="G17" i="256"/>
  <c r="D18" i="254"/>
  <c r="D18" i="256" s="1"/>
  <c r="E18" i="254"/>
  <c r="E18" i="256" s="1"/>
  <c r="F18" i="254"/>
  <c r="F18" i="256" s="1"/>
  <c r="I18" i="256" s="1"/>
  <c r="G18" i="254"/>
  <c r="D19" i="254"/>
  <c r="E19" i="254"/>
  <c r="E19" i="256"/>
  <c r="F19" i="254"/>
  <c r="G19" i="254"/>
  <c r="G19" i="256"/>
  <c r="I19" i="254"/>
  <c r="D20" i="254"/>
  <c r="E20" i="254"/>
  <c r="E20" i="256"/>
  <c r="F20" i="254"/>
  <c r="F20" i="256"/>
  <c r="G20" i="254"/>
  <c r="G20" i="256"/>
  <c r="D21" i="254"/>
  <c r="D21" i="256"/>
  <c r="E21" i="254"/>
  <c r="E21" i="256" s="1"/>
  <c r="F21" i="254"/>
  <c r="F21" i="256"/>
  <c r="I21" i="256"/>
  <c r="G21" i="254"/>
  <c r="G21" i="256"/>
  <c r="D23" i="254"/>
  <c r="D23" i="256" s="1"/>
  <c r="E23" i="254"/>
  <c r="E23" i="256"/>
  <c r="F23" i="254"/>
  <c r="G23" i="254"/>
  <c r="G23" i="256"/>
  <c r="D24" i="254"/>
  <c r="D24" i="256"/>
  <c r="H24" i="256" s="1"/>
  <c r="E24" i="254"/>
  <c r="F24" i="254"/>
  <c r="F24" i="256" s="1"/>
  <c r="G24" i="254"/>
  <c r="G24" i="256"/>
  <c r="H24" i="254"/>
  <c r="D25" i="254"/>
  <c r="D25" i="256"/>
  <c r="E25" i="254"/>
  <c r="E25" i="256"/>
  <c r="F25" i="254"/>
  <c r="G25" i="254"/>
  <c r="G25" i="256" s="1"/>
  <c r="D26" i="254"/>
  <c r="D26" i="256"/>
  <c r="E26" i="254"/>
  <c r="E26" i="256" s="1"/>
  <c r="F26" i="254"/>
  <c r="F26" i="256"/>
  <c r="G26" i="254"/>
  <c r="I26" i="254"/>
  <c r="D27" i="254"/>
  <c r="E27" i="254"/>
  <c r="E27" i="256"/>
  <c r="F27" i="254"/>
  <c r="F27" i="256"/>
  <c r="G27" i="254"/>
  <c r="G27" i="256"/>
  <c r="I27" i="254"/>
  <c r="D28" i="254"/>
  <c r="E28" i="254"/>
  <c r="E28" i="256"/>
  <c r="F28" i="254"/>
  <c r="F28" i="256"/>
  <c r="G28" i="254"/>
  <c r="G28" i="256"/>
  <c r="D30" i="254"/>
  <c r="D30" i="256"/>
  <c r="E30" i="254"/>
  <c r="E30" i="256"/>
  <c r="F30" i="254"/>
  <c r="F30" i="256"/>
  <c r="G30" i="254"/>
  <c r="I30" i="254"/>
  <c r="D31" i="254"/>
  <c r="D31" i="256"/>
  <c r="E31" i="254"/>
  <c r="F31" i="254"/>
  <c r="F31" i="256"/>
  <c r="G31" i="254"/>
  <c r="G31" i="256" s="1"/>
  <c r="D32" i="254"/>
  <c r="D32" i="256"/>
  <c r="E32" i="254"/>
  <c r="F32" i="254"/>
  <c r="F32" i="256"/>
  <c r="G32" i="254"/>
  <c r="G32" i="256" s="1"/>
  <c r="D33" i="254"/>
  <c r="D33" i="256"/>
  <c r="E33" i="254"/>
  <c r="E33" i="256"/>
  <c r="F33" i="254"/>
  <c r="F33" i="256"/>
  <c r="I33" i="256" s="1"/>
  <c r="G33" i="254"/>
  <c r="G33" i="256"/>
  <c r="D34" i="254"/>
  <c r="D34" i="256" s="1"/>
  <c r="E34" i="254"/>
  <c r="E34" i="256"/>
  <c r="F34" i="254"/>
  <c r="G34" i="254"/>
  <c r="G34" i="256"/>
  <c r="D35" i="254"/>
  <c r="D35" i="256"/>
  <c r="E35" i="254"/>
  <c r="F35" i="254"/>
  <c r="I35" i="254" s="1"/>
  <c r="F35" i="256"/>
  <c r="G35" i="254"/>
  <c r="H35" i="254"/>
  <c r="J35" i="254"/>
  <c r="D36" i="254"/>
  <c r="D36" i="256"/>
  <c r="H36" i="256"/>
  <c r="E36" i="254"/>
  <c r="E36" i="256"/>
  <c r="F36" i="254"/>
  <c r="F36" i="256"/>
  <c r="G36" i="254"/>
  <c r="G36" i="256"/>
  <c r="H36" i="254"/>
  <c r="D37" i="254"/>
  <c r="D37" i="256" s="1"/>
  <c r="E37" i="254"/>
  <c r="E37" i="256"/>
  <c r="F37" i="254"/>
  <c r="F37" i="256" s="1"/>
  <c r="I37" i="256" s="1"/>
  <c r="G37" i="254"/>
  <c r="G37" i="256"/>
  <c r="D38" i="254"/>
  <c r="D38" i="256"/>
  <c r="E38" i="254"/>
  <c r="E38" i="256"/>
  <c r="F38" i="254"/>
  <c r="F38" i="256"/>
  <c r="G38" i="254"/>
  <c r="I38" i="254" s="1"/>
  <c r="G38" i="256"/>
  <c r="D39" i="254"/>
  <c r="D39" i="256"/>
  <c r="H39" i="256"/>
  <c r="E39" i="254"/>
  <c r="E39" i="256"/>
  <c r="F39" i="254"/>
  <c r="I39" i="254" s="1"/>
  <c r="J39" i="254" s="1"/>
  <c r="F39" i="256"/>
  <c r="G39" i="254"/>
  <c r="G39" i="256"/>
  <c r="H39" i="254"/>
  <c r="D40" i="254"/>
  <c r="D40" i="256"/>
  <c r="H40" i="256"/>
  <c r="E40" i="254"/>
  <c r="E40" i="256"/>
  <c r="F40" i="254"/>
  <c r="F40" i="256"/>
  <c r="G40" i="254"/>
  <c r="G40" i="256"/>
  <c r="H40" i="254"/>
  <c r="D41" i="254"/>
  <c r="D41" i="256" s="1"/>
  <c r="E41" i="254"/>
  <c r="E41" i="256"/>
  <c r="F41" i="254"/>
  <c r="F41" i="256" s="1"/>
  <c r="G41" i="254"/>
  <c r="G41" i="256"/>
  <c r="D42" i="254"/>
  <c r="D42" i="256"/>
  <c r="E42" i="254"/>
  <c r="E42" i="256"/>
  <c r="F42" i="254"/>
  <c r="G42" i="254"/>
  <c r="D43" i="254"/>
  <c r="D43" i="256"/>
  <c r="H43" i="256" s="1"/>
  <c r="E43" i="254"/>
  <c r="E43" i="256"/>
  <c r="F43" i="254"/>
  <c r="G43" i="254"/>
  <c r="G43" i="256"/>
  <c r="H43" i="254"/>
  <c r="D45" i="254"/>
  <c r="D45" i="256" s="1"/>
  <c r="E45" i="254"/>
  <c r="E45" i="256"/>
  <c r="F45" i="254"/>
  <c r="F45" i="256" s="1"/>
  <c r="G45" i="254"/>
  <c r="G45" i="256"/>
  <c r="D46" i="254"/>
  <c r="D46" i="256"/>
  <c r="E46" i="254"/>
  <c r="F46" i="254"/>
  <c r="G46" i="254"/>
  <c r="G46" i="256"/>
  <c r="D47" i="254"/>
  <c r="D47" i="256"/>
  <c r="H47" i="256"/>
  <c r="E47" i="254"/>
  <c r="E47" i="256"/>
  <c r="F47" i="254"/>
  <c r="I47" i="254" s="1"/>
  <c r="J47" i="254" s="1"/>
  <c r="K47" i="254" s="1"/>
  <c r="F47" i="256"/>
  <c r="G47" i="254"/>
  <c r="G47" i="256"/>
  <c r="H47" i="254"/>
  <c r="D48" i="254"/>
  <c r="D48" i="256"/>
  <c r="H48" i="256" s="1"/>
  <c r="E48" i="254"/>
  <c r="E48" i="256"/>
  <c r="F48" i="254"/>
  <c r="F48" i="256" s="1"/>
  <c r="G48" i="254"/>
  <c r="G48" i="256"/>
  <c r="H48" i="254"/>
  <c r="D49" i="254"/>
  <c r="D49" i="256"/>
  <c r="E49" i="254"/>
  <c r="E49" i="256" s="1"/>
  <c r="F49" i="254"/>
  <c r="G49" i="254"/>
  <c r="G49" i="256"/>
  <c r="D50" i="254"/>
  <c r="D50" i="256" s="1"/>
  <c r="E50" i="254"/>
  <c r="F50" i="254"/>
  <c r="F50" i="256"/>
  <c r="I50" i="256" s="1"/>
  <c r="G50" i="254"/>
  <c r="G50" i="256"/>
  <c r="I50" i="254"/>
  <c r="D16" i="252"/>
  <c r="E16" i="252"/>
  <c r="H16" i="252" s="1"/>
  <c r="F16" i="252"/>
  <c r="G16" i="252"/>
  <c r="I16" i="252"/>
  <c r="D17" i="252"/>
  <c r="E17" i="252"/>
  <c r="F17" i="252"/>
  <c r="I17" i="252"/>
  <c r="G17" i="252"/>
  <c r="D18" i="252"/>
  <c r="E18" i="252"/>
  <c r="H18" i="252" s="1"/>
  <c r="J18" i="252" s="1"/>
  <c r="F18" i="252"/>
  <c r="G18" i="252"/>
  <c r="I18" i="252"/>
  <c r="D19" i="252"/>
  <c r="E19" i="252"/>
  <c r="F19" i="252"/>
  <c r="F22" i="252" s="1"/>
  <c r="I19" i="252"/>
  <c r="G19" i="252"/>
  <c r="H19" i="252"/>
  <c r="D20" i="252"/>
  <c r="E20" i="252"/>
  <c r="F20" i="252"/>
  <c r="G20" i="252"/>
  <c r="I20" i="252"/>
  <c r="H20" i="252"/>
  <c r="J20" i="252" s="1"/>
  <c r="D21" i="252"/>
  <c r="H21" i="252" s="1"/>
  <c r="E21" i="252"/>
  <c r="F21" i="252"/>
  <c r="G21" i="252"/>
  <c r="G22" i="252" s="1"/>
  <c r="D23" i="252"/>
  <c r="H23" i="252" s="1"/>
  <c r="E23" i="252"/>
  <c r="F23" i="252"/>
  <c r="G23" i="252"/>
  <c r="I23" i="252"/>
  <c r="D24" i="252"/>
  <c r="H24" i="252" s="1"/>
  <c r="E24" i="252"/>
  <c r="F24" i="252"/>
  <c r="G24" i="252"/>
  <c r="I24" i="252"/>
  <c r="D25" i="252"/>
  <c r="E25" i="252"/>
  <c r="F25" i="252"/>
  <c r="G25" i="252"/>
  <c r="G29" i="252" s="1"/>
  <c r="H25" i="252"/>
  <c r="D26" i="252"/>
  <c r="E26" i="252"/>
  <c r="H26" i="252"/>
  <c r="F26" i="252"/>
  <c r="I26" i="252" s="1"/>
  <c r="G26" i="252"/>
  <c r="D27" i="252"/>
  <c r="D29" i="252"/>
  <c r="E27" i="252"/>
  <c r="F27" i="252"/>
  <c r="G27" i="252"/>
  <c r="I27" i="252" s="1"/>
  <c r="H27" i="252"/>
  <c r="J27" i="252" s="1"/>
  <c r="D28" i="252"/>
  <c r="H28" i="252" s="1"/>
  <c r="E28" i="252"/>
  <c r="F28" i="252"/>
  <c r="G28" i="252"/>
  <c r="D30" i="252"/>
  <c r="E30" i="252"/>
  <c r="H30" i="252" s="1"/>
  <c r="J30" i="252" s="1"/>
  <c r="F30" i="252"/>
  <c r="G30" i="252"/>
  <c r="I30" i="252"/>
  <c r="D31" i="252"/>
  <c r="E31" i="252"/>
  <c r="H31" i="252" s="1"/>
  <c r="F31" i="252"/>
  <c r="I31" i="252" s="1"/>
  <c r="G31" i="252"/>
  <c r="D32" i="252"/>
  <c r="H32" i="252" s="1"/>
  <c r="E32" i="252"/>
  <c r="F32" i="252"/>
  <c r="G32" i="252"/>
  <c r="I32" i="252" s="1"/>
  <c r="D33" i="252"/>
  <c r="E33" i="252"/>
  <c r="F33" i="252"/>
  <c r="G33" i="252"/>
  <c r="I33" i="252" s="1"/>
  <c r="D34" i="252"/>
  <c r="E34" i="252"/>
  <c r="H34" i="252" s="1"/>
  <c r="F34" i="252"/>
  <c r="G34" i="252"/>
  <c r="I34" i="252" s="1"/>
  <c r="D35" i="252"/>
  <c r="E35" i="252"/>
  <c r="H35" i="252" s="1"/>
  <c r="F35" i="252"/>
  <c r="I35" i="252" s="1"/>
  <c r="G35" i="252"/>
  <c r="D36" i="252"/>
  <c r="H36" i="252" s="1"/>
  <c r="E36" i="252"/>
  <c r="F36" i="252"/>
  <c r="G36" i="252"/>
  <c r="I36" i="252"/>
  <c r="D37" i="252"/>
  <c r="E37" i="252"/>
  <c r="F37" i="252"/>
  <c r="G37" i="252"/>
  <c r="H37" i="252"/>
  <c r="D38" i="252"/>
  <c r="E38" i="252"/>
  <c r="H38" i="252"/>
  <c r="F38" i="252"/>
  <c r="I38" i="252" s="1"/>
  <c r="G38" i="252"/>
  <c r="D39" i="252"/>
  <c r="D44" i="252" s="1"/>
  <c r="E39" i="252"/>
  <c r="F39" i="252"/>
  <c r="G39" i="252"/>
  <c r="H39" i="252"/>
  <c r="J39" i="252" s="1"/>
  <c r="I39" i="252"/>
  <c r="D40" i="252"/>
  <c r="E40" i="252"/>
  <c r="F40" i="252"/>
  <c r="G40" i="252"/>
  <c r="I40" i="252" s="1"/>
  <c r="H40" i="252"/>
  <c r="D41" i="252"/>
  <c r="E41" i="252"/>
  <c r="F41" i="252"/>
  <c r="G41" i="252"/>
  <c r="I41" i="252" s="1"/>
  <c r="H41" i="252"/>
  <c r="D42" i="252"/>
  <c r="E42" i="252"/>
  <c r="H42" i="252"/>
  <c r="J42" i="252"/>
  <c r="F42" i="252"/>
  <c r="G42" i="252"/>
  <c r="I42" i="252"/>
  <c r="D43" i="252"/>
  <c r="H43" i="252" s="1"/>
  <c r="J43" i="252" s="1"/>
  <c r="K43" i="252" s="1"/>
  <c r="E43" i="252"/>
  <c r="F43" i="252"/>
  <c r="G43" i="252"/>
  <c r="I43" i="252"/>
  <c r="D45" i="252"/>
  <c r="E45" i="252"/>
  <c r="H45" i="252" s="1"/>
  <c r="F45" i="252"/>
  <c r="G45" i="252"/>
  <c r="D46" i="252"/>
  <c r="H46" i="252" s="1"/>
  <c r="J46" i="252" s="1"/>
  <c r="E46" i="252"/>
  <c r="F46" i="252"/>
  <c r="I46" i="252"/>
  <c r="G46" i="252"/>
  <c r="D47" i="252"/>
  <c r="E47" i="252"/>
  <c r="H47" i="252"/>
  <c r="F47" i="252"/>
  <c r="I47" i="252" s="1"/>
  <c r="G47" i="252"/>
  <c r="D48" i="252"/>
  <c r="E48" i="252"/>
  <c r="F48" i="252"/>
  <c r="I48" i="252" s="1"/>
  <c r="G48" i="252"/>
  <c r="H48" i="252"/>
  <c r="D49" i="252"/>
  <c r="D51" i="252" s="1"/>
  <c r="E49" i="252"/>
  <c r="F49" i="252"/>
  <c r="G49" i="252"/>
  <c r="H49" i="252"/>
  <c r="D50" i="252"/>
  <c r="E50" i="252"/>
  <c r="H50" i="252"/>
  <c r="F50" i="252"/>
  <c r="I50" i="252" s="1"/>
  <c r="J50" i="252" s="1"/>
  <c r="G50" i="252"/>
  <c r="E51" i="252"/>
  <c r="D16" i="251"/>
  <c r="D16" i="253" s="1"/>
  <c r="E16" i="251"/>
  <c r="H16" i="251" s="1"/>
  <c r="E16" i="253"/>
  <c r="F16" i="251"/>
  <c r="F16" i="253" s="1"/>
  <c r="G16" i="251"/>
  <c r="G16" i="253"/>
  <c r="D17" i="251"/>
  <c r="D17" i="253"/>
  <c r="E17" i="251"/>
  <c r="E17" i="253" s="1"/>
  <c r="H17" i="253" s="1"/>
  <c r="F17" i="251"/>
  <c r="F17" i="253"/>
  <c r="I17" i="253" s="1"/>
  <c r="G17" i="251"/>
  <c r="G17" i="253"/>
  <c r="H17" i="251"/>
  <c r="D18" i="251"/>
  <c r="D18" i="253" s="1"/>
  <c r="E18" i="251"/>
  <c r="E18" i="253"/>
  <c r="F18" i="251"/>
  <c r="F18" i="253" s="1"/>
  <c r="G18" i="251"/>
  <c r="G18" i="253" s="1"/>
  <c r="D19" i="251"/>
  <c r="H19" i="251" s="1"/>
  <c r="J19" i="251" s="1"/>
  <c r="D19" i="253"/>
  <c r="H19" i="253" s="1"/>
  <c r="E19" i="251"/>
  <c r="E19" i="253"/>
  <c r="F19" i="251"/>
  <c r="F19" i="253" s="1"/>
  <c r="I19" i="253" s="1"/>
  <c r="G19" i="251"/>
  <c r="G19" i="253" s="1"/>
  <c r="I19" i="251"/>
  <c r="D20" i="251"/>
  <c r="D20" i="253" s="1"/>
  <c r="E20" i="251"/>
  <c r="E20" i="253" s="1"/>
  <c r="F20" i="251"/>
  <c r="F20" i="253"/>
  <c r="G20" i="251"/>
  <c r="G20" i="253" s="1"/>
  <c r="D21" i="251"/>
  <c r="D21" i="253"/>
  <c r="H21" i="253" s="1"/>
  <c r="E21" i="251"/>
  <c r="E21" i="253"/>
  <c r="F21" i="251"/>
  <c r="F22" i="251" s="1"/>
  <c r="G21" i="251"/>
  <c r="G21" i="253"/>
  <c r="H21" i="251"/>
  <c r="D23" i="251"/>
  <c r="D23" i="253" s="1"/>
  <c r="E23" i="251"/>
  <c r="E23" i="253"/>
  <c r="F23" i="251"/>
  <c r="F23" i="253" s="1"/>
  <c r="G23" i="251"/>
  <c r="G23" i="253"/>
  <c r="H23" i="251"/>
  <c r="D24" i="251"/>
  <c r="D24" i="253"/>
  <c r="H24" i="253" s="1"/>
  <c r="E24" i="251"/>
  <c r="E24" i="253"/>
  <c r="F24" i="251"/>
  <c r="F24" i="253" s="1"/>
  <c r="G24" i="251"/>
  <c r="G24" i="253"/>
  <c r="H24" i="251"/>
  <c r="D25" i="251"/>
  <c r="D25" i="253" s="1"/>
  <c r="E25" i="251"/>
  <c r="H25" i="251" s="1"/>
  <c r="F25" i="251"/>
  <c r="F25" i="253"/>
  <c r="G25" i="251"/>
  <c r="G25" i="253" s="1"/>
  <c r="I25" i="253" s="1"/>
  <c r="D26" i="251"/>
  <c r="D26" i="253" s="1"/>
  <c r="E26" i="251"/>
  <c r="E26" i="253"/>
  <c r="F26" i="251"/>
  <c r="F26" i="253" s="1"/>
  <c r="I26" i="253" s="1"/>
  <c r="G26" i="251"/>
  <c r="G26" i="253"/>
  <c r="D27" i="251"/>
  <c r="D27" i="253"/>
  <c r="H27" i="253"/>
  <c r="E27" i="251"/>
  <c r="E27" i="253"/>
  <c r="F27" i="251"/>
  <c r="I27" i="251" s="1"/>
  <c r="G27" i="251"/>
  <c r="G27" i="253"/>
  <c r="H27" i="251"/>
  <c r="D28" i="251"/>
  <c r="D28" i="253" s="1"/>
  <c r="H28" i="253" s="1"/>
  <c r="E28" i="251"/>
  <c r="E28" i="253"/>
  <c r="F28" i="251"/>
  <c r="F28" i="253" s="1"/>
  <c r="G28" i="251"/>
  <c r="G28" i="253"/>
  <c r="D30" i="251"/>
  <c r="D30" i="253"/>
  <c r="E30" i="251"/>
  <c r="E30" i="253" s="1"/>
  <c r="F30" i="251"/>
  <c r="F30" i="253"/>
  <c r="I30" i="253" s="1"/>
  <c r="G30" i="251"/>
  <c r="G30" i="253"/>
  <c r="I30" i="251"/>
  <c r="D31" i="251"/>
  <c r="D31" i="253" s="1"/>
  <c r="E31" i="251"/>
  <c r="E31" i="253" s="1"/>
  <c r="F31" i="251"/>
  <c r="F31" i="253"/>
  <c r="I31" i="253" s="1"/>
  <c r="G31" i="251"/>
  <c r="G31" i="253"/>
  <c r="H31" i="251"/>
  <c r="J31" i="251" s="1"/>
  <c r="K31" i="251" s="1"/>
  <c r="I31" i="251"/>
  <c r="D32" i="251"/>
  <c r="D32" i="253" s="1"/>
  <c r="H32" i="253" s="1"/>
  <c r="E32" i="251"/>
  <c r="E32" i="253"/>
  <c r="F32" i="251"/>
  <c r="F32" i="253" s="1"/>
  <c r="G32" i="251"/>
  <c r="H32" i="251"/>
  <c r="D33" i="251"/>
  <c r="D33" i="253" s="1"/>
  <c r="H33" i="253" s="1"/>
  <c r="E33" i="251"/>
  <c r="E33" i="253" s="1"/>
  <c r="F33" i="251"/>
  <c r="G33" i="251"/>
  <c r="G33" i="253"/>
  <c r="D34" i="251"/>
  <c r="D34" i="253"/>
  <c r="E34" i="251"/>
  <c r="F34" i="251"/>
  <c r="F34" i="253" s="1"/>
  <c r="I34" i="253" s="1"/>
  <c r="G34" i="251"/>
  <c r="G34" i="253" s="1"/>
  <c r="D35" i="251"/>
  <c r="D35" i="253"/>
  <c r="H35" i="253"/>
  <c r="J35" i="253" s="1"/>
  <c r="E35" i="251"/>
  <c r="E35" i="253"/>
  <c r="F35" i="251"/>
  <c r="F35" i="253" s="1"/>
  <c r="I35" i="253" s="1"/>
  <c r="G35" i="251"/>
  <c r="G35" i="253"/>
  <c r="H35" i="251"/>
  <c r="J35" i="251" s="1"/>
  <c r="K35" i="251" s="1"/>
  <c r="I35" i="251"/>
  <c r="D36" i="251"/>
  <c r="D36" i="253" s="1"/>
  <c r="H36" i="253" s="1"/>
  <c r="E36" i="251"/>
  <c r="E36" i="253" s="1"/>
  <c r="F36" i="251"/>
  <c r="F36" i="253"/>
  <c r="G36" i="251"/>
  <c r="D37" i="251"/>
  <c r="D37" i="253"/>
  <c r="E37" i="251"/>
  <c r="E37" i="253" s="1"/>
  <c r="H37" i="253" s="1"/>
  <c r="F37" i="251"/>
  <c r="G37" i="251"/>
  <c r="G37" i="253" s="1"/>
  <c r="D38" i="251"/>
  <c r="D38" i="253"/>
  <c r="E38" i="251"/>
  <c r="F38" i="251"/>
  <c r="G38" i="251"/>
  <c r="I38" i="251" s="1"/>
  <c r="G38" i="253"/>
  <c r="D39" i="251"/>
  <c r="D39" i="253"/>
  <c r="E39" i="251"/>
  <c r="E39" i="253" s="1"/>
  <c r="F39" i="251"/>
  <c r="F39" i="253"/>
  <c r="G39" i="251"/>
  <c r="G39" i="253" s="1"/>
  <c r="I39" i="253" s="1"/>
  <c r="I39" i="251"/>
  <c r="D40" i="251"/>
  <c r="D40" i="253" s="1"/>
  <c r="H40" i="253" s="1"/>
  <c r="E40" i="251"/>
  <c r="E40" i="253"/>
  <c r="F40" i="251"/>
  <c r="F40" i="253" s="1"/>
  <c r="G40" i="251"/>
  <c r="D41" i="251"/>
  <c r="D41" i="253"/>
  <c r="E41" i="251"/>
  <c r="E41" i="253" s="1"/>
  <c r="H41" i="253" s="1"/>
  <c r="F41" i="251"/>
  <c r="G41" i="251"/>
  <c r="G44" i="251" s="1"/>
  <c r="D42" i="251"/>
  <c r="D42" i="253"/>
  <c r="E42" i="251"/>
  <c r="F42" i="251"/>
  <c r="F42" i="253"/>
  <c r="G42" i="251"/>
  <c r="G42" i="253" s="1"/>
  <c r="I42" i="253" s="1"/>
  <c r="I42" i="251"/>
  <c r="D43" i="251"/>
  <c r="D43" i="253" s="1"/>
  <c r="E43" i="251"/>
  <c r="E43" i="253"/>
  <c r="F43" i="251"/>
  <c r="F43" i="253" s="1"/>
  <c r="G43" i="251"/>
  <c r="G43" i="253"/>
  <c r="I43" i="251"/>
  <c r="D45" i="251"/>
  <c r="D45" i="253"/>
  <c r="E45" i="251"/>
  <c r="E45" i="253" s="1"/>
  <c r="F45" i="251"/>
  <c r="G45" i="251"/>
  <c r="H45" i="251"/>
  <c r="D46" i="251"/>
  <c r="D46" i="253" s="1"/>
  <c r="E46" i="251"/>
  <c r="F46" i="251"/>
  <c r="F46" i="253" s="1"/>
  <c r="I46" i="253" s="1"/>
  <c r="G46" i="251"/>
  <c r="G46" i="253"/>
  <c r="D47" i="251"/>
  <c r="D47" i="253"/>
  <c r="E47" i="251"/>
  <c r="E47" i="253" s="1"/>
  <c r="F47" i="251"/>
  <c r="F47" i="253"/>
  <c r="G47" i="251"/>
  <c r="G47" i="253" s="1"/>
  <c r="D48" i="251"/>
  <c r="D48" i="253"/>
  <c r="H48" i="253" s="1"/>
  <c r="E48" i="251"/>
  <c r="E48" i="253"/>
  <c r="F48" i="251"/>
  <c r="F48" i="253" s="1"/>
  <c r="G48" i="251"/>
  <c r="H48" i="251"/>
  <c r="D49" i="251"/>
  <c r="H49" i="251" s="1"/>
  <c r="E49" i="251"/>
  <c r="E49" i="253"/>
  <c r="F49" i="251"/>
  <c r="G49" i="251"/>
  <c r="G49" i="253" s="1"/>
  <c r="D50" i="251"/>
  <c r="D50" i="253" s="1"/>
  <c r="E50" i="251"/>
  <c r="F50" i="251"/>
  <c r="F50" i="253"/>
  <c r="I50" i="253" s="1"/>
  <c r="G50" i="251"/>
  <c r="G50" i="253"/>
  <c r="I50" i="251"/>
  <c r="D16" i="249"/>
  <c r="E16" i="249"/>
  <c r="F16" i="249"/>
  <c r="G16" i="249"/>
  <c r="D17" i="249"/>
  <c r="H17" i="249" s="1"/>
  <c r="E17" i="249"/>
  <c r="F17" i="249"/>
  <c r="I17" i="249" s="1"/>
  <c r="G17" i="249"/>
  <c r="D18" i="249"/>
  <c r="E18" i="249"/>
  <c r="F18" i="249"/>
  <c r="I18" i="249" s="1"/>
  <c r="G18" i="249"/>
  <c r="H18" i="249"/>
  <c r="D19" i="249"/>
  <c r="H19" i="249" s="1"/>
  <c r="J19" i="249" s="1"/>
  <c r="E19" i="249"/>
  <c r="F19" i="249"/>
  <c r="I19" i="249" s="1"/>
  <c r="G19" i="249"/>
  <c r="D20" i="249"/>
  <c r="H20" i="249" s="1"/>
  <c r="E20" i="249"/>
  <c r="F20" i="249"/>
  <c r="G20" i="249"/>
  <c r="D21" i="249"/>
  <c r="H21" i="249" s="1"/>
  <c r="E21" i="249"/>
  <c r="F21" i="249"/>
  <c r="G21" i="249"/>
  <c r="D23" i="249"/>
  <c r="E23" i="249"/>
  <c r="F23" i="249"/>
  <c r="F29" i="249" s="1"/>
  <c r="G23" i="249"/>
  <c r="H23" i="249"/>
  <c r="J23" i="249"/>
  <c r="I23" i="249"/>
  <c r="D24" i="249"/>
  <c r="E24" i="249"/>
  <c r="H24" i="249" s="1"/>
  <c r="F24" i="249"/>
  <c r="I24" i="249" s="1"/>
  <c r="G24" i="249"/>
  <c r="D25" i="249"/>
  <c r="E25" i="249"/>
  <c r="E29" i="249" s="1"/>
  <c r="F25" i="249"/>
  <c r="I25" i="249"/>
  <c r="G25" i="249"/>
  <c r="D26" i="249"/>
  <c r="E26" i="249"/>
  <c r="H26" i="249"/>
  <c r="J26" i="249" s="1"/>
  <c r="F26" i="249"/>
  <c r="G26" i="249"/>
  <c r="I26" i="249"/>
  <c r="D27" i="249"/>
  <c r="E27" i="249"/>
  <c r="F27" i="249"/>
  <c r="G27" i="249"/>
  <c r="I27" i="249" s="1"/>
  <c r="H27" i="249"/>
  <c r="D28" i="249"/>
  <c r="E28" i="249"/>
  <c r="H28" i="249" s="1"/>
  <c r="J28" i="249" s="1"/>
  <c r="F28" i="249"/>
  <c r="I28" i="249" s="1"/>
  <c r="G28" i="249"/>
  <c r="D30" i="249"/>
  <c r="H30" i="249" s="1"/>
  <c r="J30" i="249" s="1"/>
  <c r="E30" i="249"/>
  <c r="F30" i="249"/>
  <c r="G30" i="249"/>
  <c r="I30" i="249" s="1"/>
  <c r="D31" i="249"/>
  <c r="E31" i="249"/>
  <c r="H31" i="249" s="1"/>
  <c r="J31" i="249" s="1"/>
  <c r="F31" i="249"/>
  <c r="I31" i="249" s="1"/>
  <c r="G31" i="249"/>
  <c r="D32" i="249"/>
  <c r="H32" i="249" s="1"/>
  <c r="E32" i="249"/>
  <c r="F32" i="249"/>
  <c r="G32" i="249"/>
  <c r="I32" i="249" s="1"/>
  <c r="D33" i="249"/>
  <c r="E33" i="249"/>
  <c r="H33" i="249"/>
  <c r="F33" i="249"/>
  <c r="I33" i="249"/>
  <c r="G33" i="249"/>
  <c r="D34" i="249"/>
  <c r="H34" i="249" s="1"/>
  <c r="J34" i="249" s="1"/>
  <c r="E34" i="249"/>
  <c r="F34" i="249"/>
  <c r="I34" i="249" s="1"/>
  <c r="G34" i="249"/>
  <c r="D35" i="249"/>
  <c r="E35" i="249"/>
  <c r="H35" i="249" s="1"/>
  <c r="J35" i="249" s="1"/>
  <c r="F35" i="249"/>
  <c r="G35" i="249"/>
  <c r="I35" i="249" s="1"/>
  <c r="D36" i="249"/>
  <c r="E36" i="249"/>
  <c r="F36" i="249"/>
  <c r="G36" i="249"/>
  <c r="H36" i="249"/>
  <c r="D37" i="249"/>
  <c r="E37" i="249"/>
  <c r="H37" i="249"/>
  <c r="F37" i="249"/>
  <c r="I37" i="249" s="1"/>
  <c r="G37" i="249"/>
  <c r="D38" i="249"/>
  <c r="H38" i="249" s="1"/>
  <c r="E38" i="249"/>
  <c r="F38" i="249"/>
  <c r="G38" i="249"/>
  <c r="I38" i="249" s="1"/>
  <c r="D39" i="249"/>
  <c r="E39" i="249"/>
  <c r="H39" i="249" s="1"/>
  <c r="J39" i="249" s="1"/>
  <c r="F39" i="249"/>
  <c r="G39" i="249"/>
  <c r="I39" i="249"/>
  <c r="D40" i="249"/>
  <c r="E40" i="249"/>
  <c r="F40" i="249"/>
  <c r="F44" i="249" s="1"/>
  <c r="G40" i="249"/>
  <c r="H40" i="249"/>
  <c r="D41" i="249"/>
  <c r="H41" i="249" s="1"/>
  <c r="E41" i="249"/>
  <c r="F41" i="249"/>
  <c r="G41" i="249"/>
  <c r="I41" i="249" s="1"/>
  <c r="D42" i="249"/>
  <c r="E42" i="249"/>
  <c r="H42" i="249"/>
  <c r="J42" i="249"/>
  <c r="F42" i="249"/>
  <c r="G42" i="249"/>
  <c r="I42" i="249"/>
  <c r="D43" i="249"/>
  <c r="E43" i="249"/>
  <c r="F43" i="249"/>
  <c r="G43" i="249"/>
  <c r="I43" i="249" s="1"/>
  <c r="H43" i="249"/>
  <c r="J43" i="249" s="1"/>
  <c r="D45" i="249"/>
  <c r="H45" i="249" s="1"/>
  <c r="E45" i="249"/>
  <c r="F45" i="249"/>
  <c r="I45" i="249"/>
  <c r="G45" i="249"/>
  <c r="G51" i="249" s="1"/>
  <c r="D46" i="249"/>
  <c r="H46" i="249" s="1"/>
  <c r="E46" i="249"/>
  <c r="F46" i="249"/>
  <c r="I46" i="249" s="1"/>
  <c r="G46" i="249"/>
  <c r="D47" i="249"/>
  <c r="E47" i="249"/>
  <c r="H47" i="249" s="1"/>
  <c r="J47" i="249" s="1"/>
  <c r="F47" i="249"/>
  <c r="G47" i="249"/>
  <c r="I47" i="249"/>
  <c r="D48" i="249"/>
  <c r="H48" i="249" s="1"/>
  <c r="E48" i="249"/>
  <c r="F48" i="249"/>
  <c r="I48" i="249"/>
  <c r="G48" i="249"/>
  <c r="D49" i="249"/>
  <c r="H49" i="249" s="1"/>
  <c r="E49" i="249"/>
  <c r="F49" i="249"/>
  <c r="G49" i="249"/>
  <c r="I49" i="249" s="1"/>
  <c r="D50" i="249"/>
  <c r="E50" i="249"/>
  <c r="H50" i="249"/>
  <c r="J50" i="249"/>
  <c r="F50" i="249"/>
  <c r="G50" i="249"/>
  <c r="I50" i="249"/>
  <c r="D51" i="249"/>
  <c r="D16" i="248"/>
  <c r="D16" i="250" s="1"/>
  <c r="E16" i="248"/>
  <c r="E16" i="250"/>
  <c r="F16" i="248"/>
  <c r="I16" i="248" s="1"/>
  <c r="G16" i="248"/>
  <c r="D17" i="248"/>
  <c r="E17" i="248"/>
  <c r="H17" i="248"/>
  <c r="F17" i="248"/>
  <c r="F17" i="250" s="1"/>
  <c r="G17" i="248"/>
  <c r="G22" i="248" s="1"/>
  <c r="D18" i="248"/>
  <c r="H18" i="248" s="1"/>
  <c r="D18" i="250"/>
  <c r="H18" i="250" s="1"/>
  <c r="E18" i="248"/>
  <c r="E18" i="250"/>
  <c r="F18" i="248"/>
  <c r="I18" i="248" s="1"/>
  <c r="G18" i="248"/>
  <c r="G18" i="250"/>
  <c r="D19" i="248"/>
  <c r="D19" i="250" s="1"/>
  <c r="H19" i="250" s="1"/>
  <c r="E19" i="248"/>
  <c r="E19" i="250"/>
  <c r="F19" i="248"/>
  <c r="I19" i="248" s="1"/>
  <c r="G19" i="248"/>
  <c r="G19" i="250"/>
  <c r="D20" i="248"/>
  <c r="H20" i="248" s="1"/>
  <c r="D20" i="250"/>
  <c r="E20" i="248"/>
  <c r="F20" i="248"/>
  <c r="I20" i="248" s="1"/>
  <c r="G20" i="248"/>
  <c r="G20" i="250"/>
  <c r="D21" i="248"/>
  <c r="H21" i="248" s="1"/>
  <c r="E21" i="248"/>
  <c r="F21" i="248"/>
  <c r="F21" i="250" s="1"/>
  <c r="G21" i="248"/>
  <c r="I21" i="248" s="1"/>
  <c r="D23" i="248"/>
  <c r="H23" i="248" s="1"/>
  <c r="E23" i="248"/>
  <c r="F23" i="248"/>
  <c r="F23" i="250"/>
  <c r="G23" i="248"/>
  <c r="G23" i="250"/>
  <c r="D24" i="248"/>
  <c r="E24" i="248"/>
  <c r="E24" i="250"/>
  <c r="F24" i="248"/>
  <c r="I24" i="248"/>
  <c r="G24" i="248"/>
  <c r="G24" i="250"/>
  <c r="D25" i="248"/>
  <c r="H25" i="248" s="1"/>
  <c r="D25" i="250"/>
  <c r="E25" i="248"/>
  <c r="F25" i="248"/>
  <c r="I25" i="248" s="1"/>
  <c r="G25" i="248"/>
  <c r="D26" i="248"/>
  <c r="D26" i="250" s="1"/>
  <c r="H26" i="250" s="1"/>
  <c r="E26" i="248"/>
  <c r="E29" i="248" s="1"/>
  <c r="E26" i="250"/>
  <c r="F26" i="248"/>
  <c r="G26" i="248"/>
  <c r="G26" i="250"/>
  <c r="H26" i="248"/>
  <c r="J26" i="248" s="1"/>
  <c r="I26" i="248"/>
  <c r="D27" i="248"/>
  <c r="H27" i="248" s="1"/>
  <c r="D27" i="250"/>
  <c r="E27" i="248"/>
  <c r="F27" i="248"/>
  <c r="F27" i="250"/>
  <c r="G27" i="248"/>
  <c r="G27" i="250" s="1"/>
  <c r="D28" i="248"/>
  <c r="E28" i="248"/>
  <c r="E28" i="250" s="1"/>
  <c r="F28" i="248"/>
  <c r="G28" i="248"/>
  <c r="I28" i="248" s="1"/>
  <c r="D30" i="248"/>
  <c r="D30" i="250"/>
  <c r="H30" i="250" s="1"/>
  <c r="E30" i="248"/>
  <c r="E30" i="250"/>
  <c r="F30" i="248"/>
  <c r="I30" i="248" s="1"/>
  <c r="J30" i="248" s="1"/>
  <c r="G30" i="248"/>
  <c r="G30" i="250"/>
  <c r="H30" i="248"/>
  <c r="D31" i="248"/>
  <c r="H31" i="248" s="1"/>
  <c r="D31" i="250"/>
  <c r="E31" i="248"/>
  <c r="F31" i="248"/>
  <c r="F31" i="250"/>
  <c r="G31" i="248"/>
  <c r="G31" i="250"/>
  <c r="D32" i="248"/>
  <c r="E32" i="248"/>
  <c r="E32" i="250"/>
  <c r="F32" i="248"/>
  <c r="G32" i="248"/>
  <c r="I32" i="248" s="1"/>
  <c r="G32" i="250"/>
  <c r="D33" i="248"/>
  <c r="D33" i="250"/>
  <c r="E33" i="248"/>
  <c r="H33" i="248"/>
  <c r="J33" i="248" s="1"/>
  <c r="F33" i="248"/>
  <c r="I33" i="248" s="1"/>
  <c r="F33" i="250"/>
  <c r="G33" i="248"/>
  <c r="D34" i="248"/>
  <c r="D34" i="250"/>
  <c r="H34" i="250"/>
  <c r="E34" i="248"/>
  <c r="E34" i="250"/>
  <c r="F34" i="248"/>
  <c r="G34" i="248"/>
  <c r="G34" i="250" s="1"/>
  <c r="H34" i="248"/>
  <c r="I34" i="248"/>
  <c r="J34" i="248" s="1"/>
  <c r="D35" i="248"/>
  <c r="D35" i="250"/>
  <c r="E35" i="248"/>
  <c r="F35" i="248"/>
  <c r="F35" i="250" s="1"/>
  <c r="G35" i="248"/>
  <c r="G35" i="250"/>
  <c r="H35" i="248"/>
  <c r="D36" i="248"/>
  <c r="E36" i="248"/>
  <c r="E36" i="250"/>
  <c r="F36" i="248"/>
  <c r="I36" i="248" s="1"/>
  <c r="G36" i="248"/>
  <c r="G36" i="250"/>
  <c r="D37" i="248"/>
  <c r="D37" i="250" s="1"/>
  <c r="E37" i="248"/>
  <c r="F37" i="248"/>
  <c r="I37" i="248" s="1"/>
  <c r="G37" i="248"/>
  <c r="D38" i="248"/>
  <c r="H38" i="248" s="1"/>
  <c r="E38" i="248"/>
  <c r="E38" i="250" s="1"/>
  <c r="F38" i="248"/>
  <c r="G38" i="248"/>
  <c r="I38" i="248" s="1"/>
  <c r="D39" i="248"/>
  <c r="D39" i="250" s="1"/>
  <c r="E39" i="248"/>
  <c r="F39" i="248"/>
  <c r="F39" i="250"/>
  <c r="G39" i="248"/>
  <c r="D40" i="248"/>
  <c r="E40" i="248"/>
  <c r="E40" i="250" s="1"/>
  <c r="F40" i="248"/>
  <c r="G40" i="248"/>
  <c r="G40" i="250" s="1"/>
  <c r="D41" i="248"/>
  <c r="D41" i="250"/>
  <c r="E41" i="248"/>
  <c r="F41" i="248"/>
  <c r="F44" i="248" s="1"/>
  <c r="G41" i="248"/>
  <c r="I41" i="248"/>
  <c r="D42" i="248"/>
  <c r="D42" i="250" s="1"/>
  <c r="E42" i="248"/>
  <c r="E42" i="250" s="1"/>
  <c r="F42" i="248"/>
  <c r="G42" i="248"/>
  <c r="G42" i="250"/>
  <c r="I42" i="248"/>
  <c r="D43" i="248"/>
  <c r="D43" i="250" s="1"/>
  <c r="E43" i="248"/>
  <c r="F43" i="248"/>
  <c r="F43" i="250" s="1"/>
  <c r="G43" i="248"/>
  <c r="G43" i="250"/>
  <c r="H43" i="248"/>
  <c r="D45" i="248"/>
  <c r="D45" i="250" s="1"/>
  <c r="E45" i="248"/>
  <c r="F45" i="248"/>
  <c r="I45" i="248" s="1"/>
  <c r="G45" i="248"/>
  <c r="D46" i="248"/>
  <c r="H46" i="248" s="1"/>
  <c r="E46" i="248"/>
  <c r="E46" i="250" s="1"/>
  <c r="F46" i="248"/>
  <c r="G46" i="248"/>
  <c r="G46" i="250" s="1"/>
  <c r="D47" i="248"/>
  <c r="D47" i="250"/>
  <c r="E47" i="248"/>
  <c r="H47" i="248" s="1"/>
  <c r="F47" i="248"/>
  <c r="F47" i="250" s="1"/>
  <c r="G47" i="248"/>
  <c r="G47" i="250"/>
  <c r="D48" i="248"/>
  <c r="E48" i="248"/>
  <c r="E48" i="250"/>
  <c r="F48" i="248"/>
  <c r="G48" i="248"/>
  <c r="G48" i="250"/>
  <c r="D49" i="248"/>
  <c r="D49" i="250" s="1"/>
  <c r="E49" i="248"/>
  <c r="F49" i="248"/>
  <c r="I49" i="248" s="1"/>
  <c r="F49" i="250"/>
  <c r="G49" i="248"/>
  <c r="D50" i="248"/>
  <c r="H50" i="248" s="1"/>
  <c r="D50" i="250"/>
  <c r="E50" i="248"/>
  <c r="E50" i="250" s="1"/>
  <c r="F50" i="248"/>
  <c r="G50" i="248"/>
  <c r="G50" i="250" s="1"/>
  <c r="D16" i="246"/>
  <c r="E16" i="246"/>
  <c r="H16" i="246" s="1"/>
  <c r="F16" i="246"/>
  <c r="G16" i="246"/>
  <c r="I16" i="246"/>
  <c r="D17" i="246"/>
  <c r="H17" i="246" s="1"/>
  <c r="E17" i="246"/>
  <c r="F17" i="246"/>
  <c r="G17" i="246"/>
  <c r="G22" i="246" s="1"/>
  <c r="D18" i="246"/>
  <c r="H18" i="246" s="1"/>
  <c r="E18" i="246"/>
  <c r="F18" i="246"/>
  <c r="G18" i="246"/>
  <c r="D19" i="246"/>
  <c r="H19" i="246" s="1"/>
  <c r="E19" i="246"/>
  <c r="F19" i="246"/>
  <c r="G19" i="246"/>
  <c r="D20" i="246"/>
  <c r="E20" i="246"/>
  <c r="F20" i="246"/>
  <c r="G20" i="246"/>
  <c r="I20" i="246"/>
  <c r="D21" i="246"/>
  <c r="H21" i="246" s="1"/>
  <c r="E21" i="246"/>
  <c r="F21" i="246"/>
  <c r="I21" i="246" s="1"/>
  <c r="G21" i="246"/>
  <c r="D23" i="246"/>
  <c r="E23" i="246"/>
  <c r="F23" i="246"/>
  <c r="G23" i="246"/>
  <c r="I23" i="246" s="1"/>
  <c r="D24" i="246"/>
  <c r="H24" i="246" s="1"/>
  <c r="E24" i="246"/>
  <c r="F24" i="246"/>
  <c r="I24" i="246" s="1"/>
  <c r="G24" i="246"/>
  <c r="D25" i="246"/>
  <c r="H25" i="246" s="1"/>
  <c r="E25" i="246"/>
  <c r="F25" i="246"/>
  <c r="I25" i="246"/>
  <c r="G25" i="246"/>
  <c r="D26" i="246"/>
  <c r="E26" i="246"/>
  <c r="H26" i="246" s="1"/>
  <c r="F26" i="246"/>
  <c r="G26" i="246"/>
  <c r="D27" i="246"/>
  <c r="H27" i="246" s="1"/>
  <c r="E27" i="246"/>
  <c r="F27" i="246"/>
  <c r="I27" i="246" s="1"/>
  <c r="G27" i="246"/>
  <c r="D28" i="246"/>
  <c r="E28" i="246"/>
  <c r="F28" i="246"/>
  <c r="G28" i="246"/>
  <c r="H28" i="246"/>
  <c r="J28" i="246" s="1"/>
  <c r="K28" i="246" s="1"/>
  <c r="I28" i="246"/>
  <c r="D29" i="246"/>
  <c r="D30" i="246"/>
  <c r="H30" i="246" s="1"/>
  <c r="E30" i="246"/>
  <c r="F30" i="246"/>
  <c r="G30" i="246"/>
  <c r="D31" i="246"/>
  <c r="E31" i="246"/>
  <c r="H31" i="246"/>
  <c r="F31" i="246"/>
  <c r="I31" i="246" s="1"/>
  <c r="J31" i="246" s="1"/>
  <c r="G31" i="246"/>
  <c r="D32" i="246"/>
  <c r="E32" i="246"/>
  <c r="F32" i="246"/>
  <c r="G32" i="246"/>
  <c r="H32" i="246"/>
  <c r="J32" i="246" s="1"/>
  <c r="K32" i="246" s="1"/>
  <c r="I32" i="246"/>
  <c r="D33" i="246"/>
  <c r="E33" i="246"/>
  <c r="F33" i="246"/>
  <c r="G33" i="246"/>
  <c r="H33" i="246"/>
  <c r="D34" i="246"/>
  <c r="E34" i="246"/>
  <c r="H34" i="246"/>
  <c r="J34" i="246" s="1"/>
  <c r="F34" i="246"/>
  <c r="G34" i="246"/>
  <c r="I34" i="246" s="1"/>
  <c r="D35" i="246"/>
  <c r="H35" i="246" s="1"/>
  <c r="E35" i="246"/>
  <c r="F35" i="246"/>
  <c r="I35" i="246"/>
  <c r="G35" i="246"/>
  <c r="D36" i="246"/>
  <c r="E36" i="246"/>
  <c r="F36" i="246"/>
  <c r="I36" i="246" s="1"/>
  <c r="G36" i="246"/>
  <c r="D37" i="246"/>
  <c r="E37" i="246"/>
  <c r="H37" i="246" s="1"/>
  <c r="F37" i="246"/>
  <c r="I37" i="246" s="1"/>
  <c r="G37" i="246"/>
  <c r="D38" i="246"/>
  <c r="E38" i="246"/>
  <c r="F38" i="246"/>
  <c r="G38" i="246"/>
  <c r="D39" i="246"/>
  <c r="E39" i="246"/>
  <c r="E44" i="246" s="1"/>
  <c r="F39" i="246"/>
  <c r="G39" i="246"/>
  <c r="I39" i="246"/>
  <c r="D40" i="246"/>
  <c r="E40" i="246"/>
  <c r="H40" i="246" s="1"/>
  <c r="F40" i="246"/>
  <c r="I40" i="246" s="1"/>
  <c r="G40" i="246"/>
  <c r="D41" i="246"/>
  <c r="E41" i="246"/>
  <c r="H41" i="246" s="1"/>
  <c r="F41" i="246"/>
  <c r="G41" i="246"/>
  <c r="D42" i="246"/>
  <c r="H42" i="246" s="1"/>
  <c r="E42" i="246"/>
  <c r="F42" i="246"/>
  <c r="G42" i="246"/>
  <c r="I42" i="246"/>
  <c r="D43" i="246"/>
  <c r="E43" i="246"/>
  <c r="H43" i="246"/>
  <c r="F43" i="246"/>
  <c r="G43" i="246"/>
  <c r="I43" i="246" s="1"/>
  <c r="D45" i="246"/>
  <c r="E45" i="246"/>
  <c r="F45" i="246"/>
  <c r="I45" i="246" s="1"/>
  <c r="G45" i="246"/>
  <c r="H45" i="246"/>
  <c r="D46" i="246"/>
  <c r="E46" i="246"/>
  <c r="H46" i="246"/>
  <c r="F46" i="246"/>
  <c r="I46" i="246" s="1"/>
  <c r="G46" i="246"/>
  <c r="D47" i="246"/>
  <c r="E47" i="246"/>
  <c r="F47" i="246"/>
  <c r="G47" i="246"/>
  <c r="I47" i="246" s="1"/>
  <c r="D48" i="246"/>
  <c r="H48" i="246" s="1"/>
  <c r="E48" i="246"/>
  <c r="F48" i="246"/>
  <c r="G48" i="246"/>
  <c r="I48" i="246"/>
  <c r="D49" i="246"/>
  <c r="E49" i="246"/>
  <c r="F49" i="246"/>
  <c r="G49" i="246"/>
  <c r="H49" i="246"/>
  <c r="D50" i="246"/>
  <c r="E50" i="246"/>
  <c r="H50" i="246" s="1"/>
  <c r="F50" i="246"/>
  <c r="G50" i="246"/>
  <c r="D16" i="245"/>
  <c r="E16" i="245"/>
  <c r="E22" i="245" s="1"/>
  <c r="E16" i="257"/>
  <c r="F16" i="245"/>
  <c r="G16" i="245"/>
  <c r="H16" i="245"/>
  <c r="D17" i="245"/>
  <c r="E17" i="245"/>
  <c r="F17" i="245"/>
  <c r="G17" i="245"/>
  <c r="D18" i="245"/>
  <c r="H18" i="245" s="1"/>
  <c r="E18" i="245"/>
  <c r="F18" i="245"/>
  <c r="G18" i="245"/>
  <c r="G18" i="247" s="1"/>
  <c r="G18" i="257"/>
  <c r="D19" i="245"/>
  <c r="H19" i="245" s="1"/>
  <c r="E19" i="245"/>
  <c r="F19" i="245"/>
  <c r="F19" i="247" s="1"/>
  <c r="G19" i="245"/>
  <c r="D20" i="245"/>
  <c r="H20" i="245" s="1"/>
  <c r="E20" i="245"/>
  <c r="E20" i="247" s="1"/>
  <c r="F20" i="245"/>
  <c r="G20" i="245"/>
  <c r="D21" i="245"/>
  <c r="E21" i="245"/>
  <c r="F21" i="245"/>
  <c r="I21" i="245" s="1"/>
  <c r="G21" i="245"/>
  <c r="D23" i="245"/>
  <c r="D29" i="245" s="1"/>
  <c r="E23" i="245"/>
  <c r="F23" i="245"/>
  <c r="F23" i="257"/>
  <c r="G23" i="245"/>
  <c r="G29" i="245" s="1"/>
  <c r="D24" i="245"/>
  <c r="H24" i="245" s="1"/>
  <c r="E24" i="245"/>
  <c r="E24" i="257"/>
  <c r="F24" i="245"/>
  <c r="G24" i="245"/>
  <c r="D25" i="245"/>
  <c r="D25" i="247" s="1"/>
  <c r="D25" i="257"/>
  <c r="E25" i="245"/>
  <c r="F25" i="245"/>
  <c r="G25" i="245"/>
  <c r="I25" i="245"/>
  <c r="D26" i="245"/>
  <c r="E26" i="245"/>
  <c r="F26" i="245"/>
  <c r="G26" i="245"/>
  <c r="G26" i="247" s="1"/>
  <c r="D27" i="245"/>
  <c r="E27" i="245"/>
  <c r="F27" i="245"/>
  <c r="F27" i="257" s="1"/>
  <c r="G27" i="245"/>
  <c r="D28" i="245"/>
  <c r="E28" i="245"/>
  <c r="E28" i="257" s="1"/>
  <c r="F28" i="245"/>
  <c r="G28" i="245"/>
  <c r="I28" i="245"/>
  <c r="D30" i="245"/>
  <c r="E30" i="245"/>
  <c r="F30" i="245"/>
  <c r="G30" i="245"/>
  <c r="G30" i="257"/>
  <c r="H30" i="245"/>
  <c r="D31" i="245"/>
  <c r="E31" i="245"/>
  <c r="F31" i="245"/>
  <c r="F31" i="257"/>
  <c r="G31" i="245"/>
  <c r="D32" i="245"/>
  <c r="E32" i="245"/>
  <c r="E32" i="257"/>
  <c r="F32" i="245"/>
  <c r="F32" i="247" s="1"/>
  <c r="G32" i="245"/>
  <c r="I32" i="245"/>
  <c r="D33" i="245"/>
  <c r="D33" i="257" s="1"/>
  <c r="E33" i="245"/>
  <c r="E33" i="247" s="1"/>
  <c r="F33" i="245"/>
  <c r="G33" i="245"/>
  <c r="I33" i="245"/>
  <c r="D34" i="245"/>
  <c r="D34" i="247" s="1"/>
  <c r="D34" i="257"/>
  <c r="E34" i="245"/>
  <c r="F34" i="245"/>
  <c r="G34" i="245"/>
  <c r="G34" i="257"/>
  <c r="H34" i="245"/>
  <c r="D35" i="245"/>
  <c r="E35" i="245"/>
  <c r="F35" i="245"/>
  <c r="F35" i="257"/>
  <c r="I35" i="257" s="1"/>
  <c r="G35" i="245"/>
  <c r="G35" i="257"/>
  <c r="D36" i="245"/>
  <c r="E36" i="245"/>
  <c r="E36" i="257" s="1"/>
  <c r="F36" i="245"/>
  <c r="I36" i="245" s="1"/>
  <c r="G36" i="245"/>
  <c r="D37" i="245"/>
  <c r="D37" i="257" s="1"/>
  <c r="H37" i="257" s="1"/>
  <c r="E37" i="245"/>
  <c r="E37" i="257"/>
  <c r="F37" i="245"/>
  <c r="I37" i="245" s="1"/>
  <c r="G37" i="245"/>
  <c r="H37" i="245"/>
  <c r="D38" i="245"/>
  <c r="D38" i="257" s="1"/>
  <c r="E38" i="245"/>
  <c r="E44" i="245" s="1"/>
  <c r="F38" i="245"/>
  <c r="F44" i="245" s="1"/>
  <c r="G38" i="245"/>
  <c r="G38" i="257"/>
  <c r="D39" i="245"/>
  <c r="E39" i="245"/>
  <c r="F39" i="245"/>
  <c r="F39" i="257" s="1"/>
  <c r="I39" i="257" s="1"/>
  <c r="G39" i="245"/>
  <c r="G39" i="247" s="1"/>
  <c r="G39" i="257"/>
  <c r="D40" i="245"/>
  <c r="E40" i="245"/>
  <c r="E40" i="257"/>
  <c r="F40" i="245"/>
  <c r="F40" i="247" s="1"/>
  <c r="G40" i="245"/>
  <c r="D41" i="245"/>
  <c r="D41" i="257" s="1"/>
  <c r="H41" i="257" s="1"/>
  <c r="E41" i="245"/>
  <c r="E41" i="247" s="1"/>
  <c r="E41" i="257"/>
  <c r="F41" i="245"/>
  <c r="I41" i="245" s="1"/>
  <c r="G41" i="245"/>
  <c r="H41" i="245"/>
  <c r="D42" i="245"/>
  <c r="D42" i="247" s="1"/>
  <c r="E42" i="245"/>
  <c r="F42" i="245"/>
  <c r="G42" i="245"/>
  <c r="G42" i="257" s="1"/>
  <c r="D43" i="245"/>
  <c r="E43" i="245"/>
  <c r="F43" i="245"/>
  <c r="F43" i="257"/>
  <c r="G43" i="245"/>
  <c r="G43" i="257" s="1"/>
  <c r="I43" i="257" s="1"/>
  <c r="D45" i="245"/>
  <c r="H45" i="245" s="1"/>
  <c r="E45" i="245"/>
  <c r="E45" i="257"/>
  <c r="F45" i="245"/>
  <c r="I45" i="245" s="1"/>
  <c r="G45" i="245"/>
  <c r="D46" i="245"/>
  <c r="H46" i="245" s="1"/>
  <c r="E46" i="245"/>
  <c r="F46" i="245"/>
  <c r="G46" i="245"/>
  <c r="G46" i="257" s="1"/>
  <c r="D47" i="245"/>
  <c r="E47" i="245"/>
  <c r="F47" i="245"/>
  <c r="F47" i="257"/>
  <c r="G47" i="245"/>
  <c r="G47" i="257" s="1"/>
  <c r="I47" i="257" s="1"/>
  <c r="D48" i="245"/>
  <c r="E48" i="245"/>
  <c r="F48" i="245"/>
  <c r="F48" i="257" s="1"/>
  <c r="G48" i="245"/>
  <c r="I48" i="245"/>
  <c r="D49" i="245"/>
  <c r="H49" i="245" s="1"/>
  <c r="E49" i="245"/>
  <c r="E49" i="257"/>
  <c r="F49" i="245"/>
  <c r="I49" i="245" s="1"/>
  <c r="G49" i="245"/>
  <c r="D50" i="245"/>
  <c r="D50" i="257" s="1"/>
  <c r="E50" i="245"/>
  <c r="F50" i="245"/>
  <c r="G50" i="245"/>
  <c r="H16" i="244"/>
  <c r="I16" i="244"/>
  <c r="I22" i="244" s="1"/>
  <c r="H17" i="244"/>
  <c r="J17" i="244" s="1"/>
  <c r="K17" i="244" s="1"/>
  <c r="I17" i="244"/>
  <c r="H18" i="244"/>
  <c r="J18" i="244" s="1"/>
  <c r="I18" i="244"/>
  <c r="H19" i="244"/>
  <c r="I19" i="244"/>
  <c r="H20" i="244"/>
  <c r="J20" i="244"/>
  <c r="K20" i="244" s="1"/>
  <c r="I20" i="244"/>
  <c r="H21" i="244"/>
  <c r="I21" i="244"/>
  <c r="J21" i="244" s="1"/>
  <c r="K21" i="244" s="1"/>
  <c r="D22" i="244"/>
  <c r="E22" i="244"/>
  <c r="F22" i="244"/>
  <c r="F52" i="244" s="1"/>
  <c r="G22" i="244"/>
  <c r="H23" i="244"/>
  <c r="I23" i="244"/>
  <c r="H24" i="244"/>
  <c r="I24" i="244"/>
  <c r="J24" i="244" s="1"/>
  <c r="K24" i="244" s="1"/>
  <c r="H25" i="244"/>
  <c r="I25" i="244"/>
  <c r="J25" i="244"/>
  <c r="L25" i="244" s="1"/>
  <c r="H26" i="244"/>
  <c r="I26" i="244"/>
  <c r="J26" i="244" s="1"/>
  <c r="H27" i="244"/>
  <c r="I27" i="244"/>
  <c r="H28" i="244"/>
  <c r="J28" i="244" s="1"/>
  <c r="K28" i="244" s="1"/>
  <c r="I28" i="244"/>
  <c r="D29" i="244"/>
  <c r="E29" i="244"/>
  <c r="F29" i="244"/>
  <c r="G29" i="244"/>
  <c r="H30" i="244"/>
  <c r="J30" i="244" s="1"/>
  <c r="I30" i="244"/>
  <c r="H31" i="244"/>
  <c r="J31" i="244"/>
  <c r="I31" i="244"/>
  <c r="H32" i="244"/>
  <c r="I32" i="244"/>
  <c r="J32" i="244" s="1"/>
  <c r="K32" i="244" s="1"/>
  <c r="H33" i="244"/>
  <c r="I33" i="244"/>
  <c r="J33" i="244"/>
  <c r="K33" i="244" s="1"/>
  <c r="H34" i="244"/>
  <c r="I34" i="244"/>
  <c r="J34" i="244"/>
  <c r="H35" i="244"/>
  <c r="J35" i="244" s="1"/>
  <c r="I35" i="244"/>
  <c r="H36" i="244"/>
  <c r="J36" i="244" s="1"/>
  <c r="K36" i="244" s="1"/>
  <c r="I36" i="244"/>
  <c r="H37" i="244"/>
  <c r="J37" i="244" s="1"/>
  <c r="K37" i="244" s="1"/>
  <c r="I37" i="244"/>
  <c r="H38" i="244"/>
  <c r="J38" i="244" s="1"/>
  <c r="I38" i="244"/>
  <c r="I44" i="244" s="1"/>
  <c r="H39" i="244"/>
  <c r="J39" i="244" s="1"/>
  <c r="I39" i="244"/>
  <c r="H40" i="244"/>
  <c r="J40" i="244"/>
  <c r="K40" i="244" s="1"/>
  <c r="I40" i="244"/>
  <c r="H41" i="244"/>
  <c r="I41" i="244"/>
  <c r="J41" i="244" s="1"/>
  <c r="H42" i="244"/>
  <c r="J42" i="244" s="1"/>
  <c r="I42" i="244"/>
  <c r="H43" i="244"/>
  <c r="J43" i="244"/>
  <c r="I43" i="244"/>
  <c r="D44" i="244"/>
  <c r="E44" i="244"/>
  <c r="F44" i="244"/>
  <c r="G44" i="244"/>
  <c r="G52" i="244" s="1"/>
  <c r="H45" i="244"/>
  <c r="I45" i="244"/>
  <c r="J45" i="244" s="1"/>
  <c r="K45" i="244" s="1"/>
  <c r="H46" i="244"/>
  <c r="I46" i="244"/>
  <c r="J46" i="244" s="1"/>
  <c r="H47" i="244"/>
  <c r="I47" i="244"/>
  <c r="H48" i="244"/>
  <c r="H51" i="244" s="1"/>
  <c r="I48" i="244"/>
  <c r="H49" i="244"/>
  <c r="J49" i="244" s="1"/>
  <c r="K49" i="244" s="1"/>
  <c r="I49" i="244"/>
  <c r="H50" i="244"/>
  <c r="J50" i="244" s="1"/>
  <c r="I50" i="244"/>
  <c r="D51" i="244"/>
  <c r="E51" i="244"/>
  <c r="F51" i="244"/>
  <c r="G51" i="244"/>
  <c r="I51" i="244"/>
  <c r="D52" i="244"/>
  <c r="H16" i="243"/>
  <c r="I16" i="243"/>
  <c r="J16" i="243" s="1"/>
  <c r="K16" i="243" s="1"/>
  <c r="H17" i="243"/>
  <c r="I17" i="243"/>
  <c r="J17" i="243" s="1"/>
  <c r="H18" i="243"/>
  <c r="I18" i="243"/>
  <c r="H19" i="243"/>
  <c r="J19" i="243" s="1"/>
  <c r="K19" i="243" s="1"/>
  <c r="I19" i="243"/>
  <c r="H20" i="243"/>
  <c r="J20" i="243" s="1"/>
  <c r="K20" i="243" s="1"/>
  <c r="I20" i="243"/>
  <c r="H21" i="243"/>
  <c r="J21" i="243" s="1"/>
  <c r="I21" i="243"/>
  <c r="D22" i="243"/>
  <c r="E22" i="243"/>
  <c r="F22" i="243"/>
  <c r="F52" i="243" s="1"/>
  <c r="G22" i="243"/>
  <c r="H23" i="243"/>
  <c r="I23" i="243"/>
  <c r="H24" i="243"/>
  <c r="J24" i="243" s="1"/>
  <c r="K24" i="243" s="1"/>
  <c r="I24" i="243"/>
  <c r="H25" i="243"/>
  <c r="J25" i="243" s="1"/>
  <c r="I25" i="243"/>
  <c r="H26" i="243"/>
  <c r="J26" i="243" s="1"/>
  <c r="K26" i="243" s="1"/>
  <c r="I26" i="243"/>
  <c r="H27" i="243"/>
  <c r="J27" i="243" s="1"/>
  <c r="K27" i="243" s="1"/>
  <c r="I27" i="243"/>
  <c r="H28" i="243"/>
  <c r="J28" i="243" s="1"/>
  <c r="K28" i="243" s="1"/>
  <c r="I28" i="243"/>
  <c r="D29" i="243"/>
  <c r="E29" i="243"/>
  <c r="F29" i="243"/>
  <c r="G29" i="243"/>
  <c r="H30" i="243"/>
  <c r="I30" i="243"/>
  <c r="H31" i="243"/>
  <c r="J31" i="243"/>
  <c r="K31" i="243" s="1"/>
  <c r="I31" i="243"/>
  <c r="H32" i="243"/>
  <c r="I32" i="243"/>
  <c r="J32" i="243" s="1"/>
  <c r="K32" i="243" s="1"/>
  <c r="H33" i="243"/>
  <c r="I33" i="243"/>
  <c r="J33" i="243" s="1"/>
  <c r="H34" i="243"/>
  <c r="I34" i="243"/>
  <c r="H35" i="243"/>
  <c r="J35" i="243" s="1"/>
  <c r="K35" i="243" s="1"/>
  <c r="I35" i="243"/>
  <c r="H36" i="243"/>
  <c r="J36" i="243" s="1"/>
  <c r="K36" i="243" s="1"/>
  <c r="I36" i="243"/>
  <c r="H37" i="243"/>
  <c r="J37" i="243" s="1"/>
  <c r="I37" i="243"/>
  <c r="H38" i="243"/>
  <c r="I38" i="243"/>
  <c r="H39" i="243"/>
  <c r="J39" i="243" s="1"/>
  <c r="K39" i="243" s="1"/>
  <c r="I39" i="243"/>
  <c r="H40" i="243"/>
  <c r="J40" i="243" s="1"/>
  <c r="K40" i="243" s="1"/>
  <c r="I40" i="243"/>
  <c r="H41" i="243"/>
  <c r="J41" i="243" s="1"/>
  <c r="I41" i="243"/>
  <c r="H42" i="243"/>
  <c r="I42" i="243"/>
  <c r="H43" i="243"/>
  <c r="I43" i="243"/>
  <c r="J43" i="243" s="1"/>
  <c r="K43" i="243" s="1"/>
  <c r="D44" i="243"/>
  <c r="E44" i="243"/>
  <c r="F44" i="243"/>
  <c r="G44" i="243"/>
  <c r="H45" i="243"/>
  <c r="I45" i="243"/>
  <c r="J45" i="243"/>
  <c r="H46" i="243"/>
  <c r="I46" i="243"/>
  <c r="H47" i="243"/>
  <c r="J47" i="243"/>
  <c r="K47" i="243" s="1"/>
  <c r="I47" i="243"/>
  <c r="H48" i="243"/>
  <c r="I48" i="243"/>
  <c r="J48" i="243" s="1"/>
  <c r="K48" i="243" s="1"/>
  <c r="H49" i="243"/>
  <c r="I49" i="243"/>
  <c r="J49" i="243" s="1"/>
  <c r="H50" i="243"/>
  <c r="I50" i="243"/>
  <c r="D51" i="243"/>
  <c r="E51" i="243"/>
  <c r="F51" i="243"/>
  <c r="G51" i="243"/>
  <c r="H51" i="243"/>
  <c r="G52" i="243"/>
  <c r="H16" i="242"/>
  <c r="I16" i="242"/>
  <c r="I22" i="242"/>
  <c r="H17" i="242"/>
  <c r="H22" i="242" s="1"/>
  <c r="I17" i="242"/>
  <c r="H18" i="242"/>
  <c r="J18" i="242" s="1"/>
  <c r="I18" i="242"/>
  <c r="H19" i="242"/>
  <c r="J19" i="242" s="1"/>
  <c r="K19" i="242" s="1"/>
  <c r="I19" i="242"/>
  <c r="H20" i="242"/>
  <c r="J20" i="242" s="1"/>
  <c r="I20" i="242"/>
  <c r="H21" i="242"/>
  <c r="J21" i="242" s="1"/>
  <c r="K21" i="242" s="1"/>
  <c r="I21" i="242"/>
  <c r="D22" i="242"/>
  <c r="E22" i="242"/>
  <c r="E52" i="242" s="1"/>
  <c r="F22" i="242"/>
  <c r="G22" i="242"/>
  <c r="H23" i="242"/>
  <c r="J23" i="242" s="1"/>
  <c r="K23" i="242" s="1"/>
  <c r="I23" i="242"/>
  <c r="H24" i="242"/>
  <c r="J24" i="242" s="1"/>
  <c r="I24" i="242"/>
  <c r="H25" i="242"/>
  <c r="I25" i="242"/>
  <c r="H26" i="242"/>
  <c r="J26" i="242" s="1"/>
  <c r="K26" i="242" s="1"/>
  <c r="I26" i="242"/>
  <c r="H27" i="242"/>
  <c r="J27" i="242" s="1"/>
  <c r="L27" i="242" s="1"/>
  <c r="I27" i="242"/>
  <c r="H28" i="242"/>
  <c r="J28" i="242" s="1"/>
  <c r="I28" i="242"/>
  <c r="D29" i="242"/>
  <c r="E29" i="242"/>
  <c r="F29" i="242"/>
  <c r="G29" i="242"/>
  <c r="I29" i="242"/>
  <c r="H30" i="242"/>
  <c r="I30" i="242"/>
  <c r="J30" i="242" s="1"/>
  <c r="K30" i="242" s="1"/>
  <c r="H31" i="242"/>
  <c r="I31" i="242"/>
  <c r="J31" i="242"/>
  <c r="K31" i="242" s="1"/>
  <c r="H32" i="242"/>
  <c r="I32" i="242"/>
  <c r="J32" i="242"/>
  <c r="H33" i="242"/>
  <c r="I33" i="242"/>
  <c r="H34" i="242"/>
  <c r="J34" i="242"/>
  <c r="K34" i="242" s="1"/>
  <c r="I34" i="242"/>
  <c r="H35" i="242"/>
  <c r="I35" i="242"/>
  <c r="J35" i="242" s="1"/>
  <c r="K35" i="242" s="1"/>
  <c r="H36" i="242"/>
  <c r="I36" i="242"/>
  <c r="J36" i="242" s="1"/>
  <c r="H37" i="242"/>
  <c r="I37" i="242"/>
  <c r="H38" i="242"/>
  <c r="I38" i="242"/>
  <c r="I44" i="242" s="1"/>
  <c r="H39" i="242"/>
  <c r="I39" i="242"/>
  <c r="J39" i="242"/>
  <c r="K39" i="242" s="1"/>
  <c r="H40" i="242"/>
  <c r="I40" i="242"/>
  <c r="J40" i="242"/>
  <c r="H41" i="242"/>
  <c r="I41" i="242"/>
  <c r="H42" i="242"/>
  <c r="J42" i="242"/>
  <c r="K42" i="242" s="1"/>
  <c r="I42" i="242"/>
  <c r="H43" i="242"/>
  <c r="I43" i="242"/>
  <c r="J43" i="242" s="1"/>
  <c r="K43" i="242" s="1"/>
  <c r="D44" i="242"/>
  <c r="E44" i="242"/>
  <c r="F44" i="242"/>
  <c r="F52" i="242" s="1"/>
  <c r="G44" i="242"/>
  <c r="H45" i="242"/>
  <c r="I45" i="242"/>
  <c r="H46" i="242"/>
  <c r="I46" i="242"/>
  <c r="J46" i="242" s="1"/>
  <c r="K46" i="242" s="1"/>
  <c r="H47" i="242"/>
  <c r="I47" i="242"/>
  <c r="J47" i="242"/>
  <c r="L47" i="242" s="1"/>
  <c r="H48" i="242"/>
  <c r="I48" i="242"/>
  <c r="J48" i="242" s="1"/>
  <c r="H49" i="242"/>
  <c r="I49" i="242"/>
  <c r="J49" i="242" s="1"/>
  <c r="K49" i="242" s="1"/>
  <c r="H50" i="242"/>
  <c r="I50" i="242"/>
  <c r="J50" i="242" s="1"/>
  <c r="D51" i="242"/>
  <c r="E51" i="242"/>
  <c r="F51" i="242"/>
  <c r="G51" i="242"/>
  <c r="H16" i="241"/>
  <c r="I16" i="241"/>
  <c r="H17" i="241"/>
  <c r="I17" i="241"/>
  <c r="H18" i="241"/>
  <c r="J18" i="241" s="1"/>
  <c r="K18" i="241" s="1"/>
  <c r="I18" i="241"/>
  <c r="H19" i="241"/>
  <c r="J19" i="241" s="1"/>
  <c r="I19" i="241"/>
  <c r="H20" i="241"/>
  <c r="I20" i="241"/>
  <c r="H21" i="241"/>
  <c r="J21" i="241" s="1"/>
  <c r="K21" i="241" s="1"/>
  <c r="I21" i="241"/>
  <c r="D22" i="241"/>
  <c r="E22" i="241"/>
  <c r="F22" i="241"/>
  <c r="G22" i="241"/>
  <c r="G52" i="241" s="1"/>
  <c r="H23" i="241"/>
  <c r="I23" i="241"/>
  <c r="J23" i="241" s="1"/>
  <c r="H24" i="241"/>
  <c r="I24" i="241"/>
  <c r="H25" i="241"/>
  <c r="J25" i="241" s="1"/>
  <c r="K25" i="241" s="1"/>
  <c r="I25" i="241"/>
  <c r="H26" i="241"/>
  <c r="J26" i="241" s="1"/>
  <c r="I26" i="241"/>
  <c r="H27" i="241"/>
  <c r="I27" i="241"/>
  <c r="J27" i="241" s="1"/>
  <c r="H28" i="241"/>
  <c r="I28" i="241"/>
  <c r="D29" i="241"/>
  <c r="D52" i="241" s="1"/>
  <c r="E29" i="241"/>
  <c r="F29" i="241"/>
  <c r="G29" i="241"/>
  <c r="H30" i="241"/>
  <c r="I30" i="241"/>
  <c r="J30" i="241"/>
  <c r="K30" i="241" s="1"/>
  <c r="H31" i="241"/>
  <c r="I31" i="241"/>
  <c r="J31" i="241"/>
  <c r="H32" i="241"/>
  <c r="J32" i="241" s="1"/>
  <c r="K32" i="241" s="1"/>
  <c r="I32" i="241"/>
  <c r="H33" i="241"/>
  <c r="J33" i="241" s="1"/>
  <c r="K33" i="241" s="1"/>
  <c r="I33" i="241"/>
  <c r="H34" i="241"/>
  <c r="J34" i="241" s="1"/>
  <c r="K34" i="241" s="1"/>
  <c r="I34" i="241"/>
  <c r="H35" i="241"/>
  <c r="J35" i="241" s="1"/>
  <c r="I35" i="241"/>
  <c r="H36" i="241"/>
  <c r="J36" i="241" s="1"/>
  <c r="I36" i="241"/>
  <c r="H37" i="241"/>
  <c r="J37" i="241"/>
  <c r="K37" i="241" s="1"/>
  <c r="I37" i="241"/>
  <c r="H38" i="241"/>
  <c r="I38" i="241"/>
  <c r="J38" i="241" s="1"/>
  <c r="K38" i="241" s="1"/>
  <c r="H39" i="241"/>
  <c r="I39" i="241"/>
  <c r="H40" i="241"/>
  <c r="J40" i="241" s="1"/>
  <c r="K40" i="241" s="1"/>
  <c r="I40" i="241"/>
  <c r="H41" i="241"/>
  <c r="J41" i="241" s="1"/>
  <c r="K41" i="241" s="1"/>
  <c r="I41" i="241"/>
  <c r="H42" i="241"/>
  <c r="J42" i="241" s="1"/>
  <c r="I42" i="241"/>
  <c r="H43" i="241"/>
  <c r="I43" i="241"/>
  <c r="J43" i="241"/>
  <c r="D44" i="241"/>
  <c r="E44" i="241"/>
  <c r="F44" i="241"/>
  <c r="G44" i="241"/>
  <c r="H44" i="241"/>
  <c r="H45" i="241"/>
  <c r="I45" i="241"/>
  <c r="H46" i="241"/>
  <c r="J46" i="241" s="1"/>
  <c r="K46" i="241" s="1"/>
  <c r="I46" i="241"/>
  <c r="H47" i="241"/>
  <c r="I47" i="241"/>
  <c r="H48" i="241"/>
  <c r="I48" i="241"/>
  <c r="J48" i="241" s="1"/>
  <c r="K48" i="241" s="1"/>
  <c r="H49" i="241"/>
  <c r="I49" i="241"/>
  <c r="J49" i="241" s="1"/>
  <c r="K49" i="241" s="1"/>
  <c r="H50" i="241"/>
  <c r="I50" i="241"/>
  <c r="J50" i="241"/>
  <c r="K50" i="241" s="1"/>
  <c r="D51" i="241"/>
  <c r="E51" i="241"/>
  <c r="E52" i="241" s="1"/>
  <c r="F51" i="241"/>
  <c r="F52" i="241" s="1"/>
  <c r="G51" i="241"/>
  <c r="H16" i="240"/>
  <c r="I16" i="240"/>
  <c r="I22" i="240" s="1"/>
  <c r="H17" i="240"/>
  <c r="J17" i="240" s="1"/>
  <c r="K17" i="240" s="1"/>
  <c r="I17" i="240"/>
  <c r="H18" i="240"/>
  <c r="J18" i="240" s="1"/>
  <c r="I18" i="240"/>
  <c r="H19" i="240"/>
  <c r="I19" i="240"/>
  <c r="H20" i="240"/>
  <c r="J20" i="240"/>
  <c r="K20" i="240" s="1"/>
  <c r="I20" i="240"/>
  <c r="H21" i="240"/>
  <c r="J21" i="240" s="1"/>
  <c r="I21" i="240"/>
  <c r="D22" i="240"/>
  <c r="E22" i="240"/>
  <c r="F22" i="240"/>
  <c r="F52" i="240" s="1"/>
  <c r="G22" i="240"/>
  <c r="G52" i="240" s="1"/>
  <c r="H23" i="240"/>
  <c r="I23" i="240"/>
  <c r="H24" i="240"/>
  <c r="I24" i="240"/>
  <c r="J24" i="240" s="1"/>
  <c r="H25" i="240"/>
  <c r="I25" i="240"/>
  <c r="J25" i="240" s="1"/>
  <c r="K25" i="240" s="1"/>
  <c r="H26" i="240"/>
  <c r="I26" i="240"/>
  <c r="J26" i="240" s="1"/>
  <c r="H27" i="240"/>
  <c r="I27" i="240"/>
  <c r="J27" i="240" s="1"/>
  <c r="K27" i="240" s="1"/>
  <c r="H28" i="240"/>
  <c r="I28" i="240"/>
  <c r="J28" i="240" s="1"/>
  <c r="K28" i="240" s="1"/>
  <c r="D29" i="240"/>
  <c r="E29" i="240"/>
  <c r="F29" i="240"/>
  <c r="G29" i="240"/>
  <c r="H30" i="240"/>
  <c r="I30" i="240"/>
  <c r="J30" i="240" s="1"/>
  <c r="H31" i="240"/>
  <c r="I31" i="240"/>
  <c r="J31" i="240" s="1"/>
  <c r="K31" i="240" s="1"/>
  <c r="H32" i="240"/>
  <c r="I32" i="240"/>
  <c r="J32" i="240" s="1"/>
  <c r="K32" i="240" s="1"/>
  <c r="H33" i="240"/>
  <c r="I33" i="240"/>
  <c r="J33" i="240"/>
  <c r="K33" i="240" s="1"/>
  <c r="H34" i="240"/>
  <c r="I34" i="240"/>
  <c r="J34" i="240"/>
  <c r="H35" i="240"/>
  <c r="J35" i="240" s="1"/>
  <c r="K35" i="240" s="1"/>
  <c r="I35" i="240"/>
  <c r="H36" i="240"/>
  <c r="J36" i="240" s="1"/>
  <c r="K36" i="240" s="1"/>
  <c r="I36" i="240"/>
  <c r="H37" i="240"/>
  <c r="J37" i="240" s="1"/>
  <c r="K37" i="240" s="1"/>
  <c r="I37" i="240"/>
  <c r="H38" i="240"/>
  <c r="I38" i="240"/>
  <c r="H39" i="240"/>
  <c r="I39" i="240"/>
  <c r="H40" i="240"/>
  <c r="J40" i="240" s="1"/>
  <c r="K40" i="240" s="1"/>
  <c r="I40" i="240"/>
  <c r="H41" i="240"/>
  <c r="J41" i="240" s="1"/>
  <c r="K41" i="240" s="1"/>
  <c r="I41" i="240"/>
  <c r="H42" i="240"/>
  <c r="J42" i="240" s="1"/>
  <c r="I42" i="240"/>
  <c r="H43" i="240"/>
  <c r="J43" i="240" s="1"/>
  <c r="K43" i="240" s="1"/>
  <c r="I43" i="240"/>
  <c r="D44" i="240"/>
  <c r="D52" i="240" s="1"/>
  <c r="E44" i="240"/>
  <c r="F44" i="240"/>
  <c r="G44" i="240"/>
  <c r="H45" i="240"/>
  <c r="J45" i="240" s="1"/>
  <c r="I45" i="240"/>
  <c r="H46" i="240"/>
  <c r="I46" i="240"/>
  <c r="J46" i="240" s="1"/>
  <c r="H47" i="240"/>
  <c r="I47" i="240"/>
  <c r="H48" i="240"/>
  <c r="J48" i="240" s="1"/>
  <c r="I48" i="240"/>
  <c r="H49" i="240"/>
  <c r="J49" i="240" s="1"/>
  <c r="I49" i="240"/>
  <c r="H50" i="240"/>
  <c r="I50" i="240"/>
  <c r="I51" i="240" s="1"/>
  <c r="D51" i="240"/>
  <c r="E51" i="240"/>
  <c r="F51" i="240"/>
  <c r="G51" i="240"/>
  <c r="H16" i="239"/>
  <c r="I16" i="239"/>
  <c r="J16" i="239" s="1"/>
  <c r="K16" i="239" s="1"/>
  <c r="H17" i="239"/>
  <c r="I17" i="239"/>
  <c r="H18" i="239"/>
  <c r="I18" i="239"/>
  <c r="H19" i="239"/>
  <c r="J19" i="239"/>
  <c r="L19" i="239" s="1"/>
  <c r="I19" i="239"/>
  <c r="H20" i="239"/>
  <c r="J20" i="239" s="1"/>
  <c r="K20" i="239" s="1"/>
  <c r="I20" i="239"/>
  <c r="H21" i="239"/>
  <c r="J21" i="239" s="1"/>
  <c r="I21" i="239"/>
  <c r="D22" i="239"/>
  <c r="E22" i="239"/>
  <c r="F22" i="239"/>
  <c r="G22" i="239"/>
  <c r="H22" i="239"/>
  <c r="H23" i="239"/>
  <c r="I23" i="239"/>
  <c r="H24" i="239"/>
  <c r="I24" i="239"/>
  <c r="J24" i="239" s="1"/>
  <c r="H25" i="239"/>
  <c r="I25" i="239"/>
  <c r="H26" i="239"/>
  <c r="I26" i="239"/>
  <c r="J26" i="239" s="1"/>
  <c r="H27" i="239"/>
  <c r="J27" i="239"/>
  <c r="L27" i="239" s="1"/>
  <c r="I27" i="239"/>
  <c r="H28" i="239"/>
  <c r="J28" i="239" s="1"/>
  <c r="I28" i="239"/>
  <c r="D29" i="239"/>
  <c r="E29" i="239"/>
  <c r="F29" i="239"/>
  <c r="G29" i="239"/>
  <c r="H30" i="239"/>
  <c r="I30" i="239"/>
  <c r="H31" i="239"/>
  <c r="J31" i="239"/>
  <c r="L31" i="239" s="1"/>
  <c r="I31" i="239"/>
  <c r="H32" i="239"/>
  <c r="I32" i="239"/>
  <c r="J32" i="239" s="1"/>
  <c r="H33" i="239"/>
  <c r="I33" i="239"/>
  <c r="J33" i="239"/>
  <c r="H34" i="239"/>
  <c r="I34" i="239"/>
  <c r="H35" i="239"/>
  <c r="J35" i="239"/>
  <c r="K35" i="239" s="1"/>
  <c r="I35" i="239"/>
  <c r="H36" i="239"/>
  <c r="J36" i="239" s="1"/>
  <c r="I36" i="239"/>
  <c r="H37" i="239"/>
  <c r="I37" i="239"/>
  <c r="J37" i="239" s="1"/>
  <c r="H38" i="239"/>
  <c r="I38" i="239"/>
  <c r="H39" i="239"/>
  <c r="J39" i="239" s="1"/>
  <c r="I39" i="239"/>
  <c r="H40" i="239"/>
  <c r="J40" i="239" s="1"/>
  <c r="I40" i="239"/>
  <c r="H41" i="239"/>
  <c r="J41" i="239" s="1"/>
  <c r="I41" i="239"/>
  <c r="H42" i="239"/>
  <c r="I42" i="239"/>
  <c r="H43" i="239"/>
  <c r="J43" i="239" s="1"/>
  <c r="L43" i="239" s="1"/>
  <c r="I43" i="239"/>
  <c r="D44" i="239"/>
  <c r="D52" i="239" s="1"/>
  <c r="E44" i="239"/>
  <c r="F44" i="239"/>
  <c r="F52" i="239"/>
  <c r="G44" i="239"/>
  <c r="H45" i="239"/>
  <c r="I45" i="239"/>
  <c r="J45" i="239"/>
  <c r="H46" i="239"/>
  <c r="I46" i="239"/>
  <c r="H47" i="239"/>
  <c r="J47" i="239"/>
  <c r="K47" i="239" s="1"/>
  <c r="I47" i="239"/>
  <c r="H48" i="239"/>
  <c r="J48" i="239" s="1"/>
  <c r="I48" i="239"/>
  <c r="H49" i="239"/>
  <c r="I49" i="239"/>
  <c r="J49" i="239" s="1"/>
  <c r="H50" i="239"/>
  <c r="I50" i="239"/>
  <c r="D51" i="239"/>
  <c r="E51" i="239"/>
  <c r="F51" i="239"/>
  <c r="G51" i="239"/>
  <c r="H51" i="239"/>
  <c r="G52" i="239"/>
  <c r="H16" i="238"/>
  <c r="I16" i="238"/>
  <c r="H17" i="238"/>
  <c r="I17" i="238"/>
  <c r="H18" i="238"/>
  <c r="I18" i="238"/>
  <c r="J18" i="238" s="1"/>
  <c r="H19" i="238"/>
  <c r="I19" i="238"/>
  <c r="J19" i="238" s="1"/>
  <c r="H20" i="238"/>
  <c r="J20" i="238" s="1"/>
  <c r="I20" i="238"/>
  <c r="H21" i="238"/>
  <c r="J21" i="238"/>
  <c r="K21" i="238" s="1"/>
  <c r="I21" i="238"/>
  <c r="D22" i="238"/>
  <c r="E22" i="238"/>
  <c r="F22" i="238"/>
  <c r="F52" i="238" s="1"/>
  <c r="G22" i="238"/>
  <c r="H23" i="238"/>
  <c r="I23" i="238"/>
  <c r="I29" i="238" s="1"/>
  <c r="H24" i="238"/>
  <c r="I24" i="238"/>
  <c r="J24" i="238"/>
  <c r="H25" i="238"/>
  <c r="I25" i="238"/>
  <c r="H26" i="238"/>
  <c r="I26" i="238"/>
  <c r="H27" i="238"/>
  <c r="J27" i="238" s="1"/>
  <c r="I27" i="238"/>
  <c r="H28" i="238"/>
  <c r="J28" i="238" s="1"/>
  <c r="I28" i="238"/>
  <c r="D29" i="238"/>
  <c r="E29" i="238"/>
  <c r="F29" i="238"/>
  <c r="G29" i="238"/>
  <c r="H30" i="238"/>
  <c r="J30" i="238" s="1"/>
  <c r="I30" i="238"/>
  <c r="H31" i="238"/>
  <c r="J31" i="238" s="1"/>
  <c r="I31" i="238"/>
  <c r="H32" i="238"/>
  <c r="J32" i="238" s="1"/>
  <c r="I32" i="238"/>
  <c r="H33" i="238"/>
  <c r="I33" i="238"/>
  <c r="H34" i="238"/>
  <c r="J34" i="238" s="1"/>
  <c r="L34" i="238" s="1"/>
  <c r="I34" i="238"/>
  <c r="H35" i="238"/>
  <c r="J35" i="238" s="1"/>
  <c r="I35" i="238"/>
  <c r="H36" i="238"/>
  <c r="J36" i="238" s="1"/>
  <c r="I36" i="238"/>
  <c r="H37" i="238"/>
  <c r="J37" i="238"/>
  <c r="K37" i="238" s="1"/>
  <c r="I37" i="238"/>
  <c r="H38" i="238"/>
  <c r="H44" i="238" s="1"/>
  <c r="I38" i="238"/>
  <c r="H39" i="238"/>
  <c r="I39" i="238"/>
  <c r="J39" i="238" s="1"/>
  <c r="H40" i="238"/>
  <c r="J40" i="238" s="1"/>
  <c r="L40" i="238" s="1"/>
  <c r="I40" i="238"/>
  <c r="H41" i="238"/>
  <c r="J41" i="238" s="1"/>
  <c r="K41" i="238" s="1"/>
  <c r="I41" i="238"/>
  <c r="H42" i="238"/>
  <c r="I42" i="238"/>
  <c r="H43" i="238"/>
  <c r="I43" i="238"/>
  <c r="J43" i="238"/>
  <c r="K43" i="238" s="1"/>
  <c r="D44" i="238"/>
  <c r="E44" i="238"/>
  <c r="F44" i="238"/>
  <c r="G44" i="238"/>
  <c r="H45" i="238"/>
  <c r="I45" i="238"/>
  <c r="H46" i="238"/>
  <c r="H51" i="238" s="1"/>
  <c r="I46" i="238"/>
  <c r="H47" i="238"/>
  <c r="J47" i="238" s="1"/>
  <c r="K47" i="238" s="1"/>
  <c r="I47" i="238"/>
  <c r="H48" i="238"/>
  <c r="J48" i="238" s="1"/>
  <c r="L48" i="238" s="1"/>
  <c r="I48" i="238"/>
  <c r="H49" i="238"/>
  <c r="J49" i="238" s="1"/>
  <c r="K49" i="238" s="1"/>
  <c r="I49" i="238"/>
  <c r="H50" i="238"/>
  <c r="I50" i="238"/>
  <c r="D51" i="238"/>
  <c r="E51" i="238"/>
  <c r="F51" i="238"/>
  <c r="G51" i="238"/>
  <c r="E52" i="238"/>
  <c r="G52" i="238"/>
  <c r="H16" i="237"/>
  <c r="I16" i="237"/>
  <c r="H17" i="237"/>
  <c r="H22" i="237" s="1"/>
  <c r="I17" i="237"/>
  <c r="H18" i="237"/>
  <c r="J18" i="237" s="1"/>
  <c r="K18" i="237" s="1"/>
  <c r="I18" i="237"/>
  <c r="H19" i="237"/>
  <c r="J19" i="237" s="1"/>
  <c r="K19" i="237" s="1"/>
  <c r="I19" i="237"/>
  <c r="H20" i="237"/>
  <c r="J20" i="237" s="1"/>
  <c r="K20" i="237" s="1"/>
  <c r="I20" i="237"/>
  <c r="H21" i="237"/>
  <c r="I21" i="237"/>
  <c r="D22" i="237"/>
  <c r="D52" i="237"/>
  <c r="E22" i="237"/>
  <c r="F22" i="237"/>
  <c r="G22" i="237"/>
  <c r="H23" i="237"/>
  <c r="J23" i="237" s="1"/>
  <c r="K23" i="237" s="1"/>
  <c r="I23" i="237"/>
  <c r="H24" i="237"/>
  <c r="J24" i="237" s="1"/>
  <c r="K24" i="237" s="1"/>
  <c r="I24" i="237"/>
  <c r="H25" i="237"/>
  <c r="I25" i="237"/>
  <c r="H26" i="237"/>
  <c r="I26" i="237"/>
  <c r="J26" i="237" s="1"/>
  <c r="K26" i="237" s="1"/>
  <c r="H27" i="237"/>
  <c r="I27" i="237"/>
  <c r="J27" i="237" s="1"/>
  <c r="K27" i="237" s="1"/>
  <c r="H28" i="237"/>
  <c r="J28" i="237"/>
  <c r="I28" i="237"/>
  <c r="D29" i="237"/>
  <c r="E29" i="237"/>
  <c r="F29" i="237"/>
  <c r="F52" i="237" s="1"/>
  <c r="G29" i="237"/>
  <c r="H30" i="237"/>
  <c r="I30" i="237"/>
  <c r="J30" i="237" s="1"/>
  <c r="K30" i="237" s="1"/>
  <c r="H31" i="237"/>
  <c r="I31" i="237"/>
  <c r="J31" i="237" s="1"/>
  <c r="K31" i="237" s="1"/>
  <c r="H32" i="237"/>
  <c r="I32" i="237"/>
  <c r="J32" i="237" s="1"/>
  <c r="K32" i="237" s="1"/>
  <c r="H33" i="237"/>
  <c r="I33" i="237"/>
  <c r="H34" i="237"/>
  <c r="J34" i="237" s="1"/>
  <c r="I34" i="237"/>
  <c r="H35" i="237"/>
  <c r="J35" i="237" s="1"/>
  <c r="K35" i="237" s="1"/>
  <c r="I35" i="237"/>
  <c r="H36" i="237"/>
  <c r="J36" i="237" s="1"/>
  <c r="I36" i="237"/>
  <c r="H37" i="237"/>
  <c r="J37" i="237"/>
  <c r="K37" i="237"/>
  <c r="I37" i="237"/>
  <c r="H38" i="237"/>
  <c r="I38" i="237"/>
  <c r="J38" i="237"/>
  <c r="K38" i="237" s="1"/>
  <c r="H39" i="237"/>
  <c r="I39" i="237"/>
  <c r="H40" i="237"/>
  <c r="J40" i="237" s="1"/>
  <c r="K40" i="237" s="1"/>
  <c r="I40" i="237"/>
  <c r="H41" i="237"/>
  <c r="I41" i="237"/>
  <c r="H42" i="237"/>
  <c r="I42" i="237"/>
  <c r="J42" i="237" s="1"/>
  <c r="K42" i="237" s="1"/>
  <c r="H43" i="237"/>
  <c r="I43" i="237"/>
  <c r="J43" i="237"/>
  <c r="K43" i="237"/>
  <c r="D44" i="237"/>
  <c r="E44" i="237"/>
  <c r="F44" i="237"/>
  <c r="G44" i="237"/>
  <c r="H45" i="237"/>
  <c r="I45" i="237"/>
  <c r="H46" i="237"/>
  <c r="J46" i="237" s="1"/>
  <c r="I46" i="237"/>
  <c r="K46" i="237"/>
  <c r="H47" i="237"/>
  <c r="J47" i="237" s="1"/>
  <c r="I47" i="237"/>
  <c r="K47" i="237"/>
  <c r="H48" i="237"/>
  <c r="J48" i="237" s="1"/>
  <c r="I48" i="237"/>
  <c r="H49" i="237"/>
  <c r="J49" i="237"/>
  <c r="I49" i="237"/>
  <c r="H50" i="237"/>
  <c r="I50" i="237"/>
  <c r="J50" i="237" s="1"/>
  <c r="K50" i="237" s="1"/>
  <c r="D51" i="237"/>
  <c r="E51" i="237"/>
  <c r="F51" i="237"/>
  <c r="G51" i="237"/>
  <c r="H16" i="236"/>
  <c r="I16" i="236"/>
  <c r="H17" i="236"/>
  <c r="I17" i="236"/>
  <c r="J17" i="236"/>
  <c r="K17" i="236"/>
  <c r="H18" i="236"/>
  <c r="I18" i="236"/>
  <c r="J18" i="236"/>
  <c r="K18" i="236"/>
  <c r="H19" i="236"/>
  <c r="I19" i="236"/>
  <c r="J19" i="236" s="1"/>
  <c r="H20" i="236"/>
  <c r="J20" i="236" s="1"/>
  <c r="I20" i="236"/>
  <c r="H21" i="236"/>
  <c r="J21" i="236"/>
  <c r="I21" i="236"/>
  <c r="D22" i="236"/>
  <c r="E22" i="236"/>
  <c r="F22" i="236"/>
  <c r="F52" i="236" s="1"/>
  <c r="G22" i="236"/>
  <c r="H23" i="236"/>
  <c r="J23" i="236" s="1"/>
  <c r="I23" i="236"/>
  <c r="H24" i="236"/>
  <c r="I24" i="236"/>
  <c r="H25" i="236"/>
  <c r="J25" i="236" s="1"/>
  <c r="I25" i="236"/>
  <c r="H26" i="236"/>
  <c r="J26" i="236" s="1"/>
  <c r="I26" i="236"/>
  <c r="H27" i="236"/>
  <c r="I27" i="236"/>
  <c r="J27" i="236" s="1"/>
  <c r="K27" i="236" s="1"/>
  <c r="H28" i="236"/>
  <c r="I28" i="236"/>
  <c r="J28" i="236" s="1"/>
  <c r="D29" i="236"/>
  <c r="E29" i="236"/>
  <c r="F29" i="236"/>
  <c r="G29" i="236"/>
  <c r="G52" i="236" s="1"/>
  <c r="H30" i="236"/>
  <c r="I30" i="236"/>
  <c r="J30" i="236"/>
  <c r="H31" i="236"/>
  <c r="J31" i="236" s="1"/>
  <c r="I31" i="236"/>
  <c r="H32" i="236"/>
  <c r="J32" i="236"/>
  <c r="I32" i="236"/>
  <c r="H33" i="236"/>
  <c r="I33" i="236"/>
  <c r="J33" i="236" s="1"/>
  <c r="K33" i="236" s="1"/>
  <c r="H34" i="236"/>
  <c r="I34" i="236"/>
  <c r="J34" i="236"/>
  <c r="K34" i="236"/>
  <c r="H35" i="236"/>
  <c r="I35" i="236"/>
  <c r="J35" i="236"/>
  <c r="H36" i="236"/>
  <c r="J36" i="236" s="1"/>
  <c r="I36" i="236"/>
  <c r="H37" i="236"/>
  <c r="J37" i="236" s="1"/>
  <c r="K37" i="236" s="1"/>
  <c r="I37" i="236"/>
  <c r="H38" i="236"/>
  <c r="I38" i="236"/>
  <c r="J38" i="236" s="1"/>
  <c r="H39" i="236"/>
  <c r="I39" i="236"/>
  <c r="J39" i="236"/>
  <c r="H40" i="236"/>
  <c r="I40" i="236"/>
  <c r="J40" i="236" s="1"/>
  <c r="H41" i="236"/>
  <c r="I41" i="236"/>
  <c r="H42" i="236"/>
  <c r="I42" i="236"/>
  <c r="H43" i="236"/>
  <c r="I43" i="236"/>
  <c r="D44" i="236"/>
  <c r="E44" i="236"/>
  <c r="F44" i="236"/>
  <c r="G44" i="236"/>
  <c r="H45" i="236"/>
  <c r="J45" i="236"/>
  <c r="I45" i="236"/>
  <c r="H46" i="236"/>
  <c r="I46" i="236"/>
  <c r="J46" i="236"/>
  <c r="K46" i="236" s="1"/>
  <c r="H47" i="236"/>
  <c r="I47" i="236"/>
  <c r="J47" i="236" s="1"/>
  <c r="H48" i="236"/>
  <c r="I48" i="236"/>
  <c r="J48" i="236" s="1"/>
  <c r="H49" i="236"/>
  <c r="J49" i="236" s="1"/>
  <c r="I49" i="236"/>
  <c r="H50" i="236"/>
  <c r="J50" i="236" s="1"/>
  <c r="K50" i="236" s="1"/>
  <c r="I50" i="236"/>
  <c r="D51" i="236"/>
  <c r="E51" i="236"/>
  <c r="F51" i="236"/>
  <c r="G51" i="236"/>
  <c r="H16" i="235"/>
  <c r="J16" i="235" s="1"/>
  <c r="I16" i="235"/>
  <c r="H17" i="235"/>
  <c r="J17" i="235" s="1"/>
  <c r="K17" i="235" s="1"/>
  <c r="I17" i="235"/>
  <c r="H18" i="235"/>
  <c r="J18" i="235" s="1"/>
  <c r="I18" i="235"/>
  <c r="H19" i="235"/>
  <c r="I19" i="235"/>
  <c r="H20" i="235"/>
  <c r="J20" i="235" s="1"/>
  <c r="I20" i="235"/>
  <c r="H21" i="235"/>
  <c r="J21" i="235" s="1"/>
  <c r="K21" i="235" s="1"/>
  <c r="I21" i="235"/>
  <c r="D22" i="235"/>
  <c r="E22" i="235"/>
  <c r="F22" i="235"/>
  <c r="G22" i="235"/>
  <c r="I22" i="235"/>
  <c r="H23" i="235"/>
  <c r="I23" i="235"/>
  <c r="J23" i="235" s="1"/>
  <c r="H24" i="235"/>
  <c r="I24" i="235"/>
  <c r="J24" i="235" s="1"/>
  <c r="H25" i="235"/>
  <c r="J25" i="235" s="1"/>
  <c r="K25" i="235" s="1"/>
  <c r="I25" i="235"/>
  <c r="H26" i="235"/>
  <c r="J26" i="235" s="1"/>
  <c r="I26" i="235"/>
  <c r="H27" i="235"/>
  <c r="J27" i="235"/>
  <c r="I27" i="235"/>
  <c r="H28" i="235"/>
  <c r="I28" i="235"/>
  <c r="J28" i="235" s="1"/>
  <c r="D29" i="235"/>
  <c r="E29" i="235"/>
  <c r="F29" i="235"/>
  <c r="G29" i="235"/>
  <c r="H30" i="235"/>
  <c r="I30" i="235"/>
  <c r="J30" i="235"/>
  <c r="H31" i="235"/>
  <c r="J31" i="235"/>
  <c r="I31" i="235"/>
  <c r="H32" i="235"/>
  <c r="J32" i="235" s="1"/>
  <c r="I32" i="235"/>
  <c r="H33" i="235"/>
  <c r="J33" i="235" s="1"/>
  <c r="I33" i="235"/>
  <c r="K33" i="235"/>
  <c r="H34" i="235"/>
  <c r="I34" i="235"/>
  <c r="H35" i="235"/>
  <c r="J35" i="235"/>
  <c r="I35" i="235"/>
  <c r="H36" i="235"/>
  <c r="I36" i="235"/>
  <c r="J36" i="235" s="1"/>
  <c r="K36" i="235" s="1"/>
  <c r="H37" i="235"/>
  <c r="I37" i="235"/>
  <c r="J37" i="235"/>
  <c r="K37" i="235"/>
  <c r="H38" i="235"/>
  <c r="I38" i="235"/>
  <c r="J38" i="235"/>
  <c r="H39" i="235"/>
  <c r="H44" i="235" s="1"/>
  <c r="H52" i="235" s="1"/>
  <c r="I39" i="235"/>
  <c r="H40" i="235"/>
  <c r="J40" i="235"/>
  <c r="I40" i="235"/>
  <c r="H41" i="235"/>
  <c r="I41" i="235"/>
  <c r="J41" i="235"/>
  <c r="K41" i="235" s="1"/>
  <c r="H42" i="235"/>
  <c r="I42" i="235"/>
  <c r="J42" i="235"/>
  <c r="H43" i="235"/>
  <c r="I43" i="235"/>
  <c r="D44" i="235"/>
  <c r="E44" i="235"/>
  <c r="F44" i="235"/>
  <c r="G44" i="235"/>
  <c r="H45" i="235"/>
  <c r="I45" i="235"/>
  <c r="H46" i="235"/>
  <c r="J46" i="235" s="1"/>
  <c r="I46" i="235"/>
  <c r="H47" i="235"/>
  <c r="J47" i="235" s="1"/>
  <c r="K47" i="235" s="1"/>
  <c r="I47" i="235"/>
  <c r="H48" i="235"/>
  <c r="J48" i="235"/>
  <c r="I48" i="235"/>
  <c r="H49" i="235"/>
  <c r="I49" i="235"/>
  <c r="J49" i="235"/>
  <c r="K49" i="235" s="1"/>
  <c r="H50" i="235"/>
  <c r="I50" i="235"/>
  <c r="J50" i="235"/>
  <c r="D51" i="235"/>
  <c r="D52" i="235"/>
  <c r="E51" i="235"/>
  <c r="F51" i="235"/>
  <c r="F52" i="235" s="1"/>
  <c r="G51" i="235"/>
  <c r="H51" i="235"/>
  <c r="H16" i="234"/>
  <c r="J16" i="234" s="1"/>
  <c r="K16" i="234" s="1"/>
  <c r="I16" i="234"/>
  <c r="H17" i="234"/>
  <c r="I17" i="234"/>
  <c r="H18" i="234"/>
  <c r="J18" i="234" s="1"/>
  <c r="I18" i="234"/>
  <c r="H19" i="234"/>
  <c r="J19" i="234" s="1"/>
  <c r="K19" i="234" s="1"/>
  <c r="I19" i="234"/>
  <c r="H20" i="234"/>
  <c r="I20" i="234"/>
  <c r="J20" i="234" s="1"/>
  <c r="K20" i="234" s="1"/>
  <c r="H21" i="234"/>
  <c r="J21" i="234" s="1"/>
  <c r="K21" i="234" s="1"/>
  <c r="I21" i="234"/>
  <c r="D22" i="234"/>
  <c r="E22" i="234"/>
  <c r="F22" i="234"/>
  <c r="G22" i="234"/>
  <c r="H22" i="234"/>
  <c r="H23" i="234"/>
  <c r="J23" i="234"/>
  <c r="I23" i="234"/>
  <c r="H24" i="234"/>
  <c r="I24" i="234"/>
  <c r="J24" i="234"/>
  <c r="K24" i="234" s="1"/>
  <c r="H25" i="234"/>
  <c r="J25" i="234" s="1"/>
  <c r="I25" i="234"/>
  <c r="I29" i="234" s="1"/>
  <c r="H26" i="234"/>
  <c r="J26" i="234" s="1"/>
  <c r="K26" i="234" s="1"/>
  <c r="I26" i="234"/>
  <c r="H27" i="234"/>
  <c r="J27" i="234" s="1"/>
  <c r="K27" i="234" s="1"/>
  <c r="I27" i="234"/>
  <c r="H28" i="234"/>
  <c r="I28" i="234"/>
  <c r="J28" i="234" s="1"/>
  <c r="K28" i="234" s="1"/>
  <c r="D29" i="234"/>
  <c r="D52" i="234" s="1"/>
  <c r="E29" i="234"/>
  <c r="F29" i="234"/>
  <c r="G29" i="234"/>
  <c r="G52" i="234" s="1"/>
  <c r="H30" i="234"/>
  <c r="J30" i="234" s="1"/>
  <c r="K30" i="234" s="1"/>
  <c r="I30" i="234"/>
  <c r="H31" i="234"/>
  <c r="J31" i="234" s="1"/>
  <c r="K31" i="234" s="1"/>
  <c r="I31" i="234"/>
  <c r="H32" i="234"/>
  <c r="J32" i="234" s="1"/>
  <c r="K32" i="234" s="1"/>
  <c r="I32" i="234"/>
  <c r="H33" i="234"/>
  <c r="I33" i="234"/>
  <c r="J33" i="234" s="1"/>
  <c r="K33" i="234" s="1"/>
  <c r="H34" i="234"/>
  <c r="J34" i="234" s="1"/>
  <c r="K34" i="234" s="1"/>
  <c r="I34" i="234"/>
  <c r="H35" i="234"/>
  <c r="J35" i="234" s="1"/>
  <c r="K35" i="234" s="1"/>
  <c r="I35" i="234"/>
  <c r="H36" i="234"/>
  <c r="I36" i="234"/>
  <c r="J36" i="234"/>
  <c r="H37" i="234"/>
  <c r="J37" i="234" s="1"/>
  <c r="K37" i="234" s="1"/>
  <c r="I37" i="234"/>
  <c r="H38" i="234"/>
  <c r="I38" i="234"/>
  <c r="H39" i="234"/>
  <c r="J39" i="234" s="1"/>
  <c r="K39" i="234" s="1"/>
  <c r="I39" i="234"/>
  <c r="H40" i="234"/>
  <c r="I40" i="234"/>
  <c r="J40" i="234"/>
  <c r="H41" i="234"/>
  <c r="I41" i="234"/>
  <c r="J41" i="234" s="1"/>
  <c r="K41" i="234" s="1"/>
  <c r="H42" i="234"/>
  <c r="J42" i="234" s="1"/>
  <c r="K42" i="234" s="1"/>
  <c r="I42" i="234"/>
  <c r="H43" i="234"/>
  <c r="J43" i="234" s="1"/>
  <c r="K43" i="234" s="1"/>
  <c r="I43" i="234"/>
  <c r="D44" i="234"/>
  <c r="E44" i="234"/>
  <c r="E52" i="234" s="1"/>
  <c r="F44" i="234"/>
  <c r="G44" i="234"/>
  <c r="H45" i="234"/>
  <c r="I45" i="234"/>
  <c r="H46" i="234"/>
  <c r="I46" i="234"/>
  <c r="H47" i="234"/>
  <c r="J47" i="234"/>
  <c r="K47" i="234" s="1"/>
  <c r="I47" i="234"/>
  <c r="H48" i="234"/>
  <c r="I48" i="234"/>
  <c r="J48" i="234" s="1"/>
  <c r="K48" i="234" s="1"/>
  <c r="H49" i="234"/>
  <c r="I49" i="234"/>
  <c r="J49" i="234"/>
  <c r="H50" i="234"/>
  <c r="I50" i="234"/>
  <c r="J50" i="234" s="1"/>
  <c r="K50" i="234" s="1"/>
  <c r="D51" i="234"/>
  <c r="E51" i="234"/>
  <c r="F51" i="234"/>
  <c r="G51" i="234"/>
  <c r="F52" i="234"/>
  <c r="H16" i="233"/>
  <c r="I16" i="233"/>
  <c r="H17" i="233"/>
  <c r="I17" i="233"/>
  <c r="H18" i="233"/>
  <c r="J18" i="233"/>
  <c r="I18" i="233"/>
  <c r="H19" i="233"/>
  <c r="I19" i="233"/>
  <c r="J19" i="233"/>
  <c r="H20" i="233"/>
  <c r="J20" i="233" s="1"/>
  <c r="I20" i="233"/>
  <c r="H21" i="233"/>
  <c r="J21" i="233" s="1"/>
  <c r="I21" i="233"/>
  <c r="D22" i="233"/>
  <c r="E22" i="233"/>
  <c r="F22" i="233"/>
  <c r="G22" i="233"/>
  <c r="H23" i="233"/>
  <c r="J23" i="233" s="1"/>
  <c r="K23" i="233" s="1"/>
  <c r="I23" i="233"/>
  <c r="H24" i="233"/>
  <c r="I24" i="233"/>
  <c r="H25" i="233"/>
  <c r="J25" i="233" s="1"/>
  <c r="K25" i="233" s="1"/>
  <c r="I25" i="233"/>
  <c r="H26" i="233"/>
  <c r="J26" i="233" s="1"/>
  <c r="K26" i="233" s="1"/>
  <c r="I26" i="233"/>
  <c r="H27" i="233"/>
  <c r="J27" i="233" s="1"/>
  <c r="K27" i="233" s="1"/>
  <c r="I27" i="233"/>
  <c r="H28" i="233"/>
  <c r="J28" i="233" s="1"/>
  <c r="K28" i="233" s="1"/>
  <c r="I28" i="233"/>
  <c r="D29" i="233"/>
  <c r="E29" i="233"/>
  <c r="F29" i="233"/>
  <c r="G29" i="233"/>
  <c r="H29" i="233"/>
  <c r="H30" i="233"/>
  <c r="J30" i="233"/>
  <c r="I30" i="233"/>
  <c r="K30" i="233"/>
  <c r="H31" i="233"/>
  <c r="J31" i="233" s="1"/>
  <c r="K31" i="233" s="1"/>
  <c r="I31" i="233"/>
  <c r="H32" i="233"/>
  <c r="J32" i="233" s="1"/>
  <c r="K32" i="233" s="1"/>
  <c r="I32" i="233"/>
  <c r="H33" i="233"/>
  <c r="J33" i="233"/>
  <c r="K33" i="233" s="1"/>
  <c r="I33" i="233"/>
  <c r="H34" i="233"/>
  <c r="J34" i="233"/>
  <c r="K34" i="233" s="1"/>
  <c r="I34" i="233"/>
  <c r="H35" i="233"/>
  <c r="I35" i="233"/>
  <c r="J35" i="233" s="1"/>
  <c r="K35" i="233" s="1"/>
  <c r="H36" i="233"/>
  <c r="I36" i="233"/>
  <c r="J36" i="233"/>
  <c r="H37" i="233"/>
  <c r="I37" i="233"/>
  <c r="J37" i="233" s="1"/>
  <c r="K37" i="233" s="1"/>
  <c r="H38" i="233"/>
  <c r="J38" i="233"/>
  <c r="I38" i="233"/>
  <c r="H39" i="233"/>
  <c r="J39" i="233" s="1"/>
  <c r="I39" i="233"/>
  <c r="H40" i="233"/>
  <c r="I40" i="233"/>
  <c r="J40" i="233" s="1"/>
  <c r="H41" i="233"/>
  <c r="J41" i="233" s="1"/>
  <c r="I41" i="233"/>
  <c r="H42" i="233"/>
  <c r="J42" i="233" s="1"/>
  <c r="K42" i="233" s="1"/>
  <c r="I42" i="233"/>
  <c r="H43" i="233"/>
  <c r="I43" i="233"/>
  <c r="J43" i="233"/>
  <c r="D44" i="233"/>
  <c r="E44" i="233"/>
  <c r="E52" i="233" s="1"/>
  <c r="F44" i="233"/>
  <c r="G44" i="233"/>
  <c r="G52" i="233" s="1"/>
  <c r="H45" i="233"/>
  <c r="I45" i="233"/>
  <c r="H46" i="233"/>
  <c r="J46" i="233" s="1"/>
  <c r="I46" i="233"/>
  <c r="H47" i="233"/>
  <c r="J47" i="233" s="1"/>
  <c r="I47" i="233"/>
  <c r="H48" i="233"/>
  <c r="I48" i="233"/>
  <c r="J48" i="233" s="1"/>
  <c r="H49" i="233"/>
  <c r="J49" i="233" s="1"/>
  <c r="I49" i="233"/>
  <c r="H50" i="233"/>
  <c r="J50" i="233" s="1"/>
  <c r="I50" i="233"/>
  <c r="D51" i="233"/>
  <c r="D52" i="233" s="1"/>
  <c r="E51" i="233"/>
  <c r="F51" i="233"/>
  <c r="F52" i="233" s="1"/>
  <c r="G51" i="233"/>
  <c r="H16" i="232"/>
  <c r="I16" i="232"/>
  <c r="H17" i="232"/>
  <c r="J17" i="232" s="1"/>
  <c r="K17" i="232" s="1"/>
  <c r="I17" i="232"/>
  <c r="H18" i="232"/>
  <c r="J18" i="232" s="1"/>
  <c r="K18" i="232" s="1"/>
  <c r="I18" i="232"/>
  <c r="H19" i="232"/>
  <c r="J19" i="232" s="1"/>
  <c r="K19" i="232" s="1"/>
  <c r="I19" i="232"/>
  <c r="H20" i="232"/>
  <c r="J20" i="232"/>
  <c r="K20" i="232" s="1"/>
  <c r="I20" i="232"/>
  <c r="H21" i="232"/>
  <c r="J21" i="232"/>
  <c r="K21" i="232" s="1"/>
  <c r="I21" i="232"/>
  <c r="D22" i="232"/>
  <c r="E22" i="232"/>
  <c r="F22" i="232"/>
  <c r="G22" i="232"/>
  <c r="H23" i="232"/>
  <c r="I23" i="232"/>
  <c r="H24" i="232"/>
  <c r="I24" i="232"/>
  <c r="J24" i="232" s="1"/>
  <c r="K24" i="232" s="1"/>
  <c r="H25" i="232"/>
  <c r="J25" i="232"/>
  <c r="I25" i="232"/>
  <c r="H26" i="232"/>
  <c r="H29" i="232" s="1"/>
  <c r="I26" i="232"/>
  <c r="H27" i="232"/>
  <c r="I27" i="232"/>
  <c r="J27" i="232" s="1"/>
  <c r="K27" i="232" s="1"/>
  <c r="H28" i="232"/>
  <c r="J28" i="232" s="1"/>
  <c r="K28" i="232" s="1"/>
  <c r="I28" i="232"/>
  <c r="D29" i="232"/>
  <c r="D52" i="232" s="1"/>
  <c r="E29" i="232"/>
  <c r="E52" i="232" s="1"/>
  <c r="F29" i="232"/>
  <c r="G29" i="232"/>
  <c r="H30" i="232"/>
  <c r="J30" i="232" s="1"/>
  <c r="K30" i="232" s="1"/>
  <c r="I30" i="232"/>
  <c r="H31" i="232"/>
  <c r="J31" i="232" s="1"/>
  <c r="K31" i="232" s="1"/>
  <c r="I31" i="232"/>
  <c r="H32" i="232"/>
  <c r="I32" i="232"/>
  <c r="J32" i="232" s="1"/>
  <c r="H33" i="232"/>
  <c r="I33" i="232"/>
  <c r="J33" i="232" s="1"/>
  <c r="K33" i="232" s="1"/>
  <c r="H34" i="232"/>
  <c r="I34" i="232"/>
  <c r="J34" i="232" s="1"/>
  <c r="K34" i="232" s="1"/>
  <c r="H35" i="232"/>
  <c r="I35" i="232"/>
  <c r="J35" i="232" s="1"/>
  <c r="K35" i="232" s="1"/>
  <c r="H36" i="232"/>
  <c r="J36" i="232" s="1"/>
  <c r="K36" i="232" s="1"/>
  <c r="I36" i="232"/>
  <c r="H37" i="232"/>
  <c r="J37" i="232" s="1"/>
  <c r="K37" i="232" s="1"/>
  <c r="I37" i="232"/>
  <c r="H38" i="232"/>
  <c r="J38" i="232" s="1"/>
  <c r="I38" i="232"/>
  <c r="H39" i="232"/>
  <c r="J39" i="232" s="1"/>
  <c r="K39" i="232" s="1"/>
  <c r="I39" i="232"/>
  <c r="H40" i="232"/>
  <c r="I40" i="232"/>
  <c r="J40" i="232" s="1"/>
  <c r="H41" i="232"/>
  <c r="I41" i="232"/>
  <c r="J41" i="232" s="1"/>
  <c r="K41" i="232" s="1"/>
  <c r="H42" i="232"/>
  <c r="I42" i="232"/>
  <c r="J42" i="232" s="1"/>
  <c r="K42" i="232" s="1"/>
  <c r="H43" i="232"/>
  <c r="I43" i="232"/>
  <c r="J43" i="232" s="1"/>
  <c r="K43" i="232" s="1"/>
  <c r="D44" i="232"/>
  <c r="E44" i="232"/>
  <c r="F44" i="232"/>
  <c r="G44" i="232"/>
  <c r="H44" i="232"/>
  <c r="H45" i="232"/>
  <c r="I45" i="232"/>
  <c r="H46" i="232"/>
  <c r="I46" i="232"/>
  <c r="J46" i="232" s="1"/>
  <c r="K46" i="232" s="1"/>
  <c r="H47" i="232"/>
  <c r="I47" i="232"/>
  <c r="J47" i="232" s="1"/>
  <c r="K47" i="232" s="1"/>
  <c r="H48" i="232"/>
  <c r="I48" i="232"/>
  <c r="H49" i="232"/>
  <c r="J49" i="232" s="1"/>
  <c r="K49" i="232" s="1"/>
  <c r="I49" i="232"/>
  <c r="H50" i="232"/>
  <c r="J50" i="232" s="1"/>
  <c r="I50" i="232"/>
  <c r="D51" i="232"/>
  <c r="E51" i="232"/>
  <c r="F51" i="232"/>
  <c r="G51" i="232"/>
  <c r="J48" i="232"/>
  <c r="G52" i="232"/>
  <c r="J16" i="232"/>
  <c r="H22" i="232"/>
  <c r="J45" i="233"/>
  <c r="H51" i="233"/>
  <c r="K38" i="233"/>
  <c r="K18" i="233"/>
  <c r="H51" i="234"/>
  <c r="J46" i="234"/>
  <c r="K40" i="234"/>
  <c r="J38" i="234"/>
  <c r="H44" i="234"/>
  <c r="K30" i="235"/>
  <c r="K24" i="235"/>
  <c r="K20" i="235"/>
  <c r="K40" i="236"/>
  <c r="K31" i="236"/>
  <c r="K26" i="236"/>
  <c r="K34" i="237"/>
  <c r="K28" i="237"/>
  <c r="I44" i="232"/>
  <c r="J23" i="232"/>
  <c r="I29" i="232"/>
  <c r="F52" i="232"/>
  <c r="K19" i="233"/>
  <c r="L19" i="233"/>
  <c r="H22" i="233"/>
  <c r="J17" i="233"/>
  <c r="J45" i="234"/>
  <c r="I51" i="234"/>
  <c r="K18" i="234"/>
  <c r="K50" i="235"/>
  <c r="K42" i="235"/>
  <c r="K32" i="235"/>
  <c r="K27" i="235"/>
  <c r="K16" i="235"/>
  <c r="K49" i="236"/>
  <c r="K39" i="236"/>
  <c r="K36" i="236"/>
  <c r="K30" i="236"/>
  <c r="K43" i="233"/>
  <c r="L43" i="233"/>
  <c r="K36" i="233"/>
  <c r="J16" i="233"/>
  <c r="I22" i="233"/>
  <c r="K46" i="235"/>
  <c r="K38" i="235"/>
  <c r="K35" i="235"/>
  <c r="K26" i="235"/>
  <c r="K23" i="235"/>
  <c r="K45" i="236"/>
  <c r="K35" i="236"/>
  <c r="K32" i="236"/>
  <c r="J24" i="233"/>
  <c r="I29" i="233"/>
  <c r="K49" i="234"/>
  <c r="J45" i="232"/>
  <c r="H51" i="232"/>
  <c r="K25" i="232"/>
  <c r="I22" i="232"/>
  <c r="I51" i="233"/>
  <c r="I44" i="234"/>
  <c r="K36" i="234"/>
  <c r="K23" i="234"/>
  <c r="K48" i="235"/>
  <c r="K40" i="235"/>
  <c r="K31" i="235"/>
  <c r="K18" i="235"/>
  <c r="K48" i="236"/>
  <c r="K23" i="236"/>
  <c r="K21" i="236"/>
  <c r="K19" i="236"/>
  <c r="K48" i="237"/>
  <c r="K36" i="237"/>
  <c r="I44" i="235"/>
  <c r="J39" i="235"/>
  <c r="H29" i="235"/>
  <c r="J19" i="235"/>
  <c r="J22" i="235" s="1"/>
  <c r="K28" i="236"/>
  <c r="K25" i="236"/>
  <c r="J41" i="237"/>
  <c r="J33" i="237"/>
  <c r="E52" i="237"/>
  <c r="J21" i="237"/>
  <c r="J16" i="237"/>
  <c r="J50" i="238"/>
  <c r="L47" i="238"/>
  <c r="J45" i="238"/>
  <c r="I44" i="238"/>
  <c r="L41" i="238"/>
  <c r="K40" i="238"/>
  <c r="L35" i="238"/>
  <c r="K35" i="238"/>
  <c r="L32" i="238"/>
  <c r="K32" i="238"/>
  <c r="L21" i="238"/>
  <c r="I22" i="238"/>
  <c r="J16" i="238"/>
  <c r="L49" i="239"/>
  <c r="K49" i="239"/>
  <c r="L41" i="239"/>
  <c r="K41" i="239"/>
  <c r="K31" i="239"/>
  <c r="J25" i="239"/>
  <c r="I29" i="239"/>
  <c r="K49" i="240"/>
  <c r="L46" i="240"/>
  <c r="K46" i="240"/>
  <c r="K26" i="240"/>
  <c r="K21" i="240"/>
  <c r="L43" i="241"/>
  <c r="K43" i="241"/>
  <c r="J39" i="241"/>
  <c r="I44" i="241"/>
  <c r="K27" i="241"/>
  <c r="K20" i="242"/>
  <c r="K25" i="243"/>
  <c r="K21" i="243"/>
  <c r="I22" i="234"/>
  <c r="I52" i="234" s="1"/>
  <c r="J17" i="234"/>
  <c r="I51" i="235"/>
  <c r="I44" i="236"/>
  <c r="I22" i="237"/>
  <c r="L49" i="238"/>
  <c r="K48" i="238"/>
  <c r="I51" i="238"/>
  <c r="L43" i="238"/>
  <c r="K36" i="238"/>
  <c r="L36" i="238"/>
  <c r="L27" i="238"/>
  <c r="K27" i="238"/>
  <c r="L24" i="238"/>
  <c r="K24" i="238"/>
  <c r="I44" i="239"/>
  <c r="L32" i="239"/>
  <c r="K32" i="239"/>
  <c r="J39" i="240"/>
  <c r="H44" i="240"/>
  <c r="I29" i="236"/>
  <c r="J39" i="237"/>
  <c r="I44" i="237"/>
  <c r="L28" i="238"/>
  <c r="K28" i="238"/>
  <c r="J26" i="238"/>
  <c r="H29" i="238"/>
  <c r="L36" i="239"/>
  <c r="K36" i="239"/>
  <c r="L33" i="239"/>
  <c r="K33" i="239"/>
  <c r="J18" i="239"/>
  <c r="K42" i="240"/>
  <c r="I44" i="240"/>
  <c r="J38" i="240"/>
  <c r="K36" i="241"/>
  <c r="J17" i="241"/>
  <c r="K48" i="242"/>
  <c r="H44" i="233"/>
  <c r="H52" i="233"/>
  <c r="H29" i="234"/>
  <c r="H52" i="234" s="1"/>
  <c r="H22" i="235"/>
  <c r="H51" i="236"/>
  <c r="J24" i="236"/>
  <c r="K20" i="236"/>
  <c r="J16" i="236"/>
  <c r="K49" i="237"/>
  <c r="J45" i="237"/>
  <c r="J25" i="237"/>
  <c r="H29" i="237"/>
  <c r="J42" i="238"/>
  <c r="J38" i="238"/>
  <c r="K34" i="238"/>
  <c r="K31" i="238"/>
  <c r="D52" i="238"/>
  <c r="L20" i="238"/>
  <c r="K20" i="238"/>
  <c r="J17" i="238"/>
  <c r="H22" i="238"/>
  <c r="H52" i="238" s="1"/>
  <c r="L48" i="239"/>
  <c r="K48" i="239"/>
  <c r="L45" i="239"/>
  <c r="K45" i="239"/>
  <c r="K43" i="239"/>
  <c r="L40" i="239"/>
  <c r="K40" i="239"/>
  <c r="L37" i="239"/>
  <c r="K37" i="239"/>
  <c r="L21" i="239"/>
  <c r="K21" i="239"/>
  <c r="J17" i="239"/>
  <c r="I22" i="239"/>
  <c r="K48" i="240"/>
  <c r="K45" i="240"/>
  <c r="K34" i="240"/>
  <c r="K30" i="240"/>
  <c r="J23" i="240"/>
  <c r="H29" i="240"/>
  <c r="J16" i="240"/>
  <c r="H22" i="240"/>
  <c r="H52" i="240" s="1"/>
  <c r="J47" i="241"/>
  <c r="I51" i="241"/>
  <c r="K35" i="241"/>
  <c r="K31" i="241"/>
  <c r="K26" i="241"/>
  <c r="K17" i="243"/>
  <c r="J46" i="239"/>
  <c r="J51" i="239" s="1"/>
  <c r="J42" i="239"/>
  <c r="J34" i="239"/>
  <c r="E52" i="239"/>
  <c r="L16" i="239"/>
  <c r="J22" i="239"/>
  <c r="J47" i="240"/>
  <c r="I29" i="240"/>
  <c r="I52" i="240" s="1"/>
  <c r="J44" i="241"/>
  <c r="J28" i="241"/>
  <c r="I29" i="241"/>
  <c r="J16" i="241"/>
  <c r="H22" i="241"/>
  <c r="J41" i="242"/>
  <c r="J33" i="242"/>
  <c r="J25" i="242"/>
  <c r="J29" i="242"/>
  <c r="J16" i="242"/>
  <c r="J50" i="243"/>
  <c r="I51" i="243"/>
  <c r="J38" i="243"/>
  <c r="H44" i="243"/>
  <c r="J30" i="243"/>
  <c r="J23" i="243"/>
  <c r="H29" i="243"/>
  <c r="J47" i="244"/>
  <c r="K42" i="244"/>
  <c r="J44" i="244"/>
  <c r="K38" i="244"/>
  <c r="K34" i="244"/>
  <c r="K30" i="244"/>
  <c r="J27" i="244"/>
  <c r="J23" i="244"/>
  <c r="E52" i="244"/>
  <c r="J16" i="244"/>
  <c r="H22" i="244"/>
  <c r="J49" i="245"/>
  <c r="D49" i="257"/>
  <c r="H49" i="257" s="1"/>
  <c r="D49" i="247"/>
  <c r="E48" i="257"/>
  <c r="E48" i="247"/>
  <c r="H48" i="245"/>
  <c r="J48" i="245"/>
  <c r="E51" i="245"/>
  <c r="J46" i="246"/>
  <c r="K34" i="246"/>
  <c r="L40" i="242"/>
  <c r="K40" i="242"/>
  <c r="K32" i="242"/>
  <c r="L24" i="242"/>
  <c r="K24" i="242"/>
  <c r="L23" i="242"/>
  <c r="K49" i="243"/>
  <c r="K37" i="243"/>
  <c r="J18" i="243"/>
  <c r="K50" i="244"/>
  <c r="K46" i="244"/>
  <c r="K26" i="244"/>
  <c r="H22" i="236"/>
  <c r="H51" i="237"/>
  <c r="J33" i="238"/>
  <c r="J25" i="238"/>
  <c r="J50" i="239"/>
  <c r="I51" i="239"/>
  <c r="I52" i="239"/>
  <c r="J38" i="239"/>
  <c r="H44" i="239"/>
  <c r="J30" i="239"/>
  <c r="J23" i="239"/>
  <c r="H29" i="239"/>
  <c r="H52" i="239" s="1"/>
  <c r="H51" i="240"/>
  <c r="E52" i="240"/>
  <c r="J19" i="240"/>
  <c r="J45" i="241"/>
  <c r="H51" i="241"/>
  <c r="J24" i="241"/>
  <c r="J20" i="241"/>
  <c r="I51" i="242"/>
  <c r="I52" i="242" s="1"/>
  <c r="L42" i="242"/>
  <c r="J37" i="242"/>
  <c r="H29" i="242"/>
  <c r="K27" i="242"/>
  <c r="L26" i="242"/>
  <c r="D52" i="242"/>
  <c r="J46" i="243"/>
  <c r="J42" i="243"/>
  <c r="J34" i="243"/>
  <c r="I29" i="243"/>
  <c r="I22" i="243"/>
  <c r="E52" i="243"/>
  <c r="J22" i="243"/>
  <c r="J19" i="244"/>
  <c r="J41" i="245"/>
  <c r="K18" i="240"/>
  <c r="K23" i="241"/>
  <c r="K19" i="241"/>
  <c r="I22" i="241"/>
  <c r="I52" i="241" s="1"/>
  <c r="L49" i="242"/>
  <c r="J45" i="242"/>
  <c r="H51" i="242"/>
  <c r="J38" i="242"/>
  <c r="H44" i="242"/>
  <c r="H52" i="242" s="1"/>
  <c r="K36" i="242"/>
  <c r="K28" i="242"/>
  <c r="G52" i="242"/>
  <c r="J17" i="242"/>
  <c r="J51" i="243"/>
  <c r="K45" i="243"/>
  <c r="K41" i="243"/>
  <c r="I44" i="243"/>
  <c r="I52" i="243" s="1"/>
  <c r="K33" i="243"/>
  <c r="H22" i="243"/>
  <c r="H52" i="243"/>
  <c r="D52" i="243"/>
  <c r="K43" i="244"/>
  <c r="L40" i="244"/>
  <c r="K39" i="244"/>
  <c r="K35" i="244"/>
  <c r="K31" i="244"/>
  <c r="I29" i="244"/>
  <c r="I52" i="244"/>
  <c r="L18" i="244"/>
  <c r="K18" i="244"/>
  <c r="G50" i="257"/>
  <c r="G50" i="247"/>
  <c r="H29" i="244"/>
  <c r="G51" i="245"/>
  <c r="G31" i="257"/>
  <c r="G31" i="247"/>
  <c r="D30" i="257"/>
  <c r="D30" i="247"/>
  <c r="F28" i="257"/>
  <c r="F28" i="247"/>
  <c r="G27" i="257"/>
  <c r="I27" i="257" s="1"/>
  <c r="G27" i="247"/>
  <c r="F25" i="257"/>
  <c r="F25" i="247"/>
  <c r="F24" i="257"/>
  <c r="F24" i="247"/>
  <c r="I24" i="245"/>
  <c r="J24" i="245" s="1"/>
  <c r="D20" i="257"/>
  <c r="D20" i="247"/>
  <c r="H20" i="247" s="1"/>
  <c r="D19" i="257"/>
  <c r="D19" i="247"/>
  <c r="D18" i="257"/>
  <c r="H18" i="257" s="1"/>
  <c r="D18" i="247"/>
  <c r="G17" i="257"/>
  <c r="G17" i="247"/>
  <c r="G16" i="257"/>
  <c r="G16" i="247"/>
  <c r="G22" i="245"/>
  <c r="E51" i="246"/>
  <c r="J48" i="246"/>
  <c r="G51" i="246"/>
  <c r="G29" i="246"/>
  <c r="F22" i="246"/>
  <c r="I19" i="246"/>
  <c r="J19" i="246" s="1"/>
  <c r="I18" i="246"/>
  <c r="J18" i="246"/>
  <c r="J16" i="246"/>
  <c r="D22" i="246"/>
  <c r="D45" i="247"/>
  <c r="F43" i="247"/>
  <c r="G42" i="247"/>
  <c r="D37" i="247"/>
  <c r="E36" i="247"/>
  <c r="F35" i="247"/>
  <c r="G34" i="247"/>
  <c r="E28" i="247"/>
  <c r="J38" i="248"/>
  <c r="D38" i="250"/>
  <c r="D44" i="248"/>
  <c r="H37" i="248"/>
  <c r="J37" i="248"/>
  <c r="E37" i="250"/>
  <c r="J48" i="249"/>
  <c r="J32" i="249"/>
  <c r="K19" i="249"/>
  <c r="I31" i="257"/>
  <c r="F26" i="257"/>
  <c r="F26" i="247"/>
  <c r="I26" i="247" s="1"/>
  <c r="E25" i="257"/>
  <c r="E25" i="247"/>
  <c r="H25" i="247" s="1"/>
  <c r="H25" i="245"/>
  <c r="J25" i="245" s="1"/>
  <c r="E23" i="257"/>
  <c r="E23" i="247"/>
  <c r="G21" i="257"/>
  <c r="G21" i="247"/>
  <c r="G20" i="257"/>
  <c r="G20" i="247"/>
  <c r="G19" i="257"/>
  <c r="G19" i="247"/>
  <c r="I19" i="247"/>
  <c r="F17" i="257"/>
  <c r="F17" i="247"/>
  <c r="I17" i="247" s="1"/>
  <c r="F16" i="257"/>
  <c r="F16" i="247"/>
  <c r="I16" i="245"/>
  <c r="K31" i="246"/>
  <c r="D50" i="247"/>
  <c r="E49" i="247"/>
  <c r="F48" i="247"/>
  <c r="G47" i="247"/>
  <c r="F31" i="247"/>
  <c r="I31" i="247" s="1"/>
  <c r="E24" i="247"/>
  <c r="D51" i="248"/>
  <c r="D46" i="250"/>
  <c r="H46" i="250" s="1"/>
  <c r="H45" i="248"/>
  <c r="E45" i="250"/>
  <c r="E51" i="248"/>
  <c r="H41" i="248"/>
  <c r="J41" i="248"/>
  <c r="E41" i="250"/>
  <c r="I40" i="248"/>
  <c r="F40" i="250"/>
  <c r="I40" i="250"/>
  <c r="K34" i="248"/>
  <c r="K33" i="248"/>
  <c r="K30" i="248"/>
  <c r="K26" i="248"/>
  <c r="I51" i="249"/>
  <c r="K28" i="249"/>
  <c r="F50" i="257"/>
  <c r="I50" i="257"/>
  <c r="F50" i="247"/>
  <c r="G49" i="257"/>
  <c r="G49" i="247"/>
  <c r="D48" i="257"/>
  <c r="H48" i="257" s="1"/>
  <c r="D48" i="247"/>
  <c r="H48" i="247"/>
  <c r="I47" i="245"/>
  <c r="E47" i="257"/>
  <c r="E47" i="247"/>
  <c r="F46" i="257"/>
  <c r="I46" i="257" s="1"/>
  <c r="F46" i="247"/>
  <c r="G45" i="257"/>
  <c r="G45" i="247"/>
  <c r="D44" i="245"/>
  <c r="I43" i="245"/>
  <c r="E43" i="257"/>
  <c r="E43" i="247"/>
  <c r="F42" i="257"/>
  <c r="I42" i="257"/>
  <c r="F42" i="247"/>
  <c r="I42" i="247" s="1"/>
  <c r="G41" i="257"/>
  <c r="G41" i="247"/>
  <c r="H40" i="245"/>
  <c r="D40" i="257"/>
  <c r="H40" i="257"/>
  <c r="D40" i="247"/>
  <c r="I39" i="245"/>
  <c r="E39" i="257"/>
  <c r="E39" i="247"/>
  <c r="F38" i="257"/>
  <c r="F38" i="247"/>
  <c r="G37" i="257"/>
  <c r="G37" i="247"/>
  <c r="H36" i="245"/>
  <c r="J36" i="245" s="1"/>
  <c r="D36" i="257"/>
  <c r="H36" i="257"/>
  <c r="D36" i="247"/>
  <c r="H36" i="247" s="1"/>
  <c r="I35" i="245"/>
  <c r="E35" i="257"/>
  <c r="E35" i="247"/>
  <c r="F34" i="257"/>
  <c r="I34" i="257" s="1"/>
  <c r="F34" i="247"/>
  <c r="I34" i="247"/>
  <c r="G33" i="257"/>
  <c r="G33" i="247"/>
  <c r="H32" i="245"/>
  <c r="J32" i="245"/>
  <c r="D32" i="257"/>
  <c r="H32" i="257" s="1"/>
  <c r="D32" i="247"/>
  <c r="I31" i="245"/>
  <c r="E31" i="257"/>
  <c r="E31" i="247"/>
  <c r="F30" i="257"/>
  <c r="I30" i="257"/>
  <c r="F30" i="247"/>
  <c r="I30" i="247" s="1"/>
  <c r="H28" i="245"/>
  <c r="J28" i="245"/>
  <c r="D28" i="257"/>
  <c r="H28" i="257" s="1"/>
  <c r="D28" i="247"/>
  <c r="I27" i="245"/>
  <c r="E27" i="257"/>
  <c r="E27" i="247"/>
  <c r="I26" i="245"/>
  <c r="E26" i="257"/>
  <c r="E26" i="247"/>
  <c r="D24" i="257"/>
  <c r="H24" i="257"/>
  <c r="D24" i="247"/>
  <c r="H24" i="247" s="1"/>
  <c r="H23" i="245"/>
  <c r="D23" i="257"/>
  <c r="D23" i="247"/>
  <c r="F21" i="257"/>
  <c r="I21" i="257"/>
  <c r="F21" i="247"/>
  <c r="F20" i="257"/>
  <c r="I20" i="257" s="1"/>
  <c r="F20" i="247"/>
  <c r="I20" i="247"/>
  <c r="I20" i="245"/>
  <c r="J20" i="245" s="1"/>
  <c r="F18" i="257"/>
  <c r="I18" i="257"/>
  <c r="F18" i="247"/>
  <c r="I18" i="247" s="1"/>
  <c r="E17" i="257"/>
  <c r="E17" i="247"/>
  <c r="H17" i="245"/>
  <c r="I49" i="246"/>
  <c r="J49" i="246"/>
  <c r="I38" i="246"/>
  <c r="F44" i="246"/>
  <c r="I30" i="246"/>
  <c r="J30" i="246"/>
  <c r="I26" i="246"/>
  <c r="J26" i="246" s="1"/>
  <c r="F29" i="246"/>
  <c r="F52" i="246" s="1"/>
  <c r="H20" i="246"/>
  <c r="J20" i="246" s="1"/>
  <c r="F47" i="247"/>
  <c r="I47" i="247"/>
  <c r="G46" i="247"/>
  <c r="I46" i="247" s="1"/>
  <c r="D41" i="247"/>
  <c r="H41" i="247" s="1"/>
  <c r="E40" i="247"/>
  <c r="F39" i="247"/>
  <c r="I39" i="247" s="1"/>
  <c r="G38" i="247"/>
  <c r="D33" i="247"/>
  <c r="H33" i="247"/>
  <c r="E32" i="247"/>
  <c r="F27" i="247"/>
  <c r="I27" i="247"/>
  <c r="H50" i="250"/>
  <c r="H49" i="248"/>
  <c r="J49" i="248" s="1"/>
  <c r="E49" i="250"/>
  <c r="I48" i="248"/>
  <c r="F48" i="250"/>
  <c r="I48" i="250" s="1"/>
  <c r="G39" i="250"/>
  <c r="G44" i="248"/>
  <c r="K50" i="249"/>
  <c r="J49" i="249"/>
  <c r="K47" i="249"/>
  <c r="J45" i="249"/>
  <c r="H51" i="249"/>
  <c r="K43" i="249"/>
  <c r="K42" i="249"/>
  <c r="J41" i="249"/>
  <c r="K39" i="249"/>
  <c r="J38" i="249"/>
  <c r="H44" i="249"/>
  <c r="J37" i="249"/>
  <c r="K35" i="249"/>
  <c r="K34" i="249"/>
  <c r="J33" i="249"/>
  <c r="K31" i="249"/>
  <c r="K30" i="249"/>
  <c r="I29" i="249"/>
  <c r="D51" i="245"/>
  <c r="I50" i="245"/>
  <c r="E50" i="257"/>
  <c r="H50" i="257"/>
  <c r="J50" i="257" s="1"/>
  <c r="K50" i="257" s="1"/>
  <c r="E50" i="247"/>
  <c r="F49" i="257"/>
  <c r="F49" i="247"/>
  <c r="I49" i="247" s="1"/>
  <c r="G48" i="257"/>
  <c r="I48" i="257" s="1"/>
  <c r="G48" i="247"/>
  <c r="H47" i="245"/>
  <c r="D47" i="257"/>
  <c r="H47" i="257" s="1"/>
  <c r="J47" i="257" s="1"/>
  <c r="D47" i="247"/>
  <c r="I46" i="245"/>
  <c r="J46" i="245" s="1"/>
  <c r="E46" i="257"/>
  <c r="E51" i="257"/>
  <c r="E46" i="247"/>
  <c r="F45" i="257"/>
  <c r="F45" i="247"/>
  <c r="G44" i="245"/>
  <c r="G52" i="245" s="1"/>
  <c r="H43" i="245"/>
  <c r="J43" i="245" s="1"/>
  <c r="D43" i="257"/>
  <c r="H43" i="257"/>
  <c r="J43" i="257" s="1"/>
  <c r="D43" i="247"/>
  <c r="H43" i="247"/>
  <c r="I42" i="245"/>
  <c r="E42" i="257"/>
  <c r="E42" i="247"/>
  <c r="H42" i="247" s="1"/>
  <c r="J42" i="247" s="1"/>
  <c r="F41" i="257"/>
  <c r="I41" i="257" s="1"/>
  <c r="J41" i="257" s="1"/>
  <c r="F41" i="247"/>
  <c r="G40" i="257"/>
  <c r="G44" i="257" s="1"/>
  <c r="G40" i="247"/>
  <c r="I40" i="247"/>
  <c r="H39" i="245"/>
  <c r="D39" i="257"/>
  <c r="H39" i="257" s="1"/>
  <c r="J39" i="257" s="1"/>
  <c r="D39" i="247"/>
  <c r="I38" i="245"/>
  <c r="E38" i="257"/>
  <c r="E44" i="257"/>
  <c r="E38" i="247"/>
  <c r="F37" i="257"/>
  <c r="I37" i="257" s="1"/>
  <c r="J37" i="257" s="1"/>
  <c r="K37" i="257" s="1"/>
  <c r="F37" i="247"/>
  <c r="G36" i="257"/>
  <c r="G36" i="247"/>
  <c r="H35" i="245"/>
  <c r="J35" i="245" s="1"/>
  <c r="D35" i="257"/>
  <c r="H35" i="257"/>
  <c r="J35" i="257"/>
  <c r="D35" i="247"/>
  <c r="H35" i="247" s="1"/>
  <c r="I34" i="245"/>
  <c r="J34" i="245"/>
  <c r="E34" i="257"/>
  <c r="H34" i="257" s="1"/>
  <c r="J34" i="257" s="1"/>
  <c r="E34" i="247"/>
  <c r="H34" i="247" s="1"/>
  <c r="J34" i="247" s="1"/>
  <c r="F33" i="257"/>
  <c r="I33" i="257"/>
  <c r="F33" i="247"/>
  <c r="G32" i="257"/>
  <c r="G32" i="247"/>
  <c r="I32" i="247" s="1"/>
  <c r="H31" i="245"/>
  <c r="J31" i="245"/>
  <c r="D31" i="257"/>
  <c r="H31" i="257" s="1"/>
  <c r="D31" i="247"/>
  <c r="H31" i="247"/>
  <c r="J31" i="247" s="1"/>
  <c r="I30" i="245"/>
  <c r="J30" i="245"/>
  <c r="E30" i="257"/>
  <c r="E30" i="247"/>
  <c r="F29" i="245"/>
  <c r="G28" i="257"/>
  <c r="G28" i="247"/>
  <c r="H27" i="245"/>
  <c r="D27" i="257"/>
  <c r="H27" i="257"/>
  <c r="D27" i="247"/>
  <c r="H26" i="245"/>
  <c r="J26" i="245" s="1"/>
  <c r="D26" i="257"/>
  <c r="D26" i="247"/>
  <c r="H26" i="247" s="1"/>
  <c r="J26" i="247" s="1"/>
  <c r="G25" i="257"/>
  <c r="G25" i="247"/>
  <c r="G24" i="257"/>
  <c r="I24" i="257" s="1"/>
  <c r="J24" i="257" s="1"/>
  <c r="G24" i="247"/>
  <c r="G23" i="257"/>
  <c r="G23" i="247"/>
  <c r="G29" i="247" s="1"/>
  <c r="F22" i="245"/>
  <c r="E21" i="257"/>
  <c r="E21" i="247"/>
  <c r="H21" i="245"/>
  <c r="J21" i="245"/>
  <c r="I19" i="245"/>
  <c r="J19" i="245" s="1"/>
  <c r="E19" i="257"/>
  <c r="E19" i="247"/>
  <c r="I18" i="245"/>
  <c r="J18" i="245" s="1"/>
  <c r="E18" i="257"/>
  <c r="E18" i="247"/>
  <c r="I17" i="245"/>
  <c r="D16" i="257"/>
  <c r="D16" i="247"/>
  <c r="F51" i="246"/>
  <c r="I41" i="246"/>
  <c r="J41" i="246" s="1"/>
  <c r="J37" i="246"/>
  <c r="I33" i="246"/>
  <c r="J33" i="246"/>
  <c r="J25" i="246"/>
  <c r="H23" i="246"/>
  <c r="E29" i="246"/>
  <c r="J21" i="246"/>
  <c r="I17" i="246"/>
  <c r="J17" i="246" s="1"/>
  <c r="I22" i="246"/>
  <c r="E22" i="246"/>
  <c r="D46" i="247"/>
  <c r="H46" i="247" s="1"/>
  <c r="E45" i="247"/>
  <c r="G43" i="247"/>
  <c r="D38" i="247"/>
  <c r="E37" i="247"/>
  <c r="F36" i="247"/>
  <c r="I36" i="247" s="1"/>
  <c r="G35" i="247"/>
  <c r="G30" i="247"/>
  <c r="F23" i="247"/>
  <c r="E16" i="247"/>
  <c r="K26" i="249"/>
  <c r="K23" i="249"/>
  <c r="H25" i="257"/>
  <c r="F29" i="257"/>
  <c r="F50" i="250"/>
  <c r="I50" i="250"/>
  <c r="G49" i="250"/>
  <c r="I49" i="250" s="1"/>
  <c r="H48" i="248"/>
  <c r="D48" i="250"/>
  <c r="H48" i="250"/>
  <c r="J48" i="250" s="1"/>
  <c r="I47" i="248"/>
  <c r="J47" i="248" s="1"/>
  <c r="E47" i="250"/>
  <c r="H47" i="250"/>
  <c r="J47" i="250" s="1"/>
  <c r="K47" i="250" s="1"/>
  <c r="F46" i="250"/>
  <c r="I46" i="250"/>
  <c r="G45" i="250"/>
  <c r="G51" i="250" s="1"/>
  <c r="I43" i="248"/>
  <c r="J43" i="248" s="1"/>
  <c r="E43" i="250"/>
  <c r="H43" i="250"/>
  <c r="J43" i="250" s="1"/>
  <c r="F42" i="250"/>
  <c r="I42" i="250"/>
  <c r="G41" i="250"/>
  <c r="H40" i="248"/>
  <c r="J40" i="248"/>
  <c r="D40" i="250"/>
  <c r="H40" i="250" s="1"/>
  <c r="J40" i="250" s="1"/>
  <c r="I39" i="248"/>
  <c r="I44" i="248" s="1"/>
  <c r="E39" i="250"/>
  <c r="E44" i="250"/>
  <c r="F38" i="250"/>
  <c r="G37" i="250"/>
  <c r="H36" i="248"/>
  <c r="J36" i="248"/>
  <c r="D36" i="250"/>
  <c r="H36" i="250" s="1"/>
  <c r="I35" i="248"/>
  <c r="J35" i="248"/>
  <c r="E35" i="250"/>
  <c r="H35" i="250" s="1"/>
  <c r="J35" i="250" s="1"/>
  <c r="F34" i="250"/>
  <c r="I34" i="250"/>
  <c r="J34" i="250" s="1"/>
  <c r="G33" i="250"/>
  <c r="I33" i="250" s="1"/>
  <c r="H32" i="248"/>
  <c r="J32" i="248"/>
  <c r="D32" i="250"/>
  <c r="H32" i="250" s="1"/>
  <c r="I31" i="248"/>
  <c r="J31" i="248"/>
  <c r="E31" i="250"/>
  <c r="H31" i="250" s="1"/>
  <c r="J31" i="250" s="1"/>
  <c r="K31" i="250" s="1"/>
  <c r="F30" i="250"/>
  <c r="I30" i="250" s="1"/>
  <c r="J30" i="250" s="1"/>
  <c r="G29" i="248"/>
  <c r="H28" i="248"/>
  <c r="J28" i="248" s="1"/>
  <c r="D28" i="250"/>
  <c r="H28" i="250"/>
  <c r="I27" i="248"/>
  <c r="J27" i="248"/>
  <c r="E27" i="250"/>
  <c r="H27" i="250" s="1"/>
  <c r="J27" i="250" s="1"/>
  <c r="F26" i="250"/>
  <c r="I26" i="250"/>
  <c r="J26" i="250" s="1"/>
  <c r="G25" i="250"/>
  <c r="H24" i="248"/>
  <c r="J24" i="248"/>
  <c r="D24" i="250"/>
  <c r="H24" i="250" s="1"/>
  <c r="I23" i="248"/>
  <c r="I29" i="248"/>
  <c r="E23" i="250"/>
  <c r="E29" i="250" s="1"/>
  <c r="F22" i="248"/>
  <c r="H16" i="248"/>
  <c r="H16" i="250"/>
  <c r="F51" i="249"/>
  <c r="F52" i="249"/>
  <c r="E44" i="249"/>
  <c r="F22" i="249"/>
  <c r="I16" i="249"/>
  <c r="F36" i="250"/>
  <c r="I36" i="250" s="1"/>
  <c r="F28" i="250"/>
  <c r="E21" i="250"/>
  <c r="F20" i="250"/>
  <c r="I20" i="250"/>
  <c r="D51" i="251"/>
  <c r="E46" i="253"/>
  <c r="H46" i="253"/>
  <c r="J46" i="253"/>
  <c r="H46" i="251"/>
  <c r="H43" i="251"/>
  <c r="J43" i="251"/>
  <c r="H43" i="253"/>
  <c r="E38" i="253"/>
  <c r="H38" i="251"/>
  <c r="E44" i="251"/>
  <c r="G36" i="253"/>
  <c r="I36" i="251"/>
  <c r="I34" i="251"/>
  <c r="J47" i="252"/>
  <c r="H51" i="252"/>
  <c r="F29" i="248"/>
  <c r="E22" i="248"/>
  <c r="E52" i="248" s="1"/>
  <c r="E51" i="249"/>
  <c r="G16" i="250"/>
  <c r="E50" i="253"/>
  <c r="H50" i="251"/>
  <c r="J50" i="251" s="1"/>
  <c r="G48" i="253"/>
  <c r="I48" i="251"/>
  <c r="J48" i="251" s="1"/>
  <c r="G45" i="253"/>
  <c r="G51" i="251"/>
  <c r="E42" i="253"/>
  <c r="E44" i="253" s="1"/>
  <c r="H42" i="251"/>
  <c r="J42" i="251" s="1"/>
  <c r="G40" i="253"/>
  <c r="I40" i="253" s="1"/>
  <c r="J40" i="253" s="1"/>
  <c r="K40" i="253" s="1"/>
  <c r="I40" i="251"/>
  <c r="I44" i="251" s="1"/>
  <c r="F33" i="253"/>
  <c r="I33" i="253"/>
  <c r="J33" i="253" s="1"/>
  <c r="I33" i="251"/>
  <c r="K19" i="251"/>
  <c r="E33" i="250"/>
  <c r="F32" i="250"/>
  <c r="I32" i="250"/>
  <c r="E25" i="250"/>
  <c r="H25" i="250" s="1"/>
  <c r="F24" i="250"/>
  <c r="I24" i="250" s="1"/>
  <c r="E17" i="250"/>
  <c r="F16" i="250"/>
  <c r="F45" i="253"/>
  <c r="I45" i="251"/>
  <c r="F51" i="251"/>
  <c r="F37" i="253"/>
  <c r="I37" i="253" s="1"/>
  <c r="J37" i="253" s="1"/>
  <c r="K37" i="253" s="1"/>
  <c r="I37" i="251"/>
  <c r="K35" i="253"/>
  <c r="K50" i="252"/>
  <c r="F51" i="248"/>
  <c r="H49" i="250"/>
  <c r="I47" i="250"/>
  <c r="H45" i="250"/>
  <c r="E44" i="248"/>
  <c r="I43" i="250"/>
  <c r="H41" i="250"/>
  <c r="I39" i="250"/>
  <c r="H37" i="250"/>
  <c r="I35" i="250"/>
  <c r="H33" i="250"/>
  <c r="I31" i="250"/>
  <c r="H29" i="248"/>
  <c r="D29" i="248"/>
  <c r="I27" i="250"/>
  <c r="I23" i="250"/>
  <c r="E20" i="250"/>
  <c r="H20" i="250" s="1"/>
  <c r="J20" i="250" s="1"/>
  <c r="F19" i="250"/>
  <c r="I19" i="250"/>
  <c r="J19" i="250" s="1"/>
  <c r="D17" i="250"/>
  <c r="H17" i="250"/>
  <c r="J18" i="249"/>
  <c r="H16" i="249"/>
  <c r="E22" i="249"/>
  <c r="E52" i="249"/>
  <c r="E51" i="251"/>
  <c r="F49" i="253"/>
  <c r="I49" i="253"/>
  <c r="I49" i="251"/>
  <c r="J49" i="251" s="1"/>
  <c r="H47" i="251"/>
  <c r="H47" i="253"/>
  <c r="J47" i="253" s="1"/>
  <c r="F41" i="253"/>
  <c r="I41" i="251"/>
  <c r="H39" i="251"/>
  <c r="J39" i="251" s="1"/>
  <c r="H39" i="253"/>
  <c r="J39" i="253"/>
  <c r="F38" i="253"/>
  <c r="F44" i="251"/>
  <c r="J36" i="253"/>
  <c r="E34" i="253"/>
  <c r="H34" i="253" s="1"/>
  <c r="J34" i="253" s="1"/>
  <c r="H34" i="251"/>
  <c r="G32" i="253"/>
  <c r="I32" i="253" s="1"/>
  <c r="J32" i="253" s="1"/>
  <c r="K32" i="253" s="1"/>
  <c r="I32" i="251"/>
  <c r="J32" i="251" s="1"/>
  <c r="K46" i="252"/>
  <c r="I47" i="253"/>
  <c r="H45" i="253"/>
  <c r="I43" i="253"/>
  <c r="D29" i="251"/>
  <c r="I28" i="251"/>
  <c r="I24" i="251"/>
  <c r="J24" i="251" s="1"/>
  <c r="I23" i="253"/>
  <c r="G22" i="251"/>
  <c r="I20" i="251"/>
  <c r="J17" i="253"/>
  <c r="I16" i="251"/>
  <c r="E22" i="253"/>
  <c r="G51" i="252"/>
  <c r="J40" i="252"/>
  <c r="K30" i="252"/>
  <c r="J24" i="252"/>
  <c r="J16" i="252"/>
  <c r="G29" i="251"/>
  <c r="G52" i="251" s="1"/>
  <c r="H16" i="253"/>
  <c r="D22" i="253"/>
  <c r="I45" i="252"/>
  <c r="F51" i="252"/>
  <c r="K42" i="252"/>
  <c r="J36" i="252"/>
  <c r="K27" i="252"/>
  <c r="J26" i="252"/>
  <c r="H29" i="252"/>
  <c r="D29" i="253"/>
  <c r="H23" i="253"/>
  <c r="G22" i="253"/>
  <c r="I49" i="252"/>
  <c r="J49" i="252"/>
  <c r="K39" i="252"/>
  <c r="J38" i="252"/>
  <c r="H44" i="252"/>
  <c r="K20" i="252"/>
  <c r="K18" i="252"/>
  <c r="H50" i="253"/>
  <c r="J50" i="253"/>
  <c r="I48" i="253"/>
  <c r="J48" i="253" s="1"/>
  <c r="E51" i="253"/>
  <c r="H42" i="253"/>
  <c r="J42" i="253" s="1"/>
  <c r="D44" i="253"/>
  <c r="H38" i="253"/>
  <c r="I36" i="253"/>
  <c r="H30" i="251"/>
  <c r="J30" i="251"/>
  <c r="H30" i="253"/>
  <c r="J30" i="253" s="1"/>
  <c r="E29" i="251"/>
  <c r="I28" i="253"/>
  <c r="J28" i="253" s="1"/>
  <c r="H26" i="251"/>
  <c r="H26" i="253"/>
  <c r="J26" i="253" s="1"/>
  <c r="I25" i="251"/>
  <c r="J25" i="251"/>
  <c r="I24" i="253"/>
  <c r="J24" i="253" s="1"/>
  <c r="G29" i="253"/>
  <c r="D22" i="251"/>
  <c r="I21" i="251"/>
  <c r="J21" i="251" s="1"/>
  <c r="I20" i="253"/>
  <c r="H18" i="251"/>
  <c r="H18" i="253"/>
  <c r="I17" i="251"/>
  <c r="J17" i="251" s="1"/>
  <c r="I16" i="253"/>
  <c r="J48" i="252"/>
  <c r="I44" i="252"/>
  <c r="J28" i="252"/>
  <c r="J19" i="252"/>
  <c r="E44" i="252"/>
  <c r="I28" i="252"/>
  <c r="E46" i="256"/>
  <c r="H46" i="256" s="1"/>
  <c r="H46" i="254"/>
  <c r="E51" i="254"/>
  <c r="K47" i="255"/>
  <c r="K41" i="255"/>
  <c r="K30" i="255"/>
  <c r="D51" i="254"/>
  <c r="E50" i="256"/>
  <c r="H50" i="256" s="1"/>
  <c r="J50" i="256" s="1"/>
  <c r="K50" i="256" s="1"/>
  <c r="H50" i="254"/>
  <c r="J50" i="254"/>
  <c r="F49" i="256"/>
  <c r="I49" i="256" s="1"/>
  <c r="I49" i="254"/>
  <c r="K39" i="254"/>
  <c r="K35" i="254"/>
  <c r="K50" i="255"/>
  <c r="K42" i="255"/>
  <c r="K35" i="255"/>
  <c r="K46" i="255"/>
  <c r="K33" i="255"/>
  <c r="K43" i="255"/>
  <c r="F51" i="254"/>
  <c r="H49" i="254"/>
  <c r="J49" i="254"/>
  <c r="H49" i="256"/>
  <c r="I48" i="254"/>
  <c r="J48" i="254" s="1"/>
  <c r="I47" i="256"/>
  <c r="J47" i="256" s="1"/>
  <c r="H45" i="254"/>
  <c r="D51" i="256"/>
  <c r="H45" i="256"/>
  <c r="E44" i="254"/>
  <c r="H41" i="254"/>
  <c r="H41" i="256"/>
  <c r="I40" i="254"/>
  <c r="J40" i="254" s="1"/>
  <c r="I39" i="256"/>
  <c r="J39" i="256"/>
  <c r="H37" i="254"/>
  <c r="H37" i="256"/>
  <c r="J37" i="256"/>
  <c r="I36" i="254"/>
  <c r="J36" i="254" s="1"/>
  <c r="H33" i="254"/>
  <c r="H33" i="256"/>
  <c r="J33" i="256" s="1"/>
  <c r="I32" i="254"/>
  <c r="I31" i="256"/>
  <c r="D29" i="254"/>
  <c r="I28" i="254"/>
  <c r="I27" i="256"/>
  <c r="H25" i="254"/>
  <c r="H25" i="256"/>
  <c r="I24" i="254"/>
  <c r="G22" i="254"/>
  <c r="H21" i="254"/>
  <c r="H21" i="256"/>
  <c r="J21" i="256" s="1"/>
  <c r="I20" i="254"/>
  <c r="H17" i="256"/>
  <c r="J17" i="256"/>
  <c r="I16" i="254"/>
  <c r="J16" i="254" s="1"/>
  <c r="E22" i="256"/>
  <c r="J48" i="255"/>
  <c r="J36" i="255"/>
  <c r="J24" i="255"/>
  <c r="K24" i="255" s="1"/>
  <c r="J20" i="255"/>
  <c r="H19" i="255"/>
  <c r="E22" i="255"/>
  <c r="G51" i="256"/>
  <c r="D44" i="254"/>
  <c r="I38" i="256"/>
  <c r="J36" i="256"/>
  <c r="G29" i="254"/>
  <c r="J24" i="256"/>
  <c r="E29" i="256"/>
  <c r="F22" i="254"/>
  <c r="H16" i="256"/>
  <c r="I45" i="255"/>
  <c r="F51" i="255"/>
  <c r="F44" i="255"/>
  <c r="E44" i="256"/>
  <c r="H23" i="256"/>
  <c r="G22" i="256"/>
  <c r="H38" i="255"/>
  <c r="E44" i="255"/>
  <c r="E29" i="255"/>
  <c r="G51" i="254"/>
  <c r="I48" i="256"/>
  <c r="J48" i="256" s="1"/>
  <c r="I45" i="254"/>
  <c r="F44" i="254"/>
  <c r="H42" i="254"/>
  <c r="H42" i="256"/>
  <c r="I41" i="254"/>
  <c r="I40" i="256"/>
  <c r="J40" i="256" s="1"/>
  <c r="K40" i="256" s="1"/>
  <c r="H38" i="254"/>
  <c r="D44" i="256"/>
  <c r="H38" i="256"/>
  <c r="I37" i="254"/>
  <c r="I36" i="256"/>
  <c r="H34" i="254"/>
  <c r="H34" i="256"/>
  <c r="I33" i="254"/>
  <c r="I32" i="256"/>
  <c r="H30" i="254"/>
  <c r="J30" i="254"/>
  <c r="H30" i="256"/>
  <c r="E29" i="254"/>
  <c r="I28" i="256"/>
  <c r="H26" i="254"/>
  <c r="J26" i="254" s="1"/>
  <c r="H26" i="256"/>
  <c r="I25" i="254"/>
  <c r="I24" i="256"/>
  <c r="D22" i="254"/>
  <c r="I21" i="254"/>
  <c r="I20" i="256"/>
  <c r="H18" i="254"/>
  <c r="H18" i="256"/>
  <c r="J18" i="256" s="1"/>
  <c r="K18" i="256" s="1"/>
  <c r="I17" i="254"/>
  <c r="I16" i="256"/>
  <c r="E51" i="255"/>
  <c r="E52" i="255"/>
  <c r="I49" i="255"/>
  <c r="J49" i="255" s="1"/>
  <c r="K49" i="255" s="1"/>
  <c r="I38" i="255"/>
  <c r="I44" i="255"/>
  <c r="I37" i="255"/>
  <c r="J37" i="255" s="1"/>
  <c r="K37" i="255" s="1"/>
  <c r="F29" i="255"/>
  <c r="F52" i="255"/>
  <c r="I25" i="255"/>
  <c r="J25" i="255" s="1"/>
  <c r="K25" i="255" s="1"/>
  <c r="H23" i="255"/>
  <c r="D29" i="255"/>
  <c r="D52" i="255" s="1"/>
  <c r="G22" i="255"/>
  <c r="G52" i="255"/>
  <c r="I11" i="231"/>
  <c r="I12" i="231"/>
  <c r="I13" i="231"/>
  <c r="I14" i="231"/>
  <c r="E15" i="231"/>
  <c r="F15" i="231"/>
  <c r="G15" i="231"/>
  <c r="H15" i="231"/>
  <c r="I16" i="231"/>
  <c r="I17" i="231"/>
  <c r="I18" i="231"/>
  <c r="I19" i="231"/>
  <c r="E20" i="231"/>
  <c r="G20" i="231"/>
  <c r="H20" i="231"/>
  <c r="I20" i="231"/>
  <c r="I21" i="231"/>
  <c r="I22" i="231"/>
  <c r="I23" i="231"/>
  <c r="I24" i="231"/>
  <c r="E25" i="231"/>
  <c r="F25" i="231"/>
  <c r="H25" i="231"/>
  <c r="I26" i="231"/>
  <c r="I30" i="231" s="1"/>
  <c r="I27" i="231"/>
  <c r="I28" i="231"/>
  <c r="I29" i="231"/>
  <c r="E30" i="231"/>
  <c r="F30" i="231"/>
  <c r="G30" i="231"/>
  <c r="E31" i="231"/>
  <c r="F31" i="231"/>
  <c r="G31" i="231"/>
  <c r="H31" i="231"/>
  <c r="E32" i="231"/>
  <c r="F32" i="231"/>
  <c r="G32" i="231"/>
  <c r="H32" i="231"/>
  <c r="E33" i="231"/>
  <c r="I33" i="231" s="1"/>
  <c r="F33" i="231"/>
  <c r="G33" i="231"/>
  <c r="H33" i="231"/>
  <c r="E34" i="231"/>
  <c r="F34" i="231"/>
  <c r="G34" i="231"/>
  <c r="H34" i="231"/>
  <c r="K48" i="254"/>
  <c r="K48" i="251"/>
  <c r="K46" i="253"/>
  <c r="K35" i="250"/>
  <c r="K30" i="250"/>
  <c r="K48" i="256"/>
  <c r="K34" i="253"/>
  <c r="K20" i="250"/>
  <c r="K31" i="248"/>
  <c r="K33" i="246"/>
  <c r="K19" i="245"/>
  <c r="K27" i="250"/>
  <c r="K43" i="250"/>
  <c r="K41" i="257"/>
  <c r="K35" i="248"/>
  <c r="K41" i="246"/>
  <c r="K29" i="242"/>
  <c r="K48" i="253"/>
  <c r="K49" i="246"/>
  <c r="K27" i="248"/>
  <c r="K34" i="247"/>
  <c r="K42" i="247"/>
  <c r="K36" i="254"/>
  <c r="K39" i="256"/>
  <c r="K28" i="253"/>
  <c r="K19" i="250"/>
  <c r="K17" i="246"/>
  <c r="K34" i="257"/>
  <c r="K18" i="246"/>
  <c r="J38" i="255"/>
  <c r="J16" i="256"/>
  <c r="J21" i="254"/>
  <c r="K49" i="254"/>
  <c r="K26" i="252"/>
  <c r="K26" i="254"/>
  <c r="K30" i="254"/>
  <c r="J19" i="255"/>
  <c r="J25" i="254"/>
  <c r="J33" i="254"/>
  <c r="K49" i="252"/>
  <c r="J45" i="252"/>
  <c r="I51" i="252"/>
  <c r="K18" i="249"/>
  <c r="J33" i="250"/>
  <c r="J45" i="251"/>
  <c r="J23" i="255"/>
  <c r="H29" i="255"/>
  <c r="J38" i="254"/>
  <c r="H44" i="254"/>
  <c r="K20" i="255"/>
  <c r="K36" i="255"/>
  <c r="K21" i="256"/>
  <c r="J41" i="254"/>
  <c r="J49" i="256"/>
  <c r="K26" i="253"/>
  <c r="K30" i="253"/>
  <c r="K42" i="253"/>
  <c r="K50" i="253"/>
  <c r="K38" i="252"/>
  <c r="J23" i="253"/>
  <c r="K36" i="252"/>
  <c r="K40" i="252"/>
  <c r="J34" i="251"/>
  <c r="K49" i="251"/>
  <c r="J49" i="250"/>
  <c r="F51" i="253"/>
  <c r="I45" i="253"/>
  <c r="I51" i="253" s="1"/>
  <c r="G51" i="253"/>
  <c r="H51" i="251"/>
  <c r="F52" i="248"/>
  <c r="K24" i="248"/>
  <c r="K32" i="248"/>
  <c r="K40" i="248"/>
  <c r="I23" i="257"/>
  <c r="D44" i="247"/>
  <c r="H38" i="247"/>
  <c r="E52" i="246"/>
  <c r="K37" i="246"/>
  <c r="H16" i="247"/>
  <c r="H26" i="257"/>
  <c r="J27" i="245"/>
  <c r="J31" i="257"/>
  <c r="I33" i="247"/>
  <c r="K34" i="245"/>
  <c r="E44" i="247"/>
  <c r="K39" i="257"/>
  <c r="I41" i="247"/>
  <c r="J41" i="247" s="1"/>
  <c r="J47" i="245"/>
  <c r="I49" i="257"/>
  <c r="K41" i="249"/>
  <c r="K20" i="246"/>
  <c r="H28" i="247"/>
  <c r="H32" i="247"/>
  <c r="J32" i="247"/>
  <c r="K36" i="245"/>
  <c r="I38" i="257"/>
  <c r="H40" i="247"/>
  <c r="J40" i="247" s="1"/>
  <c r="G51" i="257"/>
  <c r="J16" i="245"/>
  <c r="I22" i="245"/>
  <c r="I17" i="257"/>
  <c r="E29" i="257"/>
  <c r="K48" i="249"/>
  <c r="D44" i="250"/>
  <c r="H38" i="250"/>
  <c r="H22" i="246"/>
  <c r="K19" i="246"/>
  <c r="K48" i="246"/>
  <c r="G22" i="247"/>
  <c r="H18" i="247"/>
  <c r="J18" i="247"/>
  <c r="I24" i="247"/>
  <c r="J24" i="247" s="1"/>
  <c r="H30" i="247"/>
  <c r="J30" i="247" s="1"/>
  <c r="I29" i="246"/>
  <c r="K45" i="242"/>
  <c r="J51" i="242"/>
  <c r="K34" i="243"/>
  <c r="K19" i="240"/>
  <c r="K30" i="239"/>
  <c r="L30" i="239"/>
  <c r="K50" i="239"/>
  <c r="L50" i="239"/>
  <c r="H49" i="247"/>
  <c r="J49" i="247" s="1"/>
  <c r="K16" i="244"/>
  <c r="J22" i="244"/>
  <c r="K27" i="244"/>
  <c r="K44" i="244"/>
  <c r="K47" i="244"/>
  <c r="K33" i="242"/>
  <c r="K46" i="239"/>
  <c r="L46" i="239"/>
  <c r="K47" i="241"/>
  <c r="K23" i="240"/>
  <c r="J29" i="240"/>
  <c r="L26" i="238"/>
  <c r="K26" i="238"/>
  <c r="K39" i="237"/>
  <c r="J44" i="237"/>
  <c r="I52" i="238"/>
  <c r="K45" i="238"/>
  <c r="L45" i="238"/>
  <c r="K16" i="237"/>
  <c r="K19" i="235"/>
  <c r="K45" i="232"/>
  <c r="J51" i="232"/>
  <c r="K24" i="233"/>
  <c r="K23" i="232"/>
  <c r="J29" i="233"/>
  <c r="K48" i="232"/>
  <c r="K24" i="256"/>
  <c r="K17" i="256"/>
  <c r="J45" i="254"/>
  <c r="H51" i="254"/>
  <c r="F44" i="253"/>
  <c r="I38" i="253"/>
  <c r="K32" i="251"/>
  <c r="I16" i="250"/>
  <c r="K24" i="251"/>
  <c r="K42" i="251"/>
  <c r="J16" i="250"/>
  <c r="J36" i="250"/>
  <c r="K48" i="250"/>
  <c r="J23" i="246"/>
  <c r="H29" i="246"/>
  <c r="H16" i="257"/>
  <c r="K18" i="245"/>
  <c r="K21" i="245"/>
  <c r="K26" i="245"/>
  <c r="K31" i="245"/>
  <c r="J39" i="245"/>
  <c r="I45" i="247"/>
  <c r="F51" i="247"/>
  <c r="K46" i="245"/>
  <c r="K38" i="249"/>
  <c r="K43" i="248"/>
  <c r="K47" i="248"/>
  <c r="K49" i="248"/>
  <c r="J33" i="247"/>
  <c r="I44" i="246"/>
  <c r="H23" i="247"/>
  <c r="D29" i="247"/>
  <c r="K24" i="257"/>
  <c r="K26" i="250"/>
  <c r="K34" i="250"/>
  <c r="H39" i="250"/>
  <c r="J39" i="250" s="1"/>
  <c r="E51" i="250"/>
  <c r="I48" i="247"/>
  <c r="F22" i="247"/>
  <c r="I16" i="247"/>
  <c r="K25" i="245"/>
  <c r="K32" i="249"/>
  <c r="I35" i="247"/>
  <c r="J35" i="247" s="1"/>
  <c r="I43" i="247"/>
  <c r="J43" i="247" s="1"/>
  <c r="K16" i="246"/>
  <c r="J22" i="246"/>
  <c r="G22" i="257"/>
  <c r="J18" i="257"/>
  <c r="J20" i="247"/>
  <c r="H30" i="257"/>
  <c r="J30" i="257" s="1"/>
  <c r="K51" i="243"/>
  <c r="K38" i="242"/>
  <c r="J44" i="242"/>
  <c r="K20" i="245"/>
  <c r="K22" i="243"/>
  <c r="K18" i="243"/>
  <c r="K46" i="246"/>
  <c r="K48" i="245"/>
  <c r="J49" i="257"/>
  <c r="K30" i="243"/>
  <c r="K50" i="243"/>
  <c r="K41" i="242"/>
  <c r="K28" i="241"/>
  <c r="K51" i="239"/>
  <c r="L51" i="239"/>
  <c r="K25" i="237"/>
  <c r="K24" i="236"/>
  <c r="J44" i="240"/>
  <c r="K38" i="240"/>
  <c r="K17" i="234"/>
  <c r="L25" i="239"/>
  <c r="K25" i="239"/>
  <c r="K41" i="237"/>
  <c r="K22" i="235"/>
  <c r="K17" i="233"/>
  <c r="L17" i="233"/>
  <c r="K32" i="232"/>
  <c r="K36" i="256"/>
  <c r="K30" i="251"/>
  <c r="K24" i="253"/>
  <c r="K33" i="253"/>
  <c r="D52" i="254"/>
  <c r="J38" i="256"/>
  <c r="H44" i="256"/>
  <c r="E51" i="256"/>
  <c r="K48" i="255"/>
  <c r="K33" i="256"/>
  <c r="K37" i="256"/>
  <c r="K50" i="254"/>
  <c r="J24" i="254"/>
  <c r="K19" i="252"/>
  <c r="K48" i="252"/>
  <c r="K17" i="251"/>
  <c r="K21" i="251"/>
  <c r="J16" i="253"/>
  <c r="K17" i="253"/>
  <c r="K36" i="253"/>
  <c r="K39" i="253"/>
  <c r="K47" i="253"/>
  <c r="J16" i="249"/>
  <c r="H22" i="249"/>
  <c r="H51" i="250"/>
  <c r="K47" i="252"/>
  <c r="J38" i="251"/>
  <c r="J43" i="253"/>
  <c r="J16" i="248"/>
  <c r="K28" i="248"/>
  <c r="K36" i="248"/>
  <c r="J48" i="248"/>
  <c r="J23" i="248"/>
  <c r="E22" i="247"/>
  <c r="E51" i="247"/>
  <c r="K25" i="246"/>
  <c r="H27" i="247"/>
  <c r="J27" i="247" s="1"/>
  <c r="K30" i="245"/>
  <c r="K35" i="257"/>
  <c r="I37" i="247"/>
  <c r="K43" i="257"/>
  <c r="I45" i="257"/>
  <c r="I51" i="257" s="1"/>
  <c r="F51" i="257"/>
  <c r="H47" i="247"/>
  <c r="J47" i="247"/>
  <c r="K33" i="249"/>
  <c r="K45" i="249"/>
  <c r="D51" i="250"/>
  <c r="J50" i="250"/>
  <c r="G44" i="247"/>
  <c r="G52" i="247" s="1"/>
  <c r="K26" i="246"/>
  <c r="H23" i="257"/>
  <c r="D29" i="257"/>
  <c r="K28" i="245"/>
  <c r="K32" i="245"/>
  <c r="J36" i="247"/>
  <c r="J48" i="247"/>
  <c r="I50" i="247"/>
  <c r="K41" i="248"/>
  <c r="J45" i="248"/>
  <c r="H51" i="248"/>
  <c r="I16" i="257"/>
  <c r="K37" i="248"/>
  <c r="K38" i="248"/>
  <c r="D51" i="247"/>
  <c r="H45" i="247"/>
  <c r="H19" i="247"/>
  <c r="J19" i="247"/>
  <c r="I25" i="247"/>
  <c r="J25" i="247" s="1"/>
  <c r="I28" i="247"/>
  <c r="K41" i="245"/>
  <c r="K42" i="243"/>
  <c r="K37" i="242"/>
  <c r="K20" i="241"/>
  <c r="J51" i="241"/>
  <c r="K45" i="241"/>
  <c r="K38" i="239"/>
  <c r="L38" i="239"/>
  <c r="J44" i="239"/>
  <c r="K25" i="238"/>
  <c r="L25" i="238"/>
  <c r="K49" i="245"/>
  <c r="J22" i="242"/>
  <c r="J52" i="242" s="1"/>
  <c r="K16" i="242"/>
  <c r="K47" i="240"/>
  <c r="K34" i="239"/>
  <c r="K16" i="240"/>
  <c r="J22" i="240"/>
  <c r="K38" i="238"/>
  <c r="J44" i="238"/>
  <c r="L38" i="238"/>
  <c r="K16" i="236"/>
  <c r="J22" i="236"/>
  <c r="K17" i="241"/>
  <c r="K18" i="239"/>
  <c r="L18" i="239"/>
  <c r="K39" i="240"/>
  <c r="J29" i="237"/>
  <c r="K21" i="237"/>
  <c r="K33" i="237"/>
  <c r="K39" i="235"/>
  <c r="J29" i="236"/>
  <c r="K38" i="234"/>
  <c r="J44" i="234"/>
  <c r="K46" i="234"/>
  <c r="K45" i="233"/>
  <c r="J51" i="233"/>
  <c r="L45" i="233"/>
  <c r="H52" i="232"/>
  <c r="K40" i="254"/>
  <c r="K28" i="252"/>
  <c r="J38" i="253"/>
  <c r="H44" i="253"/>
  <c r="K16" i="252"/>
  <c r="J37" i="254"/>
  <c r="H51" i="256"/>
  <c r="K47" i="256"/>
  <c r="K25" i="251"/>
  <c r="K24" i="252"/>
  <c r="K39" i="251"/>
  <c r="K50" i="251"/>
  <c r="J16" i="251"/>
  <c r="K43" i="251"/>
  <c r="J24" i="250"/>
  <c r="J32" i="250"/>
  <c r="K40" i="250"/>
  <c r="I23" i="247"/>
  <c r="I29" i="247"/>
  <c r="F29" i="247"/>
  <c r="F52" i="247" s="1"/>
  <c r="K21" i="246"/>
  <c r="K26" i="247"/>
  <c r="J27" i="257"/>
  <c r="K31" i="247"/>
  <c r="K35" i="245"/>
  <c r="H39" i="247"/>
  <c r="J39" i="247" s="1"/>
  <c r="K43" i="245"/>
  <c r="K47" i="257"/>
  <c r="K37" i="249"/>
  <c r="K49" i="249"/>
  <c r="K30" i="246"/>
  <c r="J17" i="245"/>
  <c r="H22" i="245"/>
  <c r="I21" i="247"/>
  <c r="H29" i="245"/>
  <c r="I38" i="247"/>
  <c r="I44" i="247"/>
  <c r="F44" i="247"/>
  <c r="G51" i="247"/>
  <c r="J46" i="250"/>
  <c r="H50" i="247"/>
  <c r="E29" i="247"/>
  <c r="E52" i="247" s="1"/>
  <c r="H37" i="247"/>
  <c r="H19" i="257"/>
  <c r="K24" i="245"/>
  <c r="I25" i="257"/>
  <c r="J25" i="257"/>
  <c r="I28" i="257"/>
  <c r="J28" i="257"/>
  <c r="H38" i="257"/>
  <c r="K17" i="242"/>
  <c r="L17" i="242"/>
  <c r="J29" i="241"/>
  <c r="K19" i="244"/>
  <c r="K46" i="243"/>
  <c r="K24" i="241"/>
  <c r="K23" i="239"/>
  <c r="L23" i="239"/>
  <c r="J29" i="239"/>
  <c r="K33" i="238"/>
  <c r="L33" i="238"/>
  <c r="I51" i="245"/>
  <c r="K23" i="244"/>
  <c r="L23" i="244"/>
  <c r="J29" i="244"/>
  <c r="K23" i="243"/>
  <c r="J29" i="243"/>
  <c r="K38" i="243"/>
  <c r="J44" i="243"/>
  <c r="K25" i="242"/>
  <c r="L25" i="242"/>
  <c r="K16" i="241"/>
  <c r="J22" i="241"/>
  <c r="K44" i="241"/>
  <c r="K22" i="239"/>
  <c r="K42" i="239"/>
  <c r="L42" i="239"/>
  <c r="L17" i="239"/>
  <c r="K17" i="239"/>
  <c r="K17" i="238"/>
  <c r="L17" i="238"/>
  <c r="L42" i="238"/>
  <c r="K42" i="238"/>
  <c r="J51" i="237"/>
  <c r="K45" i="237"/>
  <c r="K39" i="241"/>
  <c r="L16" i="238"/>
  <c r="J22" i="238"/>
  <c r="K16" i="238"/>
  <c r="L50" i="238"/>
  <c r="K50" i="238"/>
  <c r="J22" i="234"/>
  <c r="L16" i="233"/>
  <c r="J22" i="233"/>
  <c r="K16" i="233"/>
  <c r="J51" i="234"/>
  <c r="K45" i="234"/>
  <c r="K16" i="232"/>
  <c r="J22" i="232"/>
  <c r="K40" i="232"/>
  <c r="G35" i="231"/>
  <c r="H133" i="218"/>
  <c r="G133" i="218"/>
  <c r="F133" i="218"/>
  <c r="E133" i="218"/>
  <c r="J132" i="218"/>
  <c r="I132" i="218"/>
  <c r="K132" i="218" s="1"/>
  <c r="J131" i="218"/>
  <c r="I131" i="218"/>
  <c r="K131" i="218" s="1"/>
  <c r="J130" i="218"/>
  <c r="I130" i="218"/>
  <c r="J129" i="218"/>
  <c r="I129" i="218"/>
  <c r="K129" i="218"/>
  <c r="J128" i="218"/>
  <c r="I128" i="218"/>
  <c r="K128" i="218"/>
  <c r="L128" i="218" s="1"/>
  <c r="J127" i="218"/>
  <c r="I127" i="218"/>
  <c r="J126" i="218"/>
  <c r="I126" i="218"/>
  <c r="K126" i="218" s="1"/>
  <c r="J125" i="218"/>
  <c r="I125" i="218"/>
  <c r="K125" i="218" s="1"/>
  <c r="J124" i="218"/>
  <c r="I124" i="218"/>
  <c r="K124" i="218" s="1"/>
  <c r="J123" i="218"/>
  <c r="K123" i="218" s="1"/>
  <c r="I123" i="218"/>
  <c r="J122" i="218"/>
  <c r="I122" i="218"/>
  <c r="K122" i="218" s="1"/>
  <c r="J121" i="218"/>
  <c r="I121" i="218"/>
  <c r="H117" i="218"/>
  <c r="G117" i="218"/>
  <c r="F117" i="218"/>
  <c r="E117" i="218"/>
  <c r="J116" i="218"/>
  <c r="K116" i="218" s="1"/>
  <c r="I116" i="218"/>
  <c r="J115" i="218"/>
  <c r="I115" i="218"/>
  <c r="J114" i="218"/>
  <c r="I114" i="218"/>
  <c r="K114" i="218" s="1"/>
  <c r="J113" i="218"/>
  <c r="K113" i="218" s="1"/>
  <c r="I113" i="218"/>
  <c r="J112" i="218"/>
  <c r="I112" i="218"/>
  <c r="K112" i="218" s="1"/>
  <c r="J111" i="218"/>
  <c r="I111" i="218"/>
  <c r="K111" i="218"/>
  <c r="J110" i="218"/>
  <c r="K110" i="218"/>
  <c r="I110" i="218"/>
  <c r="J109" i="218"/>
  <c r="K109" i="218" s="1"/>
  <c r="I109" i="218"/>
  <c r="J108" i="218"/>
  <c r="I108" i="218"/>
  <c r="J107" i="218"/>
  <c r="I107" i="218"/>
  <c r="J106" i="218"/>
  <c r="I106" i="218"/>
  <c r="K106" i="218" s="1"/>
  <c r="J105" i="218"/>
  <c r="I105" i="218"/>
  <c r="H101" i="218"/>
  <c r="G101" i="218"/>
  <c r="F101" i="218"/>
  <c r="E101" i="218"/>
  <c r="J100" i="218"/>
  <c r="I100" i="218"/>
  <c r="J99" i="218"/>
  <c r="I99" i="218"/>
  <c r="K99" i="218" s="1"/>
  <c r="J98" i="218"/>
  <c r="I98" i="218"/>
  <c r="K98" i="218" s="1"/>
  <c r="J97" i="218"/>
  <c r="I97" i="218"/>
  <c r="J96" i="218"/>
  <c r="I96" i="218"/>
  <c r="K95" i="218"/>
  <c r="J95" i="218"/>
  <c r="I95" i="218"/>
  <c r="J94" i="218"/>
  <c r="I94" i="218"/>
  <c r="K94" i="218" s="1"/>
  <c r="J93" i="218"/>
  <c r="I93" i="218"/>
  <c r="K93" i="218"/>
  <c r="J92" i="218"/>
  <c r="I92" i="218"/>
  <c r="J91" i="218"/>
  <c r="I91" i="218"/>
  <c r="J90" i="218"/>
  <c r="I90" i="218"/>
  <c r="J89" i="218"/>
  <c r="J101" i="218"/>
  <c r="I89" i="218"/>
  <c r="H85" i="218"/>
  <c r="G85" i="218"/>
  <c r="F85" i="218"/>
  <c r="E85" i="218"/>
  <c r="J84" i="218"/>
  <c r="I84" i="218"/>
  <c r="K84" i="218"/>
  <c r="J83" i="218"/>
  <c r="I83" i="218"/>
  <c r="K83" i="218" s="1"/>
  <c r="J82" i="218"/>
  <c r="K82" i="218" s="1"/>
  <c r="I82" i="218"/>
  <c r="J81" i="218"/>
  <c r="I81" i="218"/>
  <c r="J80" i="218"/>
  <c r="I80" i="218"/>
  <c r="K80" i="218" s="1"/>
  <c r="J79" i="218"/>
  <c r="I79" i="218"/>
  <c r="J78" i="218"/>
  <c r="I78" i="218"/>
  <c r="K78" i="218"/>
  <c r="J77" i="218"/>
  <c r="K77" i="218"/>
  <c r="I77" i="218"/>
  <c r="J76" i="218"/>
  <c r="I76" i="218"/>
  <c r="K76" i="218" s="1"/>
  <c r="J75" i="218"/>
  <c r="I75" i="218"/>
  <c r="K75" i="218" s="1"/>
  <c r="J74" i="218"/>
  <c r="I74" i="218"/>
  <c r="J73" i="218"/>
  <c r="I73" i="218"/>
  <c r="J69" i="218"/>
  <c r="B69" i="218"/>
  <c r="J43" i="218"/>
  <c r="B43" i="218"/>
  <c r="H133" i="217"/>
  <c r="G133" i="217"/>
  <c r="F133" i="217"/>
  <c r="E133" i="217"/>
  <c r="J132" i="217"/>
  <c r="K132" i="217" s="1"/>
  <c r="M132" i="217" s="1"/>
  <c r="I132" i="217"/>
  <c r="J131" i="217"/>
  <c r="K131" i="217" s="1"/>
  <c r="M131" i="217" s="1"/>
  <c r="I131" i="217"/>
  <c r="J130" i="217"/>
  <c r="I130" i="217"/>
  <c r="K130" i="217"/>
  <c r="J129" i="217"/>
  <c r="I129" i="217"/>
  <c r="J128" i="217"/>
  <c r="K128" i="217"/>
  <c r="M128" i="217" s="1"/>
  <c r="I128" i="217"/>
  <c r="J127" i="217"/>
  <c r="K127" i="217" s="1"/>
  <c r="I127" i="217"/>
  <c r="J126" i="217"/>
  <c r="I126" i="217"/>
  <c r="K126" i="217"/>
  <c r="J125" i="217"/>
  <c r="I125" i="217"/>
  <c r="K125" i="217" s="1"/>
  <c r="J124" i="217"/>
  <c r="K124" i="217" s="1"/>
  <c r="M124" i="217" s="1"/>
  <c r="I124" i="217"/>
  <c r="J123" i="217"/>
  <c r="I123" i="217"/>
  <c r="J122" i="217"/>
  <c r="I122" i="217"/>
  <c r="J121" i="217"/>
  <c r="I121" i="217"/>
  <c r="H117" i="217"/>
  <c r="G117" i="217"/>
  <c r="F117" i="217"/>
  <c r="E117" i="217"/>
  <c r="J116" i="217"/>
  <c r="I116" i="217"/>
  <c r="K116" i="217" s="1"/>
  <c r="J115" i="217"/>
  <c r="I115" i="217"/>
  <c r="J114" i="217"/>
  <c r="I114" i="217"/>
  <c r="J113" i="217"/>
  <c r="I113" i="217"/>
  <c r="K113" i="217" s="1"/>
  <c r="M113" i="217" s="1"/>
  <c r="J112" i="217"/>
  <c r="I112" i="217"/>
  <c r="K112" i="217" s="1"/>
  <c r="J111" i="217"/>
  <c r="I111" i="217"/>
  <c r="K111" i="217"/>
  <c r="J110" i="217"/>
  <c r="I110" i="217"/>
  <c r="J109" i="217"/>
  <c r="K109" i="217"/>
  <c r="M109" i="217" s="1"/>
  <c r="I109" i="217"/>
  <c r="J108" i="217"/>
  <c r="I108" i="217"/>
  <c r="J107" i="217"/>
  <c r="I107" i="217"/>
  <c r="J106" i="217"/>
  <c r="K106" i="217"/>
  <c r="I106" i="217"/>
  <c r="K105" i="217"/>
  <c r="M105" i="217" s="1"/>
  <c r="J105" i="217"/>
  <c r="I105" i="217"/>
  <c r="H101" i="217"/>
  <c r="G101" i="217"/>
  <c r="F101" i="217"/>
  <c r="E101" i="217"/>
  <c r="J100" i="217"/>
  <c r="K100" i="217" s="1"/>
  <c r="I100" i="217"/>
  <c r="J99" i="217"/>
  <c r="I99" i="217"/>
  <c r="J98" i="217"/>
  <c r="K98" i="217"/>
  <c r="I98" i="217"/>
  <c r="J97" i="217"/>
  <c r="I97" i="217"/>
  <c r="J96" i="217"/>
  <c r="I96" i="217"/>
  <c r="J95" i="217"/>
  <c r="I95" i="217"/>
  <c r="J94" i="217"/>
  <c r="I94" i="217"/>
  <c r="K94" i="217" s="1"/>
  <c r="J93" i="217"/>
  <c r="K93" i="217" s="1"/>
  <c r="I93" i="217"/>
  <c r="J92" i="217"/>
  <c r="I92" i="217"/>
  <c r="K92" i="217" s="1"/>
  <c r="J91" i="217"/>
  <c r="I91" i="217"/>
  <c r="J90" i="217"/>
  <c r="I90" i="217"/>
  <c r="K90" i="217"/>
  <c r="J89" i="217"/>
  <c r="I89" i="217"/>
  <c r="H85" i="217"/>
  <c r="G85" i="217"/>
  <c r="F85" i="217"/>
  <c r="E85" i="217"/>
  <c r="J84" i="217"/>
  <c r="I84" i="217"/>
  <c r="J83" i="217"/>
  <c r="I83" i="217"/>
  <c r="K83" i="217"/>
  <c r="J82" i="217"/>
  <c r="I82" i="217"/>
  <c r="J81" i="217"/>
  <c r="I81" i="217"/>
  <c r="K81" i="217" s="1"/>
  <c r="L81" i="217" s="1"/>
  <c r="J80" i="217"/>
  <c r="I80" i="217"/>
  <c r="K80" i="217" s="1"/>
  <c r="L80" i="217" s="1"/>
  <c r="J79" i="217"/>
  <c r="I79" i="217"/>
  <c r="K79" i="217" s="1"/>
  <c r="L79" i="217" s="1"/>
  <c r="J78" i="217"/>
  <c r="I78" i="217"/>
  <c r="J77" i="217"/>
  <c r="I77" i="217"/>
  <c r="K77" i="217"/>
  <c r="J76" i="217"/>
  <c r="K76" i="217" s="1"/>
  <c r="L76" i="217" s="1"/>
  <c r="I76" i="217"/>
  <c r="J75" i="217"/>
  <c r="I75" i="217"/>
  <c r="K75" i="217" s="1"/>
  <c r="L75" i="217" s="1"/>
  <c r="J74" i="217"/>
  <c r="I74" i="217"/>
  <c r="K74" i="217" s="1"/>
  <c r="L74" i="217" s="1"/>
  <c r="J73" i="217"/>
  <c r="J85" i="217" s="1"/>
  <c r="I73" i="217"/>
  <c r="J69" i="217"/>
  <c r="B69" i="217"/>
  <c r="J43" i="217"/>
  <c r="B43" i="217"/>
  <c r="H133" i="216"/>
  <c r="G133" i="216"/>
  <c r="F133" i="216"/>
  <c r="E133" i="216"/>
  <c r="J132" i="216"/>
  <c r="I132" i="216"/>
  <c r="K132" i="216" s="1"/>
  <c r="L132" i="216" s="1"/>
  <c r="J131" i="216"/>
  <c r="I131" i="216"/>
  <c r="J130" i="216"/>
  <c r="I130" i="216"/>
  <c r="J129" i="216"/>
  <c r="I129" i="216"/>
  <c r="J128" i="216"/>
  <c r="I128" i="216"/>
  <c r="K128" i="216" s="1"/>
  <c r="L128" i="216" s="1"/>
  <c r="J127" i="216"/>
  <c r="I127" i="216"/>
  <c r="J126" i="216"/>
  <c r="I126" i="216"/>
  <c r="K126" i="216" s="1"/>
  <c r="L126" i="216" s="1"/>
  <c r="J125" i="216"/>
  <c r="K125" i="216"/>
  <c r="I125" i="216"/>
  <c r="J124" i="216"/>
  <c r="I124" i="216"/>
  <c r="K124" i="216" s="1"/>
  <c r="L124" i="216" s="1"/>
  <c r="J123" i="216"/>
  <c r="I123" i="216"/>
  <c r="K123" i="216" s="1"/>
  <c r="L123" i="216" s="1"/>
  <c r="J122" i="216"/>
  <c r="I122" i="216"/>
  <c r="J121" i="216"/>
  <c r="I121" i="216"/>
  <c r="H117" i="216"/>
  <c r="G117" i="216"/>
  <c r="F117" i="216"/>
  <c r="E117" i="216"/>
  <c r="J116" i="216"/>
  <c r="I116" i="216"/>
  <c r="K116" i="216" s="1"/>
  <c r="L116" i="216" s="1"/>
  <c r="J115" i="216"/>
  <c r="I115" i="216"/>
  <c r="J114" i="216"/>
  <c r="I114" i="216"/>
  <c r="K114" i="216" s="1"/>
  <c r="K113" i="216"/>
  <c r="J113" i="216"/>
  <c r="I113" i="216"/>
  <c r="J112" i="216"/>
  <c r="I112" i="216"/>
  <c r="J111" i="216"/>
  <c r="I111" i="216"/>
  <c r="K111" i="216"/>
  <c r="L111" i="216" s="1"/>
  <c r="J110" i="216"/>
  <c r="I110" i="216"/>
  <c r="K110" i="216" s="1"/>
  <c r="J109" i="216"/>
  <c r="I109" i="216"/>
  <c r="J108" i="216"/>
  <c r="I108" i="216"/>
  <c r="J107" i="216"/>
  <c r="I107" i="216"/>
  <c r="K107" i="216" s="1"/>
  <c r="L107" i="216" s="1"/>
  <c r="J106" i="216"/>
  <c r="I106" i="216"/>
  <c r="J105" i="216"/>
  <c r="I105" i="216"/>
  <c r="K105" i="216" s="1"/>
  <c r="H101" i="216"/>
  <c r="G101" i="216"/>
  <c r="F101" i="216"/>
  <c r="E101" i="216"/>
  <c r="J100" i="216"/>
  <c r="I100" i="216"/>
  <c r="J99" i="216"/>
  <c r="K99" i="216" s="1"/>
  <c r="L99" i="216" s="1"/>
  <c r="I99" i="216"/>
  <c r="J98" i="216"/>
  <c r="I98" i="216"/>
  <c r="J97" i="216"/>
  <c r="I97" i="216"/>
  <c r="K97" i="216" s="1"/>
  <c r="L97" i="216" s="1"/>
  <c r="J96" i="216"/>
  <c r="I96" i="216"/>
  <c r="J95" i="216"/>
  <c r="I95" i="216"/>
  <c r="K94" i="216"/>
  <c r="J94" i="216"/>
  <c r="I94" i="216"/>
  <c r="J93" i="216"/>
  <c r="I93" i="216"/>
  <c r="J92" i="216"/>
  <c r="I92" i="216"/>
  <c r="K92" i="216"/>
  <c r="L92" i="216" s="1"/>
  <c r="J91" i="216"/>
  <c r="I91" i="216"/>
  <c r="K91" i="216" s="1"/>
  <c r="L91" i="216" s="1"/>
  <c r="J90" i="216"/>
  <c r="I90" i="216"/>
  <c r="K90" i="216" s="1"/>
  <c r="L90" i="216" s="1"/>
  <c r="J89" i="216"/>
  <c r="I89" i="216"/>
  <c r="K89" i="216" s="1"/>
  <c r="L89" i="216" s="1"/>
  <c r="H85" i="216"/>
  <c r="G85" i="216"/>
  <c r="F85" i="216"/>
  <c r="E85" i="216"/>
  <c r="J84" i="216"/>
  <c r="I84" i="216"/>
  <c r="J83" i="216"/>
  <c r="I83" i="216"/>
  <c r="K83" i="216" s="1"/>
  <c r="L83" i="216" s="1"/>
  <c r="J82" i="216"/>
  <c r="I82" i="216"/>
  <c r="J81" i="216"/>
  <c r="I81" i="216"/>
  <c r="K80" i="216"/>
  <c r="J80" i="216"/>
  <c r="I80" i="216"/>
  <c r="J79" i="216"/>
  <c r="I79" i="216"/>
  <c r="K79" i="216" s="1"/>
  <c r="L79" i="216" s="1"/>
  <c r="J78" i="216"/>
  <c r="I78" i="216"/>
  <c r="K78" i="216" s="1"/>
  <c r="L78" i="216" s="1"/>
  <c r="J77" i="216"/>
  <c r="I77" i="216"/>
  <c r="J76" i="216"/>
  <c r="I76" i="216"/>
  <c r="J75" i="216"/>
  <c r="I75" i="216"/>
  <c r="K75" i="216" s="1"/>
  <c r="L75" i="216" s="1"/>
  <c r="J74" i="216"/>
  <c r="I74" i="216"/>
  <c r="J73" i="216"/>
  <c r="I73" i="216"/>
  <c r="K73" i="216" s="1"/>
  <c r="L73" i="216" s="1"/>
  <c r="J69" i="216"/>
  <c r="B69" i="216"/>
  <c r="J43" i="216"/>
  <c r="B43" i="216"/>
  <c r="H133" i="215"/>
  <c r="G133" i="215"/>
  <c r="F133" i="215"/>
  <c r="E133" i="215"/>
  <c r="J132" i="215"/>
  <c r="I132" i="215"/>
  <c r="K132" i="215" s="1"/>
  <c r="L132" i="215" s="1"/>
  <c r="J131" i="215"/>
  <c r="I131" i="215"/>
  <c r="K131" i="215" s="1"/>
  <c r="L131" i="215" s="1"/>
  <c r="J130" i="215"/>
  <c r="I130" i="215"/>
  <c r="J129" i="215"/>
  <c r="I129" i="215"/>
  <c r="K128" i="215"/>
  <c r="J128" i="215"/>
  <c r="I128" i="215"/>
  <c r="J127" i="215"/>
  <c r="I127" i="215"/>
  <c r="J126" i="215"/>
  <c r="I126" i="215"/>
  <c r="K126" i="215" s="1"/>
  <c r="L126" i="215" s="1"/>
  <c r="J125" i="215"/>
  <c r="K125" i="215" s="1"/>
  <c r="L125" i="215" s="1"/>
  <c r="I125" i="215"/>
  <c r="J124" i="215"/>
  <c r="I124" i="215"/>
  <c r="K124" i="215" s="1"/>
  <c r="L124" i="215" s="1"/>
  <c r="J123" i="215"/>
  <c r="I123" i="215"/>
  <c r="J122" i="215"/>
  <c r="I122" i="215"/>
  <c r="K122" i="215" s="1"/>
  <c r="L122" i="215" s="1"/>
  <c r="J121" i="215"/>
  <c r="I121" i="215"/>
  <c r="H117" i="215"/>
  <c r="G117" i="215"/>
  <c r="F117" i="215"/>
  <c r="E117" i="215"/>
  <c r="J116" i="215"/>
  <c r="I116" i="215"/>
  <c r="K116" i="215" s="1"/>
  <c r="L116" i="215" s="1"/>
  <c r="J115" i="215"/>
  <c r="I115" i="215"/>
  <c r="K115" i="215" s="1"/>
  <c r="L115" i="215" s="1"/>
  <c r="J114" i="215"/>
  <c r="I114" i="215"/>
  <c r="J113" i="215"/>
  <c r="I113" i="215"/>
  <c r="J112" i="215"/>
  <c r="I112" i="215"/>
  <c r="K112" i="215" s="1"/>
  <c r="L112" i="215" s="1"/>
  <c r="J111" i="215"/>
  <c r="I111" i="215"/>
  <c r="J110" i="215"/>
  <c r="I110" i="215"/>
  <c r="K110" i="215" s="1"/>
  <c r="K109" i="215"/>
  <c r="J109" i="215"/>
  <c r="I109" i="215"/>
  <c r="J108" i="215"/>
  <c r="I108" i="215"/>
  <c r="J107" i="215"/>
  <c r="I107" i="215"/>
  <c r="J106" i="215"/>
  <c r="K106" i="215" s="1"/>
  <c r="L106" i="215" s="1"/>
  <c r="I106" i="215"/>
  <c r="J105" i="215"/>
  <c r="I105" i="215"/>
  <c r="K105" i="215" s="1"/>
  <c r="H101" i="215"/>
  <c r="G101" i="215"/>
  <c r="F101" i="215"/>
  <c r="E101" i="215"/>
  <c r="J100" i="215"/>
  <c r="I100" i="215"/>
  <c r="J99" i="215"/>
  <c r="K99" i="215" s="1"/>
  <c r="L99" i="215" s="1"/>
  <c r="I99" i="215"/>
  <c r="J98" i="215"/>
  <c r="I98" i="215"/>
  <c r="K98" i="215" s="1"/>
  <c r="J97" i="215"/>
  <c r="I97" i="215"/>
  <c r="K97" i="215"/>
  <c r="J96" i="215"/>
  <c r="I96" i="215"/>
  <c r="J95" i="215"/>
  <c r="I95" i="215"/>
  <c r="J94" i="215"/>
  <c r="I94" i="215"/>
  <c r="K94" i="215" s="1"/>
  <c r="L94" i="215" s="1"/>
  <c r="J93" i="215"/>
  <c r="I93" i="215"/>
  <c r="J92" i="215"/>
  <c r="I92" i="215"/>
  <c r="K92" i="215"/>
  <c r="L92" i="215" s="1"/>
  <c r="J91" i="215"/>
  <c r="I91" i="215"/>
  <c r="K91" i="215" s="1"/>
  <c r="L91" i="215" s="1"/>
  <c r="J90" i="215"/>
  <c r="I90" i="215"/>
  <c r="K90" i="215" s="1"/>
  <c r="J89" i="215"/>
  <c r="I89" i="215"/>
  <c r="H85" i="215"/>
  <c r="G85" i="215"/>
  <c r="F85" i="215"/>
  <c r="E85" i="215"/>
  <c r="J84" i="215"/>
  <c r="I84" i="215"/>
  <c r="K83" i="215"/>
  <c r="J83" i="215"/>
  <c r="I83" i="215"/>
  <c r="J82" i="215"/>
  <c r="I82" i="215"/>
  <c r="J81" i="215"/>
  <c r="I81" i="215"/>
  <c r="K81" i="215" s="1"/>
  <c r="J80" i="215"/>
  <c r="K80" i="215" s="1"/>
  <c r="I80" i="215"/>
  <c r="J79" i="215"/>
  <c r="I79" i="215"/>
  <c r="K79" i="215" s="1"/>
  <c r="J78" i="215"/>
  <c r="I78" i="215"/>
  <c r="K78" i="215" s="1"/>
  <c r="L78" i="215" s="1"/>
  <c r="J77" i="215"/>
  <c r="I77" i="215"/>
  <c r="K77" i="215"/>
  <c r="L77" i="215" s="1"/>
  <c r="J76" i="215"/>
  <c r="I76" i="215"/>
  <c r="J75" i="215"/>
  <c r="K75" i="215" s="1"/>
  <c r="I75" i="215"/>
  <c r="J74" i="215"/>
  <c r="I74" i="215"/>
  <c r="K74" i="215" s="1"/>
  <c r="J73" i="215"/>
  <c r="I73" i="215"/>
  <c r="K73" i="215"/>
  <c r="J69" i="215"/>
  <c r="B69" i="215"/>
  <c r="J43" i="215"/>
  <c r="B43" i="215"/>
  <c r="H133" i="214"/>
  <c r="G133" i="214"/>
  <c r="F133" i="214"/>
  <c r="E133" i="214"/>
  <c r="J132" i="214"/>
  <c r="I132" i="214"/>
  <c r="J131" i="214"/>
  <c r="I131" i="214"/>
  <c r="K131" i="214" s="1"/>
  <c r="J130" i="214"/>
  <c r="I130" i="214"/>
  <c r="K130" i="214"/>
  <c r="J129" i="214"/>
  <c r="I129" i="214"/>
  <c r="J128" i="214"/>
  <c r="K128" i="214"/>
  <c r="I128" i="214"/>
  <c r="J127" i="214"/>
  <c r="I127" i="214"/>
  <c r="J126" i="214"/>
  <c r="I126" i="214"/>
  <c r="J125" i="214"/>
  <c r="I125" i="214"/>
  <c r="K125" i="214" s="1"/>
  <c r="L125" i="214" s="1"/>
  <c r="J124" i="214"/>
  <c r="I124" i="214"/>
  <c r="J123" i="214"/>
  <c r="I123" i="214"/>
  <c r="K123" i="214" s="1"/>
  <c r="J122" i="214"/>
  <c r="I122" i="214"/>
  <c r="K122" i="214"/>
  <c r="J121" i="214"/>
  <c r="I121" i="214"/>
  <c r="H117" i="214"/>
  <c r="G117" i="214"/>
  <c r="F117" i="214"/>
  <c r="E117" i="214"/>
  <c r="J116" i="214"/>
  <c r="I116" i="214"/>
  <c r="J115" i="214"/>
  <c r="K115" i="214" s="1"/>
  <c r="L115" i="214" s="1"/>
  <c r="I115" i="214"/>
  <c r="K114" i="214"/>
  <c r="J114" i="214"/>
  <c r="I114" i="214"/>
  <c r="J113" i="214"/>
  <c r="I113" i="214"/>
  <c r="K113" i="214" s="1"/>
  <c r="L113" i="214" s="1"/>
  <c r="J112" i="214"/>
  <c r="I112" i="214"/>
  <c r="K112" i="214"/>
  <c r="J111" i="214"/>
  <c r="I111" i="214"/>
  <c r="J110" i="214"/>
  <c r="K110" i="214"/>
  <c r="I110" i="214"/>
  <c r="J109" i="214"/>
  <c r="I109" i="214"/>
  <c r="J108" i="214"/>
  <c r="I108" i="214"/>
  <c r="J107" i="214"/>
  <c r="I107" i="214"/>
  <c r="K107" i="214" s="1"/>
  <c r="L107" i="214" s="1"/>
  <c r="K106" i="214"/>
  <c r="J106" i="214"/>
  <c r="I106" i="214"/>
  <c r="J105" i="214"/>
  <c r="I105" i="214"/>
  <c r="I117" i="214" s="1"/>
  <c r="H101" i="214"/>
  <c r="G101" i="214"/>
  <c r="F101" i="214"/>
  <c r="E101" i="214"/>
  <c r="J100" i="214"/>
  <c r="I100" i="214"/>
  <c r="K100" i="214" s="1"/>
  <c r="L100" i="214" s="1"/>
  <c r="J99" i="214"/>
  <c r="I99" i="214"/>
  <c r="K99" i="214" s="1"/>
  <c r="L99" i="214" s="1"/>
  <c r="J98" i="214"/>
  <c r="I98" i="214"/>
  <c r="J97" i="214"/>
  <c r="I97" i="214"/>
  <c r="J96" i="214"/>
  <c r="I96" i="214"/>
  <c r="J95" i="214"/>
  <c r="I95" i="214"/>
  <c r="K95" i="214" s="1"/>
  <c r="L95" i="214" s="1"/>
  <c r="J94" i="214"/>
  <c r="I94" i="214"/>
  <c r="K94" i="214"/>
  <c r="J93" i="214"/>
  <c r="I93" i="214"/>
  <c r="K93" i="214" s="1"/>
  <c r="J92" i="214"/>
  <c r="I92" i="214"/>
  <c r="J91" i="214"/>
  <c r="I91" i="214"/>
  <c r="J90" i="214"/>
  <c r="I90" i="214"/>
  <c r="J89" i="214"/>
  <c r="J101" i="214" s="1"/>
  <c r="I89" i="214"/>
  <c r="H85" i="214"/>
  <c r="G85" i="214"/>
  <c r="F85" i="214"/>
  <c r="E85" i="214"/>
  <c r="J84" i="214"/>
  <c r="I84" i="214"/>
  <c r="K84" i="214" s="1"/>
  <c r="L84" i="214" s="1"/>
  <c r="J83" i="214"/>
  <c r="I83" i="214"/>
  <c r="J82" i="214"/>
  <c r="I82" i="214"/>
  <c r="K82" i="214"/>
  <c r="J81" i="214"/>
  <c r="K81" i="214" s="1"/>
  <c r="I81" i="214"/>
  <c r="J80" i="214"/>
  <c r="I80" i="214"/>
  <c r="K80" i="214" s="1"/>
  <c r="L80" i="214" s="1"/>
  <c r="J79" i="214"/>
  <c r="I79" i="214"/>
  <c r="J78" i="214"/>
  <c r="I78" i="214"/>
  <c r="K78" i="214" s="1"/>
  <c r="J77" i="214"/>
  <c r="K77" i="214"/>
  <c r="I77" i="214"/>
  <c r="J76" i="214"/>
  <c r="I76" i="214"/>
  <c r="K76" i="214"/>
  <c r="J75" i="214"/>
  <c r="I75" i="214"/>
  <c r="K75" i="214"/>
  <c r="J74" i="214"/>
  <c r="I74" i="214"/>
  <c r="K74" i="214" s="1"/>
  <c r="J73" i="214"/>
  <c r="I73" i="214"/>
  <c r="J69" i="214"/>
  <c r="B69" i="214"/>
  <c r="J43" i="214"/>
  <c r="B43" i="214"/>
  <c r="H133" i="213"/>
  <c r="G133" i="213"/>
  <c r="F133" i="213"/>
  <c r="E133" i="213"/>
  <c r="J132" i="213"/>
  <c r="I132" i="213"/>
  <c r="K132" i="213" s="1"/>
  <c r="L132" i="213" s="1"/>
  <c r="J131" i="213"/>
  <c r="K131" i="213" s="1"/>
  <c r="L131" i="213" s="1"/>
  <c r="I131" i="213"/>
  <c r="J130" i="213"/>
  <c r="I130" i="213"/>
  <c r="K130" i="213" s="1"/>
  <c r="L130" i="213" s="1"/>
  <c r="J129" i="213"/>
  <c r="I129" i="213"/>
  <c r="J128" i="213"/>
  <c r="I128" i="213"/>
  <c r="K128" i="213" s="1"/>
  <c r="L128" i="213" s="1"/>
  <c r="J127" i="213"/>
  <c r="I127" i="213"/>
  <c r="K127" i="213" s="1"/>
  <c r="L127" i="213" s="1"/>
  <c r="J126" i="213"/>
  <c r="I126" i="213"/>
  <c r="K126" i="213"/>
  <c r="J125" i="213"/>
  <c r="I125" i="213"/>
  <c r="K125" i="213"/>
  <c r="J124" i="213"/>
  <c r="I124" i="213"/>
  <c r="J123" i="213"/>
  <c r="I123" i="213"/>
  <c r="K123" i="213"/>
  <c r="J122" i="213"/>
  <c r="I122" i="213"/>
  <c r="J121" i="213"/>
  <c r="I121" i="213"/>
  <c r="I133" i="213" s="1"/>
  <c r="H117" i="213"/>
  <c r="G117" i="213"/>
  <c r="F117" i="213"/>
  <c r="E117" i="213"/>
  <c r="J116" i="213"/>
  <c r="I116" i="213"/>
  <c r="K116" i="213"/>
  <c r="L116" i="213" s="1"/>
  <c r="J115" i="213"/>
  <c r="I115" i="213"/>
  <c r="J114" i="213"/>
  <c r="I114" i="213"/>
  <c r="K114" i="213" s="1"/>
  <c r="L114" i="213" s="1"/>
  <c r="J113" i="213"/>
  <c r="K113" i="213" s="1"/>
  <c r="L113" i="213" s="1"/>
  <c r="I113" i="213"/>
  <c r="J112" i="213"/>
  <c r="I112" i="213"/>
  <c r="K112" i="213" s="1"/>
  <c r="L112" i="213" s="1"/>
  <c r="J111" i="213"/>
  <c r="I111" i="213"/>
  <c r="K111" i="213"/>
  <c r="J110" i="213"/>
  <c r="I110" i="213"/>
  <c r="K110" i="213" s="1"/>
  <c r="L110" i="213" s="1"/>
  <c r="J109" i="213"/>
  <c r="K109" i="213"/>
  <c r="I109" i="213"/>
  <c r="J108" i="213"/>
  <c r="I108" i="213"/>
  <c r="K108" i="213" s="1"/>
  <c r="J107" i="213"/>
  <c r="I107" i="213"/>
  <c r="K107" i="213"/>
  <c r="J106" i="213"/>
  <c r="I106" i="213"/>
  <c r="J105" i="213"/>
  <c r="I105" i="213"/>
  <c r="I117" i="213"/>
  <c r="H101" i="213"/>
  <c r="G101" i="213"/>
  <c r="F101" i="213"/>
  <c r="E101" i="213"/>
  <c r="J100" i="213"/>
  <c r="I100" i="213"/>
  <c r="K100" i="213"/>
  <c r="J99" i="213"/>
  <c r="I99" i="213"/>
  <c r="K99" i="213" s="1"/>
  <c r="J98" i="213"/>
  <c r="I98" i="213"/>
  <c r="K98" i="213" s="1"/>
  <c r="L98" i="213" s="1"/>
  <c r="J97" i="213"/>
  <c r="I97" i="213"/>
  <c r="J96" i="213"/>
  <c r="I96" i="213"/>
  <c r="J95" i="213"/>
  <c r="I95" i="213"/>
  <c r="J94" i="213"/>
  <c r="I94" i="213"/>
  <c r="K94" i="213" s="1"/>
  <c r="L94" i="213" s="1"/>
  <c r="J93" i="213"/>
  <c r="I93" i="213"/>
  <c r="K93" i="213" s="1"/>
  <c r="L93" i="213" s="1"/>
  <c r="J92" i="213"/>
  <c r="I92" i="213"/>
  <c r="K92" i="213"/>
  <c r="J91" i="213"/>
  <c r="I91" i="213"/>
  <c r="K91" i="213"/>
  <c r="J90" i="213"/>
  <c r="K90" i="213" s="1"/>
  <c r="I90" i="213"/>
  <c r="J89" i="213"/>
  <c r="K89" i="213"/>
  <c r="L89" i="213" s="1"/>
  <c r="I89" i="213"/>
  <c r="H85" i="213"/>
  <c r="G85" i="213"/>
  <c r="F85" i="213"/>
  <c r="E85" i="213"/>
  <c r="J84" i="213"/>
  <c r="I84" i="213"/>
  <c r="J83" i="213"/>
  <c r="I83" i="213"/>
  <c r="K83" i="213"/>
  <c r="J82" i="213"/>
  <c r="I82" i="213"/>
  <c r="K82" i="213" s="1"/>
  <c r="L82" i="213" s="1"/>
  <c r="J81" i="213"/>
  <c r="I81" i="213"/>
  <c r="K81" i="213" s="1"/>
  <c r="L81" i="213" s="1"/>
  <c r="J80" i="213"/>
  <c r="I80" i="213"/>
  <c r="K80" i="213"/>
  <c r="J79" i="213"/>
  <c r="I79" i="213"/>
  <c r="K79" i="213" s="1"/>
  <c r="L79" i="213" s="1"/>
  <c r="J78" i="213"/>
  <c r="K78" i="213" s="1"/>
  <c r="L78" i="213" s="1"/>
  <c r="I78" i="213"/>
  <c r="J77" i="213"/>
  <c r="I77" i="213"/>
  <c r="J76" i="213"/>
  <c r="I76" i="213"/>
  <c r="J75" i="213"/>
  <c r="K75" i="213" s="1"/>
  <c r="L75" i="213" s="1"/>
  <c r="I75" i="213"/>
  <c r="J74" i="213"/>
  <c r="I74" i="213"/>
  <c r="K74" i="213" s="1"/>
  <c r="L74" i="213" s="1"/>
  <c r="J73" i="213"/>
  <c r="I73" i="213"/>
  <c r="J69" i="213"/>
  <c r="B69" i="213"/>
  <c r="J43" i="213"/>
  <c r="B43" i="213"/>
  <c r="H133" i="212"/>
  <c r="G133" i="212"/>
  <c r="F133" i="212"/>
  <c r="E133" i="212"/>
  <c r="K132" i="212"/>
  <c r="M132" i="212"/>
  <c r="J132" i="212"/>
  <c r="I132" i="212"/>
  <c r="J131" i="212"/>
  <c r="I131" i="212"/>
  <c r="K131" i="212" s="1"/>
  <c r="J130" i="212"/>
  <c r="I130" i="212"/>
  <c r="J129" i="212"/>
  <c r="I129" i="212"/>
  <c r="J128" i="212"/>
  <c r="I128" i="212"/>
  <c r="K128" i="212"/>
  <c r="J127" i="212"/>
  <c r="I127" i="212"/>
  <c r="J126" i="212"/>
  <c r="I126" i="212"/>
  <c r="K126" i="212" s="1"/>
  <c r="J125" i="212"/>
  <c r="I125" i="212"/>
  <c r="K125" i="212" s="1"/>
  <c r="J124" i="212"/>
  <c r="I124" i="212"/>
  <c r="K124" i="212"/>
  <c r="J123" i="212"/>
  <c r="I123" i="212"/>
  <c r="K123" i="212" s="1"/>
  <c r="J122" i="212"/>
  <c r="I122" i="212"/>
  <c r="K122" i="212" s="1"/>
  <c r="J121" i="212"/>
  <c r="I121" i="212"/>
  <c r="H117" i="212"/>
  <c r="G117" i="212"/>
  <c r="F117" i="212"/>
  <c r="E117" i="212"/>
  <c r="J116" i="212"/>
  <c r="I116" i="212"/>
  <c r="K116" i="212"/>
  <c r="M116" i="212" s="1"/>
  <c r="J115" i="212"/>
  <c r="I115" i="212"/>
  <c r="J114" i="212"/>
  <c r="I114" i="212"/>
  <c r="J113" i="212"/>
  <c r="I113" i="212"/>
  <c r="K113" i="212" s="1"/>
  <c r="J112" i="212"/>
  <c r="I112" i="212"/>
  <c r="J111" i="212"/>
  <c r="I111" i="212"/>
  <c r="K111" i="212" s="1"/>
  <c r="J110" i="212"/>
  <c r="I110" i="212"/>
  <c r="J109" i="212"/>
  <c r="I109" i="212"/>
  <c r="K109" i="212" s="1"/>
  <c r="J108" i="212"/>
  <c r="I108" i="212"/>
  <c r="K108" i="212" s="1"/>
  <c r="J107" i="212"/>
  <c r="I107" i="212"/>
  <c r="K107" i="212" s="1"/>
  <c r="J106" i="212"/>
  <c r="J117" i="212" s="1"/>
  <c r="I106" i="212"/>
  <c r="J105" i="212"/>
  <c r="I105" i="212"/>
  <c r="H101" i="212"/>
  <c r="G101" i="212"/>
  <c r="F101" i="212"/>
  <c r="E101" i="212"/>
  <c r="J100" i="212"/>
  <c r="I100" i="212"/>
  <c r="K100" i="212"/>
  <c r="L100" i="212"/>
  <c r="J99" i="212"/>
  <c r="I99" i="212"/>
  <c r="J98" i="212"/>
  <c r="I98" i="212"/>
  <c r="K98" i="212" s="1"/>
  <c r="L98" i="212" s="1"/>
  <c r="J97" i="212"/>
  <c r="I97" i="212"/>
  <c r="K97" i="212"/>
  <c r="L97" i="212" s="1"/>
  <c r="J96" i="212"/>
  <c r="I96" i="212"/>
  <c r="J95" i="212"/>
  <c r="I95" i="212"/>
  <c r="J94" i="212"/>
  <c r="I94" i="212"/>
  <c r="K94" i="212" s="1"/>
  <c r="L94" i="212" s="1"/>
  <c r="J93" i="212"/>
  <c r="I93" i="212"/>
  <c r="K93" i="212"/>
  <c r="J92" i="212"/>
  <c r="I92" i="212"/>
  <c r="J91" i="212"/>
  <c r="I91" i="212"/>
  <c r="J90" i="212"/>
  <c r="I90" i="212"/>
  <c r="K90" i="212" s="1"/>
  <c r="L90" i="212" s="1"/>
  <c r="J89" i="212"/>
  <c r="I89" i="212"/>
  <c r="H85" i="212"/>
  <c r="G85" i="212"/>
  <c r="F85" i="212"/>
  <c r="E85" i="212"/>
  <c r="J84" i="212"/>
  <c r="I84" i="212"/>
  <c r="J83" i="212"/>
  <c r="K83" i="212" s="1"/>
  <c r="I83" i="212"/>
  <c r="J82" i="212"/>
  <c r="I82" i="212"/>
  <c r="J81" i="212"/>
  <c r="I81" i="212"/>
  <c r="K81" i="212" s="1"/>
  <c r="J80" i="212"/>
  <c r="K80" i="212" s="1"/>
  <c r="I80" i="212"/>
  <c r="J79" i="212"/>
  <c r="I79" i="212"/>
  <c r="K79" i="212" s="1"/>
  <c r="J78" i="212"/>
  <c r="I78" i="212"/>
  <c r="J77" i="212"/>
  <c r="I77" i="212"/>
  <c r="K77" i="212" s="1"/>
  <c r="L77" i="212" s="1"/>
  <c r="J76" i="212"/>
  <c r="K76" i="212" s="1"/>
  <c r="I76" i="212"/>
  <c r="J75" i="212"/>
  <c r="I75" i="212"/>
  <c r="K75" i="212" s="1"/>
  <c r="J74" i="212"/>
  <c r="I74" i="212"/>
  <c r="K74" i="212"/>
  <c r="J73" i="212"/>
  <c r="I73" i="212"/>
  <c r="J43" i="212"/>
  <c r="B43" i="212"/>
  <c r="K25" i="257"/>
  <c r="L52" i="242"/>
  <c r="K52" i="242"/>
  <c r="L46" i="242"/>
  <c r="L39" i="242"/>
  <c r="L36" i="242"/>
  <c r="L32" i="242"/>
  <c r="L43" i="242"/>
  <c r="L30" i="242"/>
  <c r="L34" i="242"/>
  <c r="L35" i="242"/>
  <c r="L21" i="242"/>
  <c r="L20" i="242"/>
  <c r="L48" i="242"/>
  <c r="L31" i="242"/>
  <c r="L19" i="242"/>
  <c r="L28" i="242"/>
  <c r="L33" i="242"/>
  <c r="L16" i="242"/>
  <c r="L29" i="242"/>
  <c r="L37" i="242"/>
  <c r="L45" i="242"/>
  <c r="L38" i="242"/>
  <c r="L41" i="242"/>
  <c r="K28" i="257"/>
  <c r="K41" i="247"/>
  <c r="K43" i="247"/>
  <c r="K25" i="247"/>
  <c r="K35" i="247"/>
  <c r="K37" i="254"/>
  <c r="L44" i="238"/>
  <c r="K44" i="238"/>
  <c r="K18" i="247"/>
  <c r="K22" i="234"/>
  <c r="J50" i="247"/>
  <c r="K51" i="234"/>
  <c r="K22" i="233"/>
  <c r="K29" i="244"/>
  <c r="J37" i="247"/>
  <c r="K39" i="247"/>
  <c r="K32" i="250"/>
  <c r="K44" i="234"/>
  <c r="J45" i="247"/>
  <c r="H51" i="247"/>
  <c r="H29" i="257"/>
  <c r="J23" i="257"/>
  <c r="K50" i="250"/>
  <c r="K38" i="256"/>
  <c r="K20" i="247"/>
  <c r="K22" i="246"/>
  <c r="I22" i="247"/>
  <c r="J23" i="247"/>
  <c r="H29" i="247"/>
  <c r="K33" i="247"/>
  <c r="K39" i="245"/>
  <c r="K29" i="240"/>
  <c r="K16" i="245"/>
  <c r="J22" i="245"/>
  <c r="J28" i="247"/>
  <c r="K49" i="250"/>
  <c r="K33" i="254"/>
  <c r="K16" i="251"/>
  <c r="K18" i="257"/>
  <c r="K39" i="250"/>
  <c r="J16" i="257"/>
  <c r="K45" i="251"/>
  <c r="K25" i="254"/>
  <c r="K22" i="241"/>
  <c r="K43" i="253"/>
  <c r="K24" i="247"/>
  <c r="K22" i="232"/>
  <c r="J52" i="241"/>
  <c r="J38" i="257"/>
  <c r="K29" i="236"/>
  <c r="K22" i="242"/>
  <c r="L22" i="242"/>
  <c r="L44" i="239"/>
  <c r="K44" i="239"/>
  <c r="L51" i="241"/>
  <c r="K51" i="241"/>
  <c r="K45" i="248"/>
  <c r="K48" i="247"/>
  <c r="K36" i="247"/>
  <c r="K23" i="248"/>
  <c r="K16" i="248"/>
  <c r="K38" i="251"/>
  <c r="K24" i="254"/>
  <c r="K44" i="240"/>
  <c r="K49" i="257"/>
  <c r="I51" i="247"/>
  <c r="I52" i="247" s="1"/>
  <c r="K36" i="250"/>
  <c r="K45" i="254"/>
  <c r="L51" i="242"/>
  <c r="K51" i="242"/>
  <c r="K40" i="247"/>
  <c r="K27" i="245"/>
  <c r="J16" i="247"/>
  <c r="J38" i="247"/>
  <c r="H44" i="247"/>
  <c r="K34" i="251"/>
  <c r="K49" i="256"/>
  <c r="K33" i="250"/>
  <c r="K21" i="254"/>
  <c r="K38" i="255"/>
  <c r="L29" i="243"/>
  <c r="K29" i="243"/>
  <c r="K27" i="257"/>
  <c r="K24" i="250"/>
  <c r="K16" i="253"/>
  <c r="K16" i="250"/>
  <c r="K29" i="233"/>
  <c r="K31" i="257"/>
  <c r="L29" i="239"/>
  <c r="K29" i="239"/>
  <c r="J52" i="239"/>
  <c r="K38" i="253"/>
  <c r="L22" i="238"/>
  <c r="K22" i="238"/>
  <c r="L44" i="243"/>
  <c r="K44" i="243"/>
  <c r="L29" i="241"/>
  <c r="K29" i="241"/>
  <c r="K46" i="250"/>
  <c r="K17" i="245"/>
  <c r="K51" i="233"/>
  <c r="L51" i="233"/>
  <c r="K22" i="240"/>
  <c r="J52" i="243"/>
  <c r="K19" i="247"/>
  <c r="K47" i="247"/>
  <c r="K27" i="247"/>
  <c r="K48" i="248"/>
  <c r="K16" i="249"/>
  <c r="L44" i="242"/>
  <c r="K44" i="242"/>
  <c r="K30" i="257"/>
  <c r="K23" i="246"/>
  <c r="K44" i="237"/>
  <c r="K22" i="244"/>
  <c r="K49" i="247"/>
  <c r="K30" i="247"/>
  <c r="K32" i="247"/>
  <c r="K47" i="245"/>
  <c r="K23" i="253"/>
  <c r="K41" i="254"/>
  <c r="K38" i="254"/>
  <c r="K23" i="255"/>
  <c r="J45" i="253"/>
  <c r="J51" i="252"/>
  <c r="K45" i="252"/>
  <c r="K19" i="255"/>
  <c r="K16" i="256"/>
  <c r="L132" i="218"/>
  <c r="L97" i="215"/>
  <c r="L127" i="217"/>
  <c r="K82" i="212"/>
  <c r="K89" i="212"/>
  <c r="K96" i="212"/>
  <c r="K99" i="212"/>
  <c r="K105" i="212"/>
  <c r="K114" i="212"/>
  <c r="K127" i="212"/>
  <c r="M127" i="212"/>
  <c r="K77" i="213"/>
  <c r="K84" i="213"/>
  <c r="K95" i="213"/>
  <c r="K97" i="213"/>
  <c r="K124" i="213"/>
  <c r="K89" i="214"/>
  <c r="K91" i="214"/>
  <c r="J133" i="214"/>
  <c r="K121" i="214"/>
  <c r="K93" i="215"/>
  <c r="K100" i="215"/>
  <c r="K114" i="215"/>
  <c r="K129" i="215"/>
  <c r="L129" i="215" s="1"/>
  <c r="K76" i="216"/>
  <c r="K93" i="216"/>
  <c r="K98" i="216"/>
  <c r="J117" i="216"/>
  <c r="K109" i="216"/>
  <c r="J133" i="216"/>
  <c r="K130" i="216"/>
  <c r="I117" i="217"/>
  <c r="L131" i="217"/>
  <c r="I85" i="218"/>
  <c r="J133" i="218"/>
  <c r="K121" i="218"/>
  <c r="K91" i="212"/>
  <c r="I133" i="212"/>
  <c r="K129" i="212"/>
  <c r="I85" i="213"/>
  <c r="J117" i="213"/>
  <c r="J133" i="213"/>
  <c r="K95" i="215"/>
  <c r="K127" i="215"/>
  <c r="K74" i="216"/>
  <c r="J85" i="216"/>
  <c r="K112" i="216"/>
  <c r="K115" i="216"/>
  <c r="I85" i="217"/>
  <c r="K84" i="217"/>
  <c r="I117" i="218"/>
  <c r="K106" i="212"/>
  <c r="J101" i="213"/>
  <c r="K105" i="213"/>
  <c r="L123" i="213"/>
  <c r="I85" i="214"/>
  <c r="K132" i="214"/>
  <c r="J133" i="217"/>
  <c r="L124" i="218"/>
  <c r="K73" i="212"/>
  <c r="K78" i="212"/>
  <c r="K84" i="212"/>
  <c r="K92" i="212"/>
  <c r="L92" i="212" s="1"/>
  <c r="K95" i="212"/>
  <c r="K110" i="212"/>
  <c r="K112" i="212"/>
  <c r="K115" i="212"/>
  <c r="K130" i="212"/>
  <c r="J85" i="213"/>
  <c r="K76" i="213"/>
  <c r="I101" i="213"/>
  <c r="K96" i="213"/>
  <c r="K106" i="213"/>
  <c r="K115" i="213"/>
  <c r="K122" i="213"/>
  <c r="K129" i="213"/>
  <c r="K83" i="214"/>
  <c r="K92" i="214"/>
  <c r="K96" i="214"/>
  <c r="K98" i="214"/>
  <c r="J117" i="214"/>
  <c r="K109" i="214"/>
  <c r="K116" i="214"/>
  <c r="K127" i="214"/>
  <c r="K129" i="214"/>
  <c r="K84" i="215"/>
  <c r="J117" i="215"/>
  <c r="K107" i="215"/>
  <c r="L107" i="215"/>
  <c r="K113" i="215"/>
  <c r="K82" i="216"/>
  <c r="K95" i="216"/>
  <c r="K106" i="216"/>
  <c r="K108" i="216"/>
  <c r="K122" i="216"/>
  <c r="K82" i="217"/>
  <c r="J101" i="217"/>
  <c r="K91" i="217"/>
  <c r="K97" i="217"/>
  <c r="K108" i="217"/>
  <c r="K115" i="217"/>
  <c r="I133" i="217"/>
  <c r="K123" i="217"/>
  <c r="K74" i="218"/>
  <c r="K81" i="218"/>
  <c r="K89" i="218"/>
  <c r="K91" i="218"/>
  <c r="K96" i="218"/>
  <c r="K107" i="218"/>
  <c r="L107" i="218" s="1"/>
  <c r="K130" i="218"/>
  <c r="K92" i="218"/>
  <c r="J117" i="218"/>
  <c r="K73" i="214"/>
  <c r="K79" i="214"/>
  <c r="K90" i="214"/>
  <c r="K97" i="214"/>
  <c r="K108" i="214"/>
  <c r="K111" i="214"/>
  <c r="I133" i="214"/>
  <c r="K124" i="214"/>
  <c r="K126" i="214"/>
  <c r="K76" i="215"/>
  <c r="K82" i="215"/>
  <c r="K89" i="215"/>
  <c r="K96" i="215"/>
  <c r="L96" i="215" s="1"/>
  <c r="K108" i="215"/>
  <c r="K111" i="215"/>
  <c r="I133" i="215"/>
  <c r="K123" i="215"/>
  <c r="K130" i="215"/>
  <c r="K81" i="216"/>
  <c r="L81" i="216"/>
  <c r="K84" i="216"/>
  <c r="K100" i="216"/>
  <c r="L100" i="216"/>
  <c r="K127" i="216"/>
  <c r="K129" i="216"/>
  <c r="K131" i="216"/>
  <c r="K78" i="217"/>
  <c r="K89" i="217"/>
  <c r="L89" i="217" s="1"/>
  <c r="K96" i="217"/>
  <c r="K99" i="217"/>
  <c r="J117" i="217"/>
  <c r="K107" i="217"/>
  <c r="M107" i="217" s="1"/>
  <c r="K110" i="217"/>
  <c r="K114" i="217"/>
  <c r="K122" i="217"/>
  <c r="K129" i="217"/>
  <c r="J85" i="218"/>
  <c r="K79" i="218"/>
  <c r="K90" i="218"/>
  <c r="K97" i="218"/>
  <c r="K101" i="218" s="1"/>
  <c r="M89" i="218" s="1"/>
  <c r="K100" i="218"/>
  <c r="K108" i="218"/>
  <c r="K115" i="218"/>
  <c r="L115" i="218" s="1"/>
  <c r="I133" i="218"/>
  <c r="K127" i="218"/>
  <c r="L78" i="218"/>
  <c r="L92" i="218"/>
  <c r="L98" i="218"/>
  <c r="L109" i="218"/>
  <c r="L116" i="218"/>
  <c r="L126" i="218"/>
  <c r="L74" i="218"/>
  <c r="L77" i="218"/>
  <c r="L83" i="218"/>
  <c r="L94" i="218"/>
  <c r="L112" i="218"/>
  <c r="L123" i="218"/>
  <c r="L130" i="218"/>
  <c r="L89" i="218"/>
  <c r="L75" i="218"/>
  <c r="L82" i="218"/>
  <c r="L93" i="218"/>
  <c r="L96" i="218"/>
  <c r="L111" i="218"/>
  <c r="L113" i="218"/>
  <c r="L122" i="218"/>
  <c r="L131" i="218"/>
  <c r="L81" i="218"/>
  <c r="L79" i="218"/>
  <c r="L90" i="218"/>
  <c r="L100" i="218"/>
  <c r="M100" i="218"/>
  <c r="L108" i="218"/>
  <c r="L127" i="218"/>
  <c r="K105" i="218"/>
  <c r="K73" i="218"/>
  <c r="L76" i="218"/>
  <c r="L80" i="218"/>
  <c r="L84" i="218"/>
  <c r="L91" i="218"/>
  <c r="L95" i="218"/>
  <c r="L99" i="218"/>
  <c r="L106" i="218"/>
  <c r="L110" i="218"/>
  <c r="L114" i="218"/>
  <c r="L121" i="218"/>
  <c r="L125" i="218"/>
  <c r="L129" i="218"/>
  <c r="I101" i="218"/>
  <c r="K133" i="218"/>
  <c r="M123" i="218"/>
  <c r="L99" i="217"/>
  <c r="L107" i="217"/>
  <c r="L122" i="217"/>
  <c r="M122" i="217"/>
  <c r="L84" i="217"/>
  <c r="L92" i="217"/>
  <c r="M106" i="217"/>
  <c r="L106" i="217"/>
  <c r="L112" i="217"/>
  <c r="M112" i="217"/>
  <c r="L126" i="217"/>
  <c r="M126" i="217"/>
  <c r="L78" i="217"/>
  <c r="L96" i="217"/>
  <c r="M110" i="217"/>
  <c r="L110" i="217"/>
  <c r="M129" i="217"/>
  <c r="L129" i="217"/>
  <c r="L82" i="217"/>
  <c r="L111" i="217"/>
  <c r="M111" i="217"/>
  <c r="L116" i="217"/>
  <c r="M116" i="217"/>
  <c r="M125" i="217"/>
  <c r="L125" i="217"/>
  <c r="M114" i="217"/>
  <c r="L114" i="217"/>
  <c r="L77" i="217"/>
  <c r="L91" i="217"/>
  <c r="L97" i="217"/>
  <c r="L108" i="217"/>
  <c r="L115" i="217"/>
  <c r="M115" i="217"/>
  <c r="L130" i="217"/>
  <c r="M130" i="217"/>
  <c r="K117" i="217"/>
  <c r="M108" i="217"/>
  <c r="L83" i="217"/>
  <c r="L90" i="217"/>
  <c r="L94" i="217"/>
  <c r="L98" i="217"/>
  <c r="I101" i="217"/>
  <c r="L105" i="217"/>
  <c r="L109" i="217"/>
  <c r="L113" i="217"/>
  <c r="K121" i="217"/>
  <c r="L124" i="217"/>
  <c r="L128" i="217"/>
  <c r="L132" i="217"/>
  <c r="K73" i="217"/>
  <c r="L125" i="216"/>
  <c r="L106" i="216"/>
  <c r="L76" i="216"/>
  <c r="L95" i="216"/>
  <c r="L84" i="216"/>
  <c r="L129" i="216"/>
  <c r="L80" i="216"/>
  <c r="I101" i="216"/>
  <c r="L98" i="216"/>
  <c r="K121" i="216"/>
  <c r="L74" i="216"/>
  <c r="L82" i="216"/>
  <c r="L93" i="216"/>
  <c r="L113" i="216"/>
  <c r="K77" i="216"/>
  <c r="I85" i="216"/>
  <c r="J101" i="216"/>
  <c r="L94" i="216"/>
  <c r="K96" i="216"/>
  <c r="I117" i="216"/>
  <c r="I133" i="216"/>
  <c r="L131" i="216"/>
  <c r="L76" i="215"/>
  <c r="L123" i="215"/>
  <c r="L130" i="215"/>
  <c r="L73" i="215"/>
  <c r="L84" i="215"/>
  <c r="J101" i="215"/>
  <c r="L93" i="215"/>
  <c r="J133" i="215"/>
  <c r="K121" i="215"/>
  <c r="L127" i="215"/>
  <c r="L83" i="215"/>
  <c r="L109" i="215"/>
  <c r="L114" i="215"/>
  <c r="J85" i="215"/>
  <c r="I85" i="215"/>
  <c r="L89" i="215"/>
  <c r="L95" i="215"/>
  <c r="I117" i="215"/>
  <c r="L113" i="215"/>
  <c r="I101" i="215"/>
  <c r="L128" i="215"/>
  <c r="L73" i="214"/>
  <c r="L90" i="214"/>
  <c r="L75" i="214"/>
  <c r="L82" i="214"/>
  <c r="L122" i="214"/>
  <c r="L97" i="214"/>
  <c r="L111" i="214"/>
  <c r="L124" i="214"/>
  <c r="L77" i="214"/>
  <c r="L83" i="214"/>
  <c r="L94" i="214"/>
  <c r="L112" i="214"/>
  <c r="L128" i="214"/>
  <c r="L130" i="214"/>
  <c r="L79" i="214"/>
  <c r="L108" i="214"/>
  <c r="L126" i="214"/>
  <c r="L92" i="214"/>
  <c r="L96" i="214"/>
  <c r="L98" i="214"/>
  <c r="L109" i="214"/>
  <c r="L116" i="214"/>
  <c r="L127" i="214"/>
  <c r="L132" i="214"/>
  <c r="J85" i="214"/>
  <c r="K105" i="214"/>
  <c r="I101" i="214"/>
  <c r="L76" i="214"/>
  <c r="L91" i="214"/>
  <c r="L106" i="214"/>
  <c r="L110" i="214"/>
  <c r="L114" i="214"/>
  <c r="L121" i="214"/>
  <c r="L129" i="214"/>
  <c r="L80" i="213"/>
  <c r="L91" i="213"/>
  <c r="L76" i="213"/>
  <c r="L96" i="213"/>
  <c r="L106" i="213"/>
  <c r="L115" i="213"/>
  <c r="L122" i="213"/>
  <c r="L129" i="213"/>
  <c r="L100" i="213"/>
  <c r="L126" i="213"/>
  <c r="L92" i="213"/>
  <c r="L111" i="213"/>
  <c r="L125" i="213"/>
  <c r="L77" i="213"/>
  <c r="L84" i="213"/>
  <c r="L95" i="213"/>
  <c r="L107" i="213"/>
  <c r="L83" i="213"/>
  <c r="L105" i="213"/>
  <c r="L109" i="213"/>
  <c r="K121" i="213"/>
  <c r="L124" i="213"/>
  <c r="K73" i="213"/>
  <c r="L91" i="212"/>
  <c r="M105" i="212"/>
  <c r="L105" i="212"/>
  <c r="M114" i="212"/>
  <c r="L114" i="212"/>
  <c r="L130" i="212"/>
  <c r="M130" i="212"/>
  <c r="L73" i="212"/>
  <c r="L78" i="212"/>
  <c r="L84" i="212"/>
  <c r="J101" i="212"/>
  <c r="L93" i="212"/>
  <c r="L99" i="212"/>
  <c r="M110" i="212"/>
  <c r="L110" i="212"/>
  <c r="K121" i="212"/>
  <c r="J133" i="212"/>
  <c r="M128" i="212"/>
  <c r="L128" i="212"/>
  <c r="J85" i="212"/>
  <c r="L74" i="212"/>
  <c r="I85" i="212"/>
  <c r="L89" i="212"/>
  <c r="L95" i="212"/>
  <c r="I117" i="212"/>
  <c r="M106" i="212"/>
  <c r="L106" i="212"/>
  <c r="L116" i="212"/>
  <c r="M124" i="212"/>
  <c r="L124" i="212"/>
  <c r="L127" i="212"/>
  <c r="I101" i="212"/>
  <c r="L132" i="212"/>
  <c r="K51" i="252"/>
  <c r="K52" i="241"/>
  <c r="L37" i="241"/>
  <c r="L52" i="241"/>
  <c r="L41" i="241"/>
  <c r="L33" i="241"/>
  <c r="L40" i="241"/>
  <c r="L49" i="241"/>
  <c r="L32" i="241"/>
  <c r="L48" i="241"/>
  <c r="L25" i="241"/>
  <c r="L36" i="241"/>
  <c r="L50" i="241"/>
  <c r="L18" i="241"/>
  <c r="L21" i="241"/>
  <c r="L35" i="241"/>
  <c r="L26" i="241"/>
  <c r="L30" i="241"/>
  <c r="L27" i="241"/>
  <c r="L46" i="241"/>
  <c r="L19" i="241"/>
  <c r="L31" i="241"/>
  <c r="L38" i="241"/>
  <c r="L34" i="241"/>
  <c r="L23" i="241"/>
  <c r="L45" i="241"/>
  <c r="L44" i="241"/>
  <c r="L28" i="241"/>
  <c r="L17" i="241"/>
  <c r="L24" i="241"/>
  <c r="L47" i="241"/>
  <c r="L20" i="241"/>
  <c r="L16" i="241"/>
  <c r="L39" i="241"/>
  <c r="K23" i="247"/>
  <c r="J29" i="247"/>
  <c r="L52" i="239"/>
  <c r="K52" i="239"/>
  <c r="L20" i="239"/>
  <c r="L34" i="239"/>
  <c r="L22" i="239"/>
  <c r="J44" i="247"/>
  <c r="K38" i="247"/>
  <c r="L22" i="241"/>
  <c r="K22" i="245"/>
  <c r="K45" i="247"/>
  <c r="K37" i="247"/>
  <c r="K45" i="253"/>
  <c r="K16" i="257"/>
  <c r="K28" i="247"/>
  <c r="K23" i="257"/>
  <c r="L52" i="243"/>
  <c r="L19" i="243"/>
  <c r="L27" i="243"/>
  <c r="K52" i="243"/>
  <c r="L47" i="243"/>
  <c r="L49" i="243"/>
  <c r="L31" i="243"/>
  <c r="L41" i="243"/>
  <c r="L33" i="243"/>
  <c r="L25" i="243"/>
  <c r="L43" i="243"/>
  <c r="L35" i="243"/>
  <c r="L36" i="243"/>
  <c r="L16" i="243"/>
  <c r="L45" i="243"/>
  <c r="L20" i="243"/>
  <c r="L48" i="243"/>
  <c r="L39" i="243"/>
  <c r="L24" i="243"/>
  <c r="L40" i="243"/>
  <c r="L32" i="243"/>
  <c r="L21" i="243"/>
  <c r="L17" i="243"/>
  <c r="L28" i="243"/>
  <c r="L37" i="243"/>
  <c r="L26" i="243"/>
  <c r="L34" i="243"/>
  <c r="L51" i="243"/>
  <c r="L22" i="243"/>
  <c r="L46" i="243"/>
  <c r="L50" i="243"/>
  <c r="L30" i="243"/>
  <c r="L42" i="243"/>
  <c r="L23" i="243"/>
  <c r="L38" i="243"/>
  <c r="L18" i="243"/>
  <c r="K16" i="247"/>
  <c r="K38" i="257"/>
  <c r="K50" i="247"/>
  <c r="M129" i="218"/>
  <c r="M99" i="218"/>
  <c r="M95" i="218"/>
  <c r="M93" i="218"/>
  <c r="M97" i="218"/>
  <c r="M98" i="218"/>
  <c r="M96" i="218"/>
  <c r="M94" i="218"/>
  <c r="M90" i="218"/>
  <c r="M129" i="212"/>
  <c r="L129" i="212"/>
  <c r="M125" i="218"/>
  <c r="M132" i="218"/>
  <c r="M124" i="218"/>
  <c r="M130" i="218"/>
  <c r="M131" i="218"/>
  <c r="M127" i="218"/>
  <c r="M122" i="218"/>
  <c r="M126" i="218"/>
  <c r="M92" i="218"/>
  <c r="M128" i="218"/>
  <c r="L89" i="214"/>
  <c r="L96" i="212"/>
  <c r="K101" i="212"/>
  <c r="L111" i="215"/>
  <c r="L82" i="215"/>
  <c r="L100" i="215"/>
  <c r="L130" i="216"/>
  <c r="M91" i="218"/>
  <c r="M123" i="217"/>
  <c r="L123" i="217"/>
  <c r="L122" i="216"/>
  <c r="L112" i="216"/>
  <c r="L127" i="216"/>
  <c r="L108" i="215"/>
  <c r="L115" i="212"/>
  <c r="M115" i="212"/>
  <c r="L115" i="216"/>
  <c r="M121" i="218"/>
  <c r="L97" i="213"/>
  <c r="L82" i="212"/>
  <c r="L108" i="216"/>
  <c r="M112" i="212"/>
  <c r="L112" i="212"/>
  <c r="L109" i="216"/>
  <c r="M101" i="218"/>
  <c r="L101" i="218"/>
  <c r="K117" i="218"/>
  <c r="L105" i="218"/>
  <c r="M133" i="218"/>
  <c r="L133" i="218"/>
  <c r="L73" i="218"/>
  <c r="K85" i="218"/>
  <c r="M73" i="218" s="1"/>
  <c r="L73" i="217"/>
  <c r="K85" i="217"/>
  <c r="L121" i="217"/>
  <c r="K133" i="217"/>
  <c r="M127" i="217"/>
  <c r="M117" i="217"/>
  <c r="L117" i="217"/>
  <c r="L77" i="216"/>
  <c r="L96" i="216"/>
  <c r="L121" i="216"/>
  <c r="K133" i="216"/>
  <c r="M131" i="216" s="1"/>
  <c r="K101" i="216"/>
  <c r="K85" i="216"/>
  <c r="M82" i="216" s="1"/>
  <c r="L121" i="215"/>
  <c r="K133" i="215"/>
  <c r="M121" i="215" s="1"/>
  <c r="L105" i="214"/>
  <c r="K117" i="214"/>
  <c r="M105" i="214" s="1"/>
  <c r="L121" i="213"/>
  <c r="K133" i="213"/>
  <c r="M121" i="213" s="1"/>
  <c r="L73" i="213"/>
  <c r="K85" i="213"/>
  <c r="M73" i="213"/>
  <c r="L101" i="212"/>
  <c r="M121" i="212"/>
  <c r="L121" i="212"/>
  <c r="K133" i="212"/>
  <c r="K44" i="247"/>
  <c r="K29" i="247"/>
  <c r="M75" i="217"/>
  <c r="M83" i="217"/>
  <c r="M77" i="217"/>
  <c r="M74" i="217"/>
  <c r="M84" i="217"/>
  <c r="M78" i="217"/>
  <c r="M76" i="217"/>
  <c r="M79" i="217"/>
  <c r="M81" i="217"/>
  <c r="M82" i="217"/>
  <c r="M80" i="217"/>
  <c r="M100" i="212"/>
  <c r="M91" i="212"/>
  <c r="M89" i="212"/>
  <c r="M90" i="212"/>
  <c r="M99" i="212"/>
  <c r="M92" i="212"/>
  <c r="M97" i="212"/>
  <c r="M95" i="212"/>
  <c r="M94" i="212"/>
  <c r="M93" i="212"/>
  <c r="M98" i="212"/>
  <c r="M101" i="212"/>
  <c r="M89" i="216"/>
  <c r="M90" i="216"/>
  <c r="M94" i="216"/>
  <c r="M95" i="216"/>
  <c r="M91" i="216"/>
  <c r="M92" i="216"/>
  <c r="M99" i="216"/>
  <c r="M100" i="216"/>
  <c r="M97" i="216"/>
  <c r="M73" i="217"/>
  <c r="M110" i="218"/>
  <c r="M114" i="218"/>
  <c r="M106" i="218"/>
  <c r="M112" i="218"/>
  <c r="M108" i="218"/>
  <c r="M116" i="218"/>
  <c r="M111" i="218"/>
  <c r="M115" i="218"/>
  <c r="M109" i="218"/>
  <c r="M113" i="218"/>
  <c r="M107" i="218"/>
  <c r="M93" i="216"/>
  <c r="M78" i="216"/>
  <c r="M73" i="216"/>
  <c r="M75" i="216"/>
  <c r="M81" i="216"/>
  <c r="M80" i="216"/>
  <c r="M83" i="216"/>
  <c r="M84" i="216"/>
  <c r="M79" i="216"/>
  <c r="M76" i="216"/>
  <c r="M105" i="218"/>
  <c r="M127" i="213"/>
  <c r="M131" i="213"/>
  <c r="M132" i="213"/>
  <c r="M126" i="213"/>
  <c r="M123" i="213"/>
  <c r="M129" i="213"/>
  <c r="M130" i="213"/>
  <c r="M128" i="213"/>
  <c r="M122" i="213"/>
  <c r="M125" i="213"/>
  <c r="M128" i="215"/>
  <c r="M124" i="215"/>
  <c r="M132" i="215"/>
  <c r="M126" i="215"/>
  <c r="M125" i="215"/>
  <c r="M127" i="215"/>
  <c r="M129" i="215"/>
  <c r="M130" i="215"/>
  <c r="M131" i="215"/>
  <c r="M123" i="215"/>
  <c r="M122" i="215"/>
  <c r="M77" i="216"/>
  <c r="M121" i="217"/>
  <c r="M124" i="213"/>
  <c r="M96" i="212"/>
  <c r="M76" i="218"/>
  <c r="M84" i="218"/>
  <c r="M74" i="218"/>
  <c r="M83" i="218"/>
  <c r="M75" i="218"/>
  <c r="M80" i="218"/>
  <c r="M78" i="218"/>
  <c r="M81" i="218"/>
  <c r="M79" i="218"/>
  <c r="M77" i="218"/>
  <c r="M82" i="218"/>
  <c r="M83" i="213"/>
  <c r="M74" i="213"/>
  <c r="M82" i="213"/>
  <c r="M79" i="213"/>
  <c r="M75" i="213"/>
  <c r="M78" i="213"/>
  <c r="M80" i="213"/>
  <c r="M77" i="213"/>
  <c r="M81" i="213"/>
  <c r="M84" i="213"/>
  <c r="M76" i="213"/>
  <c r="M96" i="216"/>
  <c r="M114" i="214"/>
  <c r="M106" i="214"/>
  <c r="M111" i="214"/>
  <c r="M112" i="214"/>
  <c r="M109" i="214"/>
  <c r="M107" i="214"/>
  <c r="M115" i="214"/>
  <c r="M116" i="214"/>
  <c r="M108" i="214"/>
  <c r="M110" i="214"/>
  <c r="M113" i="214"/>
  <c r="M124" i="216"/>
  <c r="M128" i="216"/>
  <c r="M123" i="216"/>
  <c r="M126" i="216"/>
  <c r="M125" i="216"/>
  <c r="M129" i="216"/>
  <c r="M132" i="216"/>
  <c r="M122" i="216"/>
  <c r="M98" i="216"/>
  <c r="M117" i="218"/>
  <c r="L117" i="218"/>
  <c r="L85" i="218"/>
  <c r="M85" i="218"/>
  <c r="L85" i="217"/>
  <c r="M85" i="217"/>
  <c r="M133" i="217"/>
  <c r="L133" i="217"/>
  <c r="M101" i="216"/>
  <c r="L101" i="216"/>
  <c r="L85" i="216"/>
  <c r="M85" i="216"/>
  <c r="M133" i="216"/>
  <c r="L133" i="216"/>
  <c r="M133" i="215"/>
  <c r="L133" i="215"/>
  <c r="M117" i="214"/>
  <c r="L117" i="214"/>
  <c r="L85" i="213"/>
  <c r="M85" i="213"/>
  <c r="M133" i="213"/>
  <c r="L133" i="213"/>
  <c r="M133" i="212"/>
  <c r="L133" i="212"/>
  <c r="F35" i="231" l="1"/>
  <c r="I31" i="231"/>
  <c r="E35" i="231"/>
  <c r="H35" i="231"/>
  <c r="I25" i="231"/>
  <c r="M121" i="216"/>
  <c r="M74" i="216"/>
  <c r="M127" i="216"/>
  <c r="L76" i="212"/>
  <c r="L80" i="212"/>
  <c r="M122" i="212"/>
  <c r="L122" i="212"/>
  <c r="M131" i="212"/>
  <c r="L131" i="212"/>
  <c r="K101" i="213"/>
  <c r="L90" i="213"/>
  <c r="K117" i="213"/>
  <c r="L108" i="213"/>
  <c r="L81" i="214"/>
  <c r="L93" i="214"/>
  <c r="K101" i="214"/>
  <c r="L131" i="214"/>
  <c r="L110" i="215"/>
  <c r="L110" i="216"/>
  <c r="L100" i="217"/>
  <c r="M130" i="216"/>
  <c r="L75" i="212"/>
  <c r="K85" i="212"/>
  <c r="M79" i="212"/>
  <c r="L79" i="212"/>
  <c r="L81" i="212"/>
  <c r="M81" i="212"/>
  <c r="L107" i="212"/>
  <c r="K117" i="212"/>
  <c r="M107" i="212"/>
  <c r="L109" i="212"/>
  <c r="M109" i="212"/>
  <c r="M111" i="212"/>
  <c r="L111" i="212"/>
  <c r="L113" i="212"/>
  <c r="M113" i="212"/>
  <c r="L126" i="212"/>
  <c r="M126" i="212"/>
  <c r="L78" i="214"/>
  <c r="L80" i="215"/>
  <c r="K101" i="215"/>
  <c r="L90" i="215"/>
  <c r="K117" i="215"/>
  <c r="M110" i="215" s="1"/>
  <c r="M105" i="215"/>
  <c r="L105" i="215"/>
  <c r="L93" i="217"/>
  <c r="L83" i="212"/>
  <c r="M83" i="212"/>
  <c r="L123" i="212"/>
  <c r="M123" i="212"/>
  <c r="L74" i="214"/>
  <c r="K85" i="214"/>
  <c r="M78" i="214" s="1"/>
  <c r="L123" i="214"/>
  <c r="K133" i="214"/>
  <c r="M131" i="214" s="1"/>
  <c r="L75" i="215"/>
  <c r="L79" i="215"/>
  <c r="L81" i="215"/>
  <c r="L105" i="216"/>
  <c r="K117" i="216"/>
  <c r="M110" i="216" s="1"/>
  <c r="M114" i="216"/>
  <c r="L114" i="216"/>
  <c r="M108" i="212"/>
  <c r="L108" i="212"/>
  <c r="M125" i="212"/>
  <c r="L125" i="212"/>
  <c r="M99" i="213"/>
  <c r="L99" i="213"/>
  <c r="L74" i="215"/>
  <c r="K85" i="215"/>
  <c r="M98" i="215"/>
  <c r="L98" i="215"/>
  <c r="L97" i="218"/>
  <c r="K16" i="254"/>
  <c r="K95" i="217"/>
  <c r="K101" i="217" s="1"/>
  <c r="J48" i="257"/>
  <c r="K49" i="233"/>
  <c r="L49" i="233"/>
  <c r="K47" i="233"/>
  <c r="L47" i="233"/>
  <c r="L40" i="233"/>
  <c r="K40" i="233"/>
  <c r="L20" i="233"/>
  <c r="K20" i="233"/>
  <c r="I51" i="255"/>
  <c r="J46" i="247"/>
  <c r="K38" i="232"/>
  <c r="L38" i="232"/>
  <c r="J44" i="232"/>
  <c r="K48" i="233"/>
  <c r="L48" i="233"/>
  <c r="K38" i="236"/>
  <c r="I34" i="231"/>
  <c r="I32" i="231"/>
  <c r="L50" i="232"/>
  <c r="K50" i="232"/>
  <c r="L50" i="233"/>
  <c r="K50" i="233"/>
  <c r="K46" i="233"/>
  <c r="L46" i="233"/>
  <c r="K21" i="233"/>
  <c r="L21" i="233"/>
  <c r="J29" i="235"/>
  <c r="K28" i="235"/>
  <c r="J51" i="236"/>
  <c r="K47" i="236"/>
  <c r="I15" i="231"/>
  <c r="K41" i="233"/>
  <c r="L41" i="233"/>
  <c r="J44" i="233"/>
  <c r="K39" i="233"/>
  <c r="K25" i="234"/>
  <c r="J29" i="234"/>
  <c r="I51" i="232"/>
  <c r="J26" i="232"/>
  <c r="I22" i="236"/>
  <c r="I51" i="237"/>
  <c r="K51" i="237" s="1"/>
  <c r="I29" i="237"/>
  <c r="K29" i="237" s="1"/>
  <c r="L18" i="242"/>
  <c r="K18" i="242"/>
  <c r="E22" i="250"/>
  <c r="E52" i="250" s="1"/>
  <c r="I44" i="233"/>
  <c r="I52" i="233" s="1"/>
  <c r="J45" i="235"/>
  <c r="I29" i="235"/>
  <c r="I52" i="235" s="1"/>
  <c r="G52" i="235"/>
  <c r="I51" i="236"/>
  <c r="J42" i="236"/>
  <c r="K19" i="238"/>
  <c r="L19" i="238"/>
  <c r="L42" i="241"/>
  <c r="K42" i="241"/>
  <c r="K50" i="242"/>
  <c r="L50" i="242"/>
  <c r="H44" i="237"/>
  <c r="H52" i="237" s="1"/>
  <c r="G52" i="237"/>
  <c r="K39" i="238"/>
  <c r="L39" i="238"/>
  <c r="K30" i="238"/>
  <c r="L30" i="238"/>
  <c r="L28" i="239"/>
  <c r="K28" i="239"/>
  <c r="K26" i="239"/>
  <c r="L26" i="239"/>
  <c r="K24" i="239"/>
  <c r="L24" i="239"/>
  <c r="K24" i="240"/>
  <c r="L24" i="240"/>
  <c r="K41" i="244"/>
  <c r="L41" i="244"/>
  <c r="J37" i="245"/>
  <c r="J43" i="235"/>
  <c r="J34" i="235"/>
  <c r="E52" i="235"/>
  <c r="J43" i="236"/>
  <c r="H44" i="236"/>
  <c r="J41" i="236"/>
  <c r="H29" i="236"/>
  <c r="H52" i="236" s="1"/>
  <c r="D52" i="236"/>
  <c r="E52" i="236"/>
  <c r="K18" i="238"/>
  <c r="L18" i="238"/>
  <c r="K39" i="239"/>
  <c r="L39" i="239"/>
  <c r="J45" i="245"/>
  <c r="J17" i="237"/>
  <c r="J46" i="238"/>
  <c r="K47" i="242"/>
  <c r="H44" i="244"/>
  <c r="H52" i="244" s="1"/>
  <c r="K25" i="244"/>
  <c r="F51" i="245"/>
  <c r="F52" i="245" s="1"/>
  <c r="D46" i="257"/>
  <c r="H46" i="257" s="1"/>
  <c r="J46" i="257" s="1"/>
  <c r="D42" i="257"/>
  <c r="H33" i="245"/>
  <c r="J33" i="245" s="1"/>
  <c r="E33" i="257"/>
  <c r="H33" i="257" s="1"/>
  <c r="J33" i="257" s="1"/>
  <c r="G26" i="257"/>
  <c r="E29" i="245"/>
  <c r="E52" i="245" s="1"/>
  <c r="D51" i="246"/>
  <c r="H39" i="246"/>
  <c r="J39" i="246" s="1"/>
  <c r="J35" i="246"/>
  <c r="J21" i="248"/>
  <c r="L37" i="238"/>
  <c r="J23" i="238"/>
  <c r="L47" i="239"/>
  <c r="L35" i="239"/>
  <c r="K27" i="239"/>
  <c r="K19" i="239"/>
  <c r="J50" i="240"/>
  <c r="L20" i="240"/>
  <c r="H29" i="241"/>
  <c r="H52" i="241" s="1"/>
  <c r="J48" i="244"/>
  <c r="H50" i="245"/>
  <c r="J50" i="245" s="1"/>
  <c r="D45" i="257"/>
  <c r="F40" i="257"/>
  <c r="H38" i="245"/>
  <c r="F36" i="257"/>
  <c r="I36" i="257" s="1"/>
  <c r="J36" i="257" s="1"/>
  <c r="D17" i="247"/>
  <c r="D17" i="257"/>
  <c r="J42" i="246"/>
  <c r="D22" i="245"/>
  <c r="D52" i="245" s="1"/>
  <c r="J43" i="246"/>
  <c r="J40" i="246"/>
  <c r="H38" i="246"/>
  <c r="D44" i="246"/>
  <c r="D52" i="246" s="1"/>
  <c r="J27" i="246"/>
  <c r="J20" i="248"/>
  <c r="H42" i="245"/>
  <c r="J42" i="245" s="1"/>
  <c r="I40" i="245"/>
  <c r="I44" i="245" s="1"/>
  <c r="F32" i="257"/>
  <c r="I32" i="257" s="1"/>
  <c r="J32" i="257" s="1"/>
  <c r="I23" i="245"/>
  <c r="D21" i="247"/>
  <c r="H21" i="247" s="1"/>
  <c r="J21" i="247" s="1"/>
  <c r="D21" i="257"/>
  <c r="H21" i="257" s="1"/>
  <c r="J21" i="257" s="1"/>
  <c r="E20" i="257"/>
  <c r="F19" i="257"/>
  <c r="I50" i="246"/>
  <c r="J50" i="246" s="1"/>
  <c r="H47" i="246"/>
  <c r="J47" i="246" s="1"/>
  <c r="J45" i="246"/>
  <c r="G44" i="246"/>
  <c r="G52" i="246" s="1"/>
  <c r="H36" i="246"/>
  <c r="J24" i="246"/>
  <c r="J46" i="248"/>
  <c r="H42" i="250"/>
  <c r="J25" i="248"/>
  <c r="J18" i="248"/>
  <c r="J46" i="249"/>
  <c r="G51" i="248"/>
  <c r="G52" i="248" s="1"/>
  <c r="F41" i="250"/>
  <c r="H39" i="248"/>
  <c r="G28" i="250"/>
  <c r="F25" i="250"/>
  <c r="D23" i="250"/>
  <c r="G21" i="250"/>
  <c r="I21" i="250" s="1"/>
  <c r="D21" i="250"/>
  <c r="H19" i="248"/>
  <c r="F18" i="250"/>
  <c r="G17" i="250"/>
  <c r="I17" i="250" s="1"/>
  <c r="I40" i="249"/>
  <c r="G29" i="249"/>
  <c r="I50" i="248"/>
  <c r="J50" i="248" s="1"/>
  <c r="I46" i="248"/>
  <c r="F45" i="250"/>
  <c r="H42" i="248"/>
  <c r="J42" i="248" s="1"/>
  <c r="G38" i="250"/>
  <c r="F37" i="250"/>
  <c r="I37" i="250" s="1"/>
  <c r="J37" i="250" s="1"/>
  <c r="H20" i="253"/>
  <c r="D22" i="248"/>
  <c r="D52" i="248" s="1"/>
  <c r="G44" i="249"/>
  <c r="D44" i="249"/>
  <c r="I21" i="249"/>
  <c r="J21" i="249" s="1"/>
  <c r="I20" i="249"/>
  <c r="J17" i="249"/>
  <c r="D22" i="249"/>
  <c r="D52" i="249" s="1"/>
  <c r="J27" i="251"/>
  <c r="J23" i="251"/>
  <c r="I18" i="253"/>
  <c r="I17" i="248"/>
  <c r="I36" i="249"/>
  <c r="J36" i="249" s="1"/>
  <c r="J27" i="249"/>
  <c r="D29" i="249"/>
  <c r="H25" i="249"/>
  <c r="J24" i="249"/>
  <c r="G22" i="249"/>
  <c r="G52" i="249" s="1"/>
  <c r="H31" i="253"/>
  <c r="J31" i="253" s="1"/>
  <c r="J19" i="253"/>
  <c r="J34" i="252"/>
  <c r="I47" i="251"/>
  <c r="J47" i="251" s="1"/>
  <c r="H41" i="251"/>
  <c r="J41" i="251" s="1"/>
  <c r="H37" i="251"/>
  <c r="J37" i="251" s="1"/>
  <c r="F29" i="251"/>
  <c r="F52" i="251" s="1"/>
  <c r="I23" i="251"/>
  <c r="E22" i="251"/>
  <c r="E52" i="251" s="1"/>
  <c r="H20" i="251"/>
  <c r="I18" i="251"/>
  <c r="J35" i="252"/>
  <c r="H33" i="252"/>
  <c r="J33" i="252" s="1"/>
  <c r="I25" i="252"/>
  <c r="I29" i="252" s="1"/>
  <c r="J23" i="252"/>
  <c r="I21" i="252"/>
  <c r="F43" i="256"/>
  <c r="I43" i="256" s="1"/>
  <c r="J43" i="256" s="1"/>
  <c r="I43" i="254"/>
  <c r="E32" i="256"/>
  <c r="H32" i="256" s="1"/>
  <c r="J32" i="256" s="1"/>
  <c r="H32" i="254"/>
  <c r="J32" i="254" s="1"/>
  <c r="D28" i="256"/>
  <c r="H28" i="256" s="1"/>
  <c r="J28" i="256" s="1"/>
  <c r="H28" i="254"/>
  <c r="J28" i="254" s="1"/>
  <c r="D27" i="256"/>
  <c r="H27" i="254"/>
  <c r="J27" i="254" s="1"/>
  <c r="I25" i="256"/>
  <c r="J25" i="256" s="1"/>
  <c r="D49" i="253"/>
  <c r="I46" i="251"/>
  <c r="D44" i="251"/>
  <c r="D52" i="251" s="1"/>
  <c r="G41" i="253"/>
  <c r="H40" i="251"/>
  <c r="H36" i="251"/>
  <c r="J36" i="251" s="1"/>
  <c r="H33" i="251"/>
  <c r="J33" i="251" s="1"/>
  <c r="H28" i="251"/>
  <c r="F27" i="253"/>
  <c r="I26" i="251"/>
  <c r="J26" i="251" s="1"/>
  <c r="E25" i="253"/>
  <c r="F21" i="253"/>
  <c r="G44" i="252"/>
  <c r="G52" i="252" s="1"/>
  <c r="I37" i="252"/>
  <c r="J37" i="252" s="1"/>
  <c r="J32" i="252"/>
  <c r="J31" i="252"/>
  <c r="E29" i="252"/>
  <c r="H17" i="252"/>
  <c r="D22" i="252"/>
  <c r="D52" i="252" s="1"/>
  <c r="I45" i="256"/>
  <c r="J43" i="254"/>
  <c r="G42" i="256"/>
  <c r="G44" i="256" s="1"/>
  <c r="I42" i="254"/>
  <c r="G44" i="254"/>
  <c r="G52" i="254" s="1"/>
  <c r="I41" i="256"/>
  <c r="J41" i="256" s="1"/>
  <c r="F34" i="256"/>
  <c r="I34" i="256" s="1"/>
  <c r="J34" i="256" s="1"/>
  <c r="I34" i="254"/>
  <c r="J34" i="254" s="1"/>
  <c r="F23" i="256"/>
  <c r="I23" i="254"/>
  <c r="I29" i="254" s="1"/>
  <c r="F29" i="254"/>
  <c r="F52" i="254" s="1"/>
  <c r="J39" i="255"/>
  <c r="J34" i="255"/>
  <c r="J41" i="252"/>
  <c r="F44" i="252"/>
  <c r="J25" i="252"/>
  <c r="F29" i="252"/>
  <c r="F52" i="252" s="1"/>
  <c r="J21" i="252"/>
  <c r="E22" i="252"/>
  <c r="E52" i="252" s="1"/>
  <c r="H23" i="254"/>
  <c r="D19" i="256"/>
  <c r="H19" i="254"/>
  <c r="J19" i="254" s="1"/>
  <c r="J18" i="255"/>
  <c r="F46" i="256"/>
  <c r="I46" i="254"/>
  <c r="J46" i="254" s="1"/>
  <c r="I31" i="254"/>
  <c r="E31" i="256"/>
  <c r="H31" i="254"/>
  <c r="J31" i="254" s="1"/>
  <c r="D20" i="256"/>
  <c r="H20" i="256" s="1"/>
  <c r="J20" i="256" s="1"/>
  <c r="H20" i="254"/>
  <c r="J20" i="254" s="1"/>
  <c r="G30" i="256"/>
  <c r="I30" i="256" s="1"/>
  <c r="J30" i="256" s="1"/>
  <c r="E22" i="254"/>
  <c r="E52" i="254" s="1"/>
  <c r="I18" i="254"/>
  <c r="H40" i="255"/>
  <c r="F42" i="256"/>
  <c r="G35" i="256"/>
  <c r="I35" i="256" s="1"/>
  <c r="E35" i="256"/>
  <c r="H35" i="256" s="1"/>
  <c r="J35" i="256" s="1"/>
  <c r="G26" i="256"/>
  <c r="F19" i="256"/>
  <c r="H45" i="255"/>
  <c r="I26" i="255"/>
  <c r="I29" i="255" s="1"/>
  <c r="H17" i="255"/>
  <c r="I16" i="255"/>
  <c r="H17" i="254"/>
  <c r="I35" i="231" l="1"/>
  <c r="K34" i="254"/>
  <c r="K30" i="256"/>
  <c r="K34" i="256"/>
  <c r="K37" i="252"/>
  <c r="K21" i="249"/>
  <c r="J17" i="250"/>
  <c r="M99" i="217"/>
  <c r="M96" i="217"/>
  <c r="M92" i="217"/>
  <c r="M97" i="217"/>
  <c r="M101" i="217"/>
  <c r="M94" i="217"/>
  <c r="M93" i="217"/>
  <c r="M98" i="217"/>
  <c r="M91" i="217"/>
  <c r="M89" i="217"/>
  <c r="M90" i="217"/>
  <c r="L101" i="217"/>
  <c r="M100" i="217"/>
  <c r="K50" i="248"/>
  <c r="K50" i="246"/>
  <c r="K33" i="257"/>
  <c r="J45" i="256"/>
  <c r="K31" i="252"/>
  <c r="I21" i="253"/>
  <c r="J21" i="253" s="1"/>
  <c r="F22" i="253"/>
  <c r="J28" i="251"/>
  <c r="H29" i="251"/>
  <c r="I41" i="253"/>
  <c r="G44" i="253"/>
  <c r="G52" i="253"/>
  <c r="K25" i="256"/>
  <c r="K28" i="254"/>
  <c r="K32" i="256"/>
  <c r="J29" i="252"/>
  <c r="K23" i="252"/>
  <c r="J18" i="251"/>
  <c r="I22" i="251"/>
  <c r="K34" i="252"/>
  <c r="K27" i="249"/>
  <c r="K23" i="251"/>
  <c r="I22" i="249"/>
  <c r="I52" i="249" s="1"/>
  <c r="G44" i="250"/>
  <c r="I38" i="250"/>
  <c r="J19" i="248"/>
  <c r="H22" i="248"/>
  <c r="H52" i="248" s="1"/>
  <c r="I25" i="250"/>
  <c r="F29" i="250"/>
  <c r="J42" i="250"/>
  <c r="H44" i="250"/>
  <c r="I19" i="257"/>
  <c r="F22" i="257"/>
  <c r="F52" i="257" s="1"/>
  <c r="J23" i="245"/>
  <c r="I29" i="245"/>
  <c r="I52" i="245" s="1"/>
  <c r="K20" i="248"/>
  <c r="D22" i="257"/>
  <c r="H17" i="257"/>
  <c r="F44" i="257"/>
  <c r="I40" i="257"/>
  <c r="K33" i="245"/>
  <c r="K17" i="237"/>
  <c r="J22" i="237"/>
  <c r="J52" i="237"/>
  <c r="L17" i="237" s="1"/>
  <c r="K42" i="236"/>
  <c r="K45" i="235"/>
  <c r="J51" i="235"/>
  <c r="K26" i="232"/>
  <c r="J29" i="232"/>
  <c r="J52" i="232" s="1"/>
  <c r="H51" i="245"/>
  <c r="M76" i="215"/>
  <c r="M84" i="215"/>
  <c r="M83" i="215"/>
  <c r="M77" i="215"/>
  <c r="M73" i="215"/>
  <c r="M82" i="215"/>
  <c r="M78" i="215"/>
  <c r="M74" i="215"/>
  <c r="L85" i="215"/>
  <c r="M85" i="215"/>
  <c r="M81" i="215"/>
  <c r="M74" i="214"/>
  <c r="M91" i="213"/>
  <c r="M100" i="213"/>
  <c r="M92" i="213"/>
  <c r="M95" i="213"/>
  <c r="M89" i="213"/>
  <c r="M96" i="213"/>
  <c r="M93" i="213"/>
  <c r="M97" i="213"/>
  <c r="M90" i="213"/>
  <c r="L101" i="213"/>
  <c r="M98" i="213"/>
  <c r="M101" i="213"/>
  <c r="M94" i="213"/>
  <c r="K31" i="254"/>
  <c r="I46" i="256"/>
  <c r="J46" i="256" s="1"/>
  <c r="F51" i="256"/>
  <c r="J23" i="254"/>
  <c r="H29" i="254"/>
  <c r="K25" i="252"/>
  <c r="K39" i="255"/>
  <c r="J42" i="254"/>
  <c r="I44" i="254"/>
  <c r="K32" i="252"/>
  <c r="E29" i="253"/>
  <c r="E52" i="253" s="1"/>
  <c r="K33" i="251"/>
  <c r="J26" i="255"/>
  <c r="K28" i="256"/>
  <c r="J20" i="251"/>
  <c r="H22" i="251"/>
  <c r="H52" i="251" s="1"/>
  <c r="K37" i="251"/>
  <c r="K24" i="249"/>
  <c r="K36" i="249"/>
  <c r="K27" i="251"/>
  <c r="J20" i="253"/>
  <c r="H22" i="253"/>
  <c r="K42" i="248"/>
  <c r="J40" i="249"/>
  <c r="I44" i="249"/>
  <c r="H21" i="250"/>
  <c r="D22" i="250"/>
  <c r="D52" i="250" s="1"/>
  <c r="I28" i="250"/>
  <c r="J28" i="250" s="1"/>
  <c r="G29" i="250"/>
  <c r="K46" i="249"/>
  <c r="J51" i="249"/>
  <c r="K46" i="248"/>
  <c r="J51" i="248"/>
  <c r="K45" i="246"/>
  <c r="J51" i="246"/>
  <c r="H20" i="257"/>
  <c r="J20" i="257" s="1"/>
  <c r="E22" i="257"/>
  <c r="E52" i="257"/>
  <c r="K32" i="257"/>
  <c r="H44" i="246"/>
  <c r="J38" i="246"/>
  <c r="H17" i="247"/>
  <c r="D22" i="247"/>
  <c r="D52" i="247" s="1"/>
  <c r="H45" i="257"/>
  <c r="D51" i="257"/>
  <c r="K21" i="248"/>
  <c r="H42" i="257"/>
  <c r="D44" i="257"/>
  <c r="D52" i="257" s="1"/>
  <c r="K45" i="245"/>
  <c r="J51" i="245"/>
  <c r="K41" i="236"/>
  <c r="K34" i="235"/>
  <c r="I52" i="232"/>
  <c r="K51" i="232"/>
  <c r="K44" i="233"/>
  <c r="J52" i="233"/>
  <c r="L44" i="233"/>
  <c r="K51" i="236"/>
  <c r="M75" i="215"/>
  <c r="M79" i="214"/>
  <c r="M75" i="214"/>
  <c r="M77" i="214"/>
  <c r="M73" i="214"/>
  <c r="M82" i="214"/>
  <c r="M83" i="214"/>
  <c r="M76" i="214"/>
  <c r="M85" i="214"/>
  <c r="M84" i="214"/>
  <c r="M80" i="214"/>
  <c r="L85" i="214"/>
  <c r="M96" i="215"/>
  <c r="M97" i="215"/>
  <c r="M90" i="215"/>
  <c r="M91" i="215"/>
  <c r="M99" i="215"/>
  <c r="M100" i="215"/>
  <c r="M95" i="215"/>
  <c r="M92" i="215"/>
  <c r="M94" i="215"/>
  <c r="M93" i="215"/>
  <c r="M101" i="215"/>
  <c r="M89" i="215"/>
  <c r="L101" i="215"/>
  <c r="M84" i="212"/>
  <c r="M74" i="212"/>
  <c r="L85" i="212"/>
  <c r="M73" i="212"/>
  <c r="M78" i="212"/>
  <c r="M82" i="212"/>
  <c r="M85" i="212"/>
  <c r="M77" i="212"/>
  <c r="M95" i="214"/>
  <c r="M96" i="214"/>
  <c r="M98" i="214"/>
  <c r="M89" i="214"/>
  <c r="M90" i="214"/>
  <c r="M94" i="214"/>
  <c r="M92" i="214"/>
  <c r="M100" i="214"/>
  <c r="M93" i="214"/>
  <c r="M91" i="214"/>
  <c r="L101" i="214"/>
  <c r="M99" i="214"/>
  <c r="M97" i="214"/>
  <c r="M101" i="214"/>
  <c r="M80" i="212"/>
  <c r="K20" i="256"/>
  <c r="H19" i="256"/>
  <c r="D22" i="256"/>
  <c r="D52" i="256" s="1"/>
  <c r="K34" i="255"/>
  <c r="H51" i="255"/>
  <c r="J45" i="255"/>
  <c r="I19" i="256"/>
  <c r="F22" i="256"/>
  <c r="H22" i="252"/>
  <c r="H52" i="252" s="1"/>
  <c r="J17" i="252"/>
  <c r="K26" i="251"/>
  <c r="K36" i="251"/>
  <c r="J46" i="251"/>
  <c r="I51" i="251"/>
  <c r="K27" i="254"/>
  <c r="K43" i="256"/>
  <c r="K33" i="252"/>
  <c r="K41" i="251"/>
  <c r="K19" i="253"/>
  <c r="J25" i="249"/>
  <c r="J29" i="249" s="1"/>
  <c r="H29" i="249"/>
  <c r="H52" i="249" s="1"/>
  <c r="J17" i="248"/>
  <c r="I22" i="248"/>
  <c r="I52" i="248" s="1"/>
  <c r="H25" i="253"/>
  <c r="F51" i="250"/>
  <c r="I45" i="250"/>
  <c r="J20" i="249"/>
  <c r="G22" i="250"/>
  <c r="G52" i="250" s="1"/>
  <c r="H44" i="248"/>
  <c r="J39" i="248"/>
  <c r="K18" i="248"/>
  <c r="K24" i="246"/>
  <c r="J29" i="246"/>
  <c r="K47" i="246"/>
  <c r="K21" i="257"/>
  <c r="K40" i="246"/>
  <c r="K42" i="246"/>
  <c r="K36" i="257"/>
  <c r="K50" i="245"/>
  <c r="L50" i="245"/>
  <c r="K50" i="240"/>
  <c r="K35" i="246"/>
  <c r="I26" i="257"/>
  <c r="G29" i="257"/>
  <c r="G52" i="257" s="1"/>
  <c r="K46" i="257"/>
  <c r="K43" i="235"/>
  <c r="K29" i="234"/>
  <c r="J52" i="234"/>
  <c r="I52" i="237"/>
  <c r="J40" i="245"/>
  <c r="J44" i="235"/>
  <c r="L95" i="217"/>
  <c r="M95" i="217"/>
  <c r="I51" i="254"/>
  <c r="M106" i="216"/>
  <c r="M111" i="216"/>
  <c r="M113" i="216"/>
  <c r="M109" i="216"/>
  <c r="M117" i="216"/>
  <c r="M105" i="216"/>
  <c r="M112" i="216"/>
  <c r="M108" i="216"/>
  <c r="L117" i="216"/>
  <c r="M116" i="216"/>
  <c r="M115" i="216"/>
  <c r="M107" i="216"/>
  <c r="M79" i="215"/>
  <c r="M126" i="214"/>
  <c r="M122" i="214"/>
  <c r="M132" i="214"/>
  <c r="M123" i="214"/>
  <c r="M128" i="214"/>
  <c r="M133" i="214"/>
  <c r="M130" i="214"/>
  <c r="M129" i="214"/>
  <c r="L133" i="214"/>
  <c r="M127" i="214"/>
  <c r="M121" i="214"/>
  <c r="M125" i="214"/>
  <c r="M124" i="214"/>
  <c r="M106" i="213"/>
  <c r="M108" i="213"/>
  <c r="M109" i="213"/>
  <c r="M116" i="213"/>
  <c r="M112" i="213"/>
  <c r="M110" i="213"/>
  <c r="M117" i="213"/>
  <c r="M111" i="213"/>
  <c r="M107" i="213"/>
  <c r="L117" i="213"/>
  <c r="M113" i="213"/>
  <c r="M114" i="213"/>
  <c r="M115" i="213"/>
  <c r="M105" i="213"/>
  <c r="K35" i="256"/>
  <c r="J18" i="254"/>
  <c r="I22" i="254"/>
  <c r="I52" i="254" s="1"/>
  <c r="K46" i="254"/>
  <c r="J51" i="254"/>
  <c r="I23" i="256"/>
  <c r="F29" i="256"/>
  <c r="F52" i="256" s="1"/>
  <c r="H52" i="254"/>
  <c r="J17" i="254"/>
  <c r="H22" i="254"/>
  <c r="J16" i="255"/>
  <c r="I22" i="255"/>
  <c r="I52" i="255" s="1"/>
  <c r="I42" i="256"/>
  <c r="J42" i="256" s="1"/>
  <c r="F44" i="256"/>
  <c r="H31" i="256"/>
  <c r="J31" i="256" s="1"/>
  <c r="E52" i="256"/>
  <c r="K18" i="255"/>
  <c r="J17" i="255"/>
  <c r="H22" i="255"/>
  <c r="H52" i="255" s="1"/>
  <c r="I26" i="256"/>
  <c r="J26" i="256" s="1"/>
  <c r="G29" i="256"/>
  <c r="J40" i="255"/>
  <c r="J44" i="255" s="1"/>
  <c r="H44" i="255"/>
  <c r="K20" i="254"/>
  <c r="K19" i="254"/>
  <c r="K21" i="252"/>
  <c r="K41" i="252"/>
  <c r="J44" i="252"/>
  <c r="K41" i="256"/>
  <c r="K43" i="254"/>
  <c r="I27" i="253"/>
  <c r="F29" i="253"/>
  <c r="F52" i="253" s="1"/>
  <c r="J40" i="251"/>
  <c r="H44" i="251"/>
  <c r="H49" i="253"/>
  <c r="D51" i="253"/>
  <c r="D52" i="253" s="1"/>
  <c r="H27" i="256"/>
  <c r="D29" i="256"/>
  <c r="K32" i="254"/>
  <c r="I22" i="252"/>
  <c r="I52" i="252" s="1"/>
  <c r="K35" i="252"/>
  <c r="I29" i="251"/>
  <c r="I52" i="251" s="1"/>
  <c r="K47" i="251"/>
  <c r="K31" i="253"/>
  <c r="J18" i="253"/>
  <c r="I22" i="253"/>
  <c r="K17" i="249"/>
  <c r="J22" i="249"/>
  <c r="K37" i="250"/>
  <c r="I51" i="248"/>
  <c r="I18" i="250"/>
  <c r="J18" i="250" s="1"/>
  <c r="F22" i="250"/>
  <c r="F52" i="250" s="1"/>
  <c r="H23" i="250"/>
  <c r="D29" i="250"/>
  <c r="I41" i="250"/>
  <c r="J41" i="250" s="1"/>
  <c r="F44" i="250"/>
  <c r="K25" i="248"/>
  <c r="J29" i="248"/>
  <c r="J36" i="246"/>
  <c r="I51" i="246"/>
  <c r="I52" i="246"/>
  <c r="K21" i="247"/>
  <c r="K42" i="245"/>
  <c r="K27" i="246"/>
  <c r="K43" i="246"/>
  <c r="H51" i="246"/>
  <c r="H52" i="246" s="1"/>
  <c r="J38" i="245"/>
  <c r="H44" i="245"/>
  <c r="H52" i="245" s="1"/>
  <c r="K48" i="244"/>
  <c r="J51" i="244"/>
  <c r="L23" i="238"/>
  <c r="J29" i="238"/>
  <c r="K23" i="238"/>
  <c r="K39" i="246"/>
  <c r="L46" i="238"/>
  <c r="K46" i="238"/>
  <c r="J51" i="238"/>
  <c r="K43" i="236"/>
  <c r="K37" i="245"/>
  <c r="I52" i="236"/>
  <c r="K22" i="236"/>
  <c r="J52" i="235"/>
  <c r="L43" i="235" s="1"/>
  <c r="K29" i="235"/>
  <c r="G52" i="256"/>
  <c r="J44" i="236"/>
  <c r="K44" i="232"/>
  <c r="J51" i="240"/>
  <c r="J52" i="240" s="1"/>
  <c r="K46" i="247"/>
  <c r="J51" i="247"/>
  <c r="K48" i="257"/>
  <c r="M109" i="215"/>
  <c r="M117" i="215"/>
  <c r="M113" i="215"/>
  <c r="M115" i="215"/>
  <c r="M106" i="215"/>
  <c r="M108" i="215"/>
  <c r="L117" i="215"/>
  <c r="M116" i="215"/>
  <c r="M114" i="215"/>
  <c r="M112" i="215"/>
  <c r="M107" i="215"/>
  <c r="M111" i="215"/>
  <c r="M80" i="215"/>
  <c r="M117" i="212"/>
  <c r="L117" i="212"/>
  <c r="M75" i="212"/>
  <c r="M81" i="214"/>
  <c r="M76" i="212"/>
  <c r="L23" i="240" l="1"/>
  <c r="L16" i="240"/>
  <c r="L19" i="240"/>
  <c r="L47" i="240"/>
  <c r="L39" i="240"/>
  <c r="L29" i="240"/>
  <c r="L32" i="240"/>
  <c r="L49" i="240"/>
  <c r="L41" i="240"/>
  <c r="L33" i="240"/>
  <c r="L37" i="240"/>
  <c r="L34" i="240"/>
  <c r="L38" i="240"/>
  <c r="K52" i="240"/>
  <c r="L52" i="240"/>
  <c r="L35" i="240"/>
  <c r="L18" i="240"/>
  <c r="L26" i="240"/>
  <c r="L17" i="240"/>
  <c r="L25" i="240"/>
  <c r="L22" i="240"/>
  <c r="L28" i="240"/>
  <c r="L36" i="240"/>
  <c r="L21" i="240"/>
  <c r="L31" i="240"/>
  <c r="L42" i="240"/>
  <c r="L27" i="240"/>
  <c r="L40" i="240"/>
  <c r="L48" i="240"/>
  <c r="L30" i="240"/>
  <c r="L43" i="240"/>
  <c r="L45" i="240"/>
  <c r="L44" i="240"/>
  <c r="L50" i="240"/>
  <c r="K29" i="249"/>
  <c r="L22" i="232"/>
  <c r="L52" i="232"/>
  <c r="L41" i="232"/>
  <c r="L42" i="232"/>
  <c r="L34" i="232"/>
  <c r="L17" i="232"/>
  <c r="L21" i="232"/>
  <c r="L49" i="232"/>
  <c r="L27" i="232"/>
  <c r="L36" i="232"/>
  <c r="L19" i="232"/>
  <c r="L18" i="232"/>
  <c r="L23" i="232"/>
  <c r="L33" i="232"/>
  <c r="L35" i="232"/>
  <c r="L46" i="232"/>
  <c r="L25" i="232"/>
  <c r="L48" i="232"/>
  <c r="L32" i="232"/>
  <c r="L51" i="232"/>
  <c r="K52" i="232"/>
  <c r="L37" i="232"/>
  <c r="L20" i="232"/>
  <c r="L30" i="232"/>
  <c r="L43" i="232"/>
  <c r="L40" i="232"/>
  <c r="L16" i="232"/>
  <c r="L24" i="232"/>
  <c r="L47" i="232"/>
  <c r="L39" i="232"/>
  <c r="L31" i="232"/>
  <c r="L28" i="232"/>
  <c r="L45" i="232"/>
  <c r="L26" i="232"/>
  <c r="L44" i="232"/>
  <c r="K44" i="255"/>
  <c r="K29" i="238"/>
  <c r="L29" i="238"/>
  <c r="K51" i="244"/>
  <c r="K36" i="246"/>
  <c r="K18" i="253"/>
  <c r="J22" i="253"/>
  <c r="K17" i="255"/>
  <c r="K31" i="256"/>
  <c r="K51" i="254"/>
  <c r="K18" i="254"/>
  <c r="J25" i="253"/>
  <c r="H29" i="253"/>
  <c r="H52" i="253" s="1"/>
  <c r="J51" i="255"/>
  <c r="K45" i="255"/>
  <c r="K20" i="257"/>
  <c r="K51" i="249"/>
  <c r="K40" i="249"/>
  <c r="J44" i="249"/>
  <c r="K26" i="255"/>
  <c r="J29" i="255"/>
  <c r="K42" i="254"/>
  <c r="J44" i="254"/>
  <c r="K51" i="235"/>
  <c r="L51" i="235"/>
  <c r="K42" i="250"/>
  <c r="K21" i="253"/>
  <c r="I51" i="256"/>
  <c r="K51" i="247"/>
  <c r="K51" i="238"/>
  <c r="L51" i="238"/>
  <c r="J27" i="256"/>
  <c r="H29" i="256"/>
  <c r="K40" i="251"/>
  <c r="J44" i="251"/>
  <c r="K26" i="256"/>
  <c r="K16" i="255"/>
  <c r="J22" i="255"/>
  <c r="L42" i="234"/>
  <c r="L40" i="234"/>
  <c r="L34" i="234"/>
  <c r="L23" i="234"/>
  <c r="L39" i="234"/>
  <c r="L16" i="234"/>
  <c r="L37" i="234"/>
  <c r="L38" i="234"/>
  <c r="L45" i="234"/>
  <c r="L50" i="234"/>
  <c r="L33" i="234"/>
  <c r="L21" i="234"/>
  <c r="L19" i="234"/>
  <c r="L27" i="234"/>
  <c r="L48" i="234"/>
  <c r="L25" i="234"/>
  <c r="K52" i="234"/>
  <c r="L26" i="234"/>
  <c r="L28" i="234"/>
  <c r="L32" i="234"/>
  <c r="L20" i="234"/>
  <c r="L41" i="234"/>
  <c r="L35" i="234"/>
  <c r="L31" i="234"/>
  <c r="L46" i="234"/>
  <c r="L52" i="234"/>
  <c r="L43" i="234"/>
  <c r="L18" i="234"/>
  <c r="L49" i="234"/>
  <c r="L30" i="234"/>
  <c r="L36" i="234"/>
  <c r="L47" i="234"/>
  <c r="L24" i="234"/>
  <c r="L17" i="234"/>
  <c r="L22" i="234"/>
  <c r="L51" i="234"/>
  <c r="L44" i="234"/>
  <c r="I29" i="257"/>
  <c r="J26" i="257"/>
  <c r="K29" i="246"/>
  <c r="J44" i="248"/>
  <c r="K39" i="248"/>
  <c r="K20" i="249"/>
  <c r="K25" i="249"/>
  <c r="K46" i="251"/>
  <c r="J51" i="251"/>
  <c r="J17" i="247"/>
  <c r="H22" i="247"/>
  <c r="H52" i="247"/>
  <c r="K51" i="248"/>
  <c r="K20" i="253"/>
  <c r="K20" i="251"/>
  <c r="K46" i="256"/>
  <c r="L29" i="232"/>
  <c r="K29" i="232"/>
  <c r="K52" i="237"/>
  <c r="L36" i="237"/>
  <c r="L23" i="237"/>
  <c r="L40" i="237"/>
  <c r="L48" i="237"/>
  <c r="L20" i="237"/>
  <c r="L26" i="237"/>
  <c r="L41" i="237"/>
  <c r="L21" i="237"/>
  <c r="L52" i="237"/>
  <c r="L35" i="237"/>
  <c r="L37" i="237"/>
  <c r="L30" i="237"/>
  <c r="L31" i="237"/>
  <c r="L19" i="237"/>
  <c r="L33" i="237"/>
  <c r="L39" i="237"/>
  <c r="L34" i="237"/>
  <c r="L24" i="237"/>
  <c r="L42" i="237"/>
  <c r="L27" i="237"/>
  <c r="L18" i="237"/>
  <c r="L38" i="237"/>
  <c r="L47" i="237"/>
  <c r="L16" i="237"/>
  <c r="L50" i="237"/>
  <c r="L46" i="237"/>
  <c r="L43" i="237"/>
  <c r="L28" i="237"/>
  <c r="L32" i="237"/>
  <c r="L49" i="237"/>
  <c r="L25" i="237"/>
  <c r="L45" i="237"/>
  <c r="L51" i="237"/>
  <c r="L29" i="237"/>
  <c r="L44" i="237"/>
  <c r="H22" i="257"/>
  <c r="H52" i="257" s="1"/>
  <c r="J17" i="257"/>
  <c r="K19" i="248"/>
  <c r="K28" i="251"/>
  <c r="L22" i="235"/>
  <c r="L24" i="235"/>
  <c r="L41" i="235"/>
  <c r="L42" i="235"/>
  <c r="L23" i="235"/>
  <c r="L25" i="235"/>
  <c r="L26" i="235"/>
  <c r="L21" i="235"/>
  <c r="L33" i="235"/>
  <c r="L39" i="235"/>
  <c r="K52" i="235"/>
  <c r="L47" i="235"/>
  <c r="L17" i="235"/>
  <c r="L16" i="235"/>
  <c r="L40" i="235"/>
  <c r="L46" i="235"/>
  <c r="L19" i="235"/>
  <c r="L52" i="235"/>
  <c r="L32" i="235"/>
  <c r="L30" i="235"/>
  <c r="L38" i="235"/>
  <c r="L31" i="235"/>
  <c r="L20" i="235"/>
  <c r="L48" i="235"/>
  <c r="L36" i="235"/>
  <c r="L18" i="235"/>
  <c r="L50" i="235"/>
  <c r="L35" i="235"/>
  <c r="L49" i="235"/>
  <c r="L27" i="235"/>
  <c r="L37" i="235"/>
  <c r="L28" i="235"/>
  <c r="K44" i="236"/>
  <c r="L29" i="235"/>
  <c r="J52" i="238"/>
  <c r="K29" i="248"/>
  <c r="K18" i="250"/>
  <c r="K22" i="249"/>
  <c r="K44" i="252"/>
  <c r="K42" i="256"/>
  <c r="I29" i="256"/>
  <c r="J23" i="256"/>
  <c r="K44" i="235"/>
  <c r="L44" i="235"/>
  <c r="L29" i="234"/>
  <c r="I51" i="250"/>
  <c r="J45" i="250"/>
  <c r="J22" i="252"/>
  <c r="K17" i="252"/>
  <c r="J19" i="256"/>
  <c r="H52" i="256"/>
  <c r="H22" i="256"/>
  <c r="J52" i="236"/>
  <c r="L44" i="236" s="1"/>
  <c r="L25" i="233"/>
  <c r="L28" i="233"/>
  <c r="L26" i="233"/>
  <c r="L22" i="233"/>
  <c r="L52" i="233"/>
  <c r="L38" i="233"/>
  <c r="L27" i="233"/>
  <c r="L23" i="233"/>
  <c r="K52" i="233"/>
  <c r="L39" i="233"/>
  <c r="L37" i="233"/>
  <c r="L32" i="233"/>
  <c r="L30" i="233"/>
  <c r="L29" i="233"/>
  <c r="L36" i="233"/>
  <c r="L24" i="233"/>
  <c r="L33" i="233"/>
  <c r="L42" i="233"/>
  <c r="L34" i="233"/>
  <c r="L18" i="233"/>
  <c r="L35" i="233"/>
  <c r="L31" i="233"/>
  <c r="L34" i="235"/>
  <c r="J42" i="257"/>
  <c r="H44" i="257"/>
  <c r="H51" i="257"/>
  <c r="J45" i="257"/>
  <c r="K38" i="246"/>
  <c r="J44" i="246"/>
  <c r="K51" i="246"/>
  <c r="J21" i="250"/>
  <c r="H22" i="250"/>
  <c r="H52" i="250" s="1"/>
  <c r="I44" i="256"/>
  <c r="K22" i="237"/>
  <c r="L22" i="237"/>
  <c r="J40" i="257"/>
  <c r="I44" i="257"/>
  <c r="K23" i="245"/>
  <c r="J29" i="245"/>
  <c r="I22" i="257"/>
  <c r="I52" i="257"/>
  <c r="J19" i="257"/>
  <c r="I29" i="250"/>
  <c r="J25" i="250"/>
  <c r="I44" i="250"/>
  <c r="J38" i="250"/>
  <c r="K29" i="252"/>
  <c r="I22" i="250"/>
  <c r="I52" i="250" s="1"/>
  <c r="K41" i="250"/>
  <c r="K51" i="240"/>
  <c r="L51" i="240"/>
  <c r="J52" i="244"/>
  <c r="L51" i="244" s="1"/>
  <c r="K38" i="245"/>
  <c r="J44" i="245"/>
  <c r="J23" i="250"/>
  <c r="H29" i="250"/>
  <c r="J49" i="253"/>
  <c r="H51" i="253"/>
  <c r="I29" i="253"/>
  <c r="J27" i="253"/>
  <c r="J44" i="256"/>
  <c r="K40" i="255"/>
  <c r="K17" i="254"/>
  <c r="J22" i="254"/>
  <c r="K40" i="245"/>
  <c r="K17" i="248"/>
  <c r="J22" i="248"/>
  <c r="J52" i="248"/>
  <c r="L29" i="248" s="1"/>
  <c r="I22" i="256"/>
  <c r="I52" i="256" s="1"/>
  <c r="K51" i="245"/>
  <c r="K28" i="250"/>
  <c r="K23" i="254"/>
  <c r="J29" i="254"/>
  <c r="J52" i="254" s="1"/>
  <c r="L45" i="235"/>
  <c r="J29" i="251"/>
  <c r="J22" i="251"/>
  <c r="K18" i="251"/>
  <c r="J52" i="251"/>
  <c r="L40" i="251" s="1"/>
  <c r="J41" i="253"/>
  <c r="I44" i="253"/>
  <c r="J51" i="256"/>
  <c r="K45" i="256"/>
  <c r="K17" i="250"/>
  <c r="J22" i="250"/>
  <c r="L26" i="254" l="1"/>
  <c r="L36" i="254"/>
  <c r="L50" i="254"/>
  <c r="L45" i="254"/>
  <c r="L25" i="254"/>
  <c r="L52" i="254"/>
  <c r="L40" i="254"/>
  <c r="L49" i="254"/>
  <c r="L37" i="254"/>
  <c r="K52" i="254"/>
  <c r="L47" i="254"/>
  <c r="L35" i="254"/>
  <c r="L16" i="254"/>
  <c r="L30" i="254"/>
  <c r="L33" i="254"/>
  <c r="L21" i="254"/>
  <c r="L39" i="254"/>
  <c r="L48" i="254"/>
  <c r="L24" i="254"/>
  <c r="L41" i="254"/>
  <c r="L38" i="254"/>
  <c r="L46" i="254"/>
  <c r="L34" i="254"/>
  <c r="L31" i="254"/>
  <c r="L27" i="254"/>
  <c r="L19" i="254"/>
  <c r="L32" i="254"/>
  <c r="L28" i="254"/>
  <c r="L20" i="254"/>
  <c r="L43" i="254"/>
  <c r="L17" i="254"/>
  <c r="L18" i="254"/>
  <c r="L51" i="254"/>
  <c r="L42" i="254"/>
  <c r="L23" i="254"/>
  <c r="K41" i="253"/>
  <c r="J44" i="253"/>
  <c r="K22" i="251"/>
  <c r="L22" i="251"/>
  <c r="L17" i="248"/>
  <c r="K44" i="256"/>
  <c r="K49" i="253"/>
  <c r="J51" i="253"/>
  <c r="K25" i="250"/>
  <c r="K21" i="250"/>
  <c r="K44" i="246"/>
  <c r="K19" i="256"/>
  <c r="J22" i="256"/>
  <c r="K22" i="252"/>
  <c r="J22" i="257"/>
  <c r="K17" i="257"/>
  <c r="K51" i="251"/>
  <c r="L51" i="251"/>
  <c r="K44" i="248"/>
  <c r="L44" i="248"/>
  <c r="K22" i="255"/>
  <c r="K27" i="256"/>
  <c r="K29" i="255"/>
  <c r="K22" i="253"/>
  <c r="J52" i="246"/>
  <c r="L19" i="251"/>
  <c r="L32" i="251"/>
  <c r="L43" i="251"/>
  <c r="L45" i="251"/>
  <c r="L35" i="251"/>
  <c r="L49" i="251"/>
  <c r="L25" i="251"/>
  <c r="L48" i="251"/>
  <c r="L42" i="251"/>
  <c r="L38" i="251"/>
  <c r="L52" i="251"/>
  <c r="L39" i="251"/>
  <c r="L24" i="251"/>
  <c r="L30" i="251"/>
  <c r="L34" i="251"/>
  <c r="K52" i="251"/>
  <c r="L31" i="251"/>
  <c r="L50" i="251"/>
  <c r="L21" i="251"/>
  <c r="L17" i="251"/>
  <c r="L16" i="251"/>
  <c r="L47" i="251"/>
  <c r="L23" i="251"/>
  <c r="L27" i="251"/>
  <c r="L36" i="251"/>
  <c r="L33" i="251"/>
  <c r="L37" i="251"/>
  <c r="L26" i="251"/>
  <c r="L41" i="251"/>
  <c r="L52" i="248"/>
  <c r="L34" i="248"/>
  <c r="L31" i="248"/>
  <c r="L28" i="248"/>
  <c r="L32" i="248"/>
  <c r="L41" i="248"/>
  <c r="L16" i="248"/>
  <c r="L26" i="248"/>
  <c r="L35" i="248"/>
  <c r="L37" i="248"/>
  <c r="L40" i="248"/>
  <c r="L23" i="248"/>
  <c r="L33" i="248"/>
  <c r="L27" i="248"/>
  <c r="L43" i="248"/>
  <c r="L38" i="248"/>
  <c r="L47" i="248"/>
  <c r="L48" i="248"/>
  <c r="K52" i="248"/>
  <c r="L30" i="248"/>
  <c r="L24" i="248"/>
  <c r="L49" i="248"/>
  <c r="L36" i="248"/>
  <c r="L45" i="248"/>
  <c r="L20" i="248"/>
  <c r="L21" i="248"/>
  <c r="L18" i="248"/>
  <c r="L50" i="248"/>
  <c r="L42" i="248"/>
  <c r="L25" i="248"/>
  <c r="L46" i="248"/>
  <c r="K27" i="253"/>
  <c r="K42" i="257"/>
  <c r="K52" i="236"/>
  <c r="L49" i="236"/>
  <c r="L21" i="236"/>
  <c r="L26" i="236"/>
  <c r="L35" i="236"/>
  <c r="L38" i="236"/>
  <c r="L19" i="236"/>
  <c r="L47" i="236"/>
  <c r="L52" i="236"/>
  <c r="L36" i="236"/>
  <c r="L39" i="236"/>
  <c r="L25" i="236"/>
  <c r="L20" i="236"/>
  <c r="L46" i="236"/>
  <c r="L28" i="236"/>
  <c r="L16" i="236"/>
  <c r="L40" i="236"/>
  <c r="L18" i="236"/>
  <c r="L30" i="236"/>
  <c r="L37" i="236"/>
  <c r="L33" i="236"/>
  <c r="L34" i="236"/>
  <c r="L48" i="236"/>
  <c r="L24" i="236"/>
  <c r="L31" i="236"/>
  <c r="L32" i="236"/>
  <c r="L45" i="236"/>
  <c r="L50" i="236"/>
  <c r="L23" i="236"/>
  <c r="L17" i="236"/>
  <c r="L27" i="236"/>
  <c r="L22" i="236"/>
  <c r="L29" i="236"/>
  <c r="L51" i="236"/>
  <c r="L43" i="236"/>
  <c r="L42" i="236"/>
  <c r="L41" i="236"/>
  <c r="J52" i="252"/>
  <c r="L22" i="252" s="1"/>
  <c r="J51" i="250"/>
  <c r="K45" i="250"/>
  <c r="L19" i="248"/>
  <c r="K44" i="251"/>
  <c r="L44" i="251"/>
  <c r="L44" i="254"/>
  <c r="K44" i="254"/>
  <c r="K25" i="253"/>
  <c r="J29" i="253"/>
  <c r="K29" i="254"/>
  <c r="L29" i="254"/>
  <c r="K29" i="251"/>
  <c r="L29" i="251"/>
  <c r="K22" i="250"/>
  <c r="K51" i="256"/>
  <c r="L18" i="251"/>
  <c r="K22" i="248"/>
  <c r="L22" i="248"/>
  <c r="K22" i="254"/>
  <c r="L22" i="254"/>
  <c r="I52" i="253"/>
  <c r="J29" i="250"/>
  <c r="K23" i="250"/>
  <c r="L22" i="244"/>
  <c r="K52" i="244"/>
  <c r="L43" i="244"/>
  <c r="L45" i="244"/>
  <c r="L49" i="244"/>
  <c r="L46" i="244"/>
  <c r="L21" i="244"/>
  <c r="L16" i="244"/>
  <c r="L28" i="244"/>
  <c r="L36" i="244"/>
  <c r="L38" i="244"/>
  <c r="L17" i="244"/>
  <c r="L44" i="244"/>
  <c r="L27" i="244"/>
  <c r="L42" i="244"/>
  <c r="L37" i="244"/>
  <c r="L34" i="244"/>
  <c r="L20" i="244"/>
  <c r="L47" i="244"/>
  <c r="L29" i="244"/>
  <c r="L52" i="244"/>
  <c r="L33" i="244"/>
  <c r="L30" i="244"/>
  <c r="L26" i="244"/>
  <c r="L39" i="244"/>
  <c r="L19" i="244"/>
  <c r="L24" i="244"/>
  <c r="L50" i="244"/>
  <c r="L31" i="244"/>
  <c r="L35" i="244"/>
  <c r="L32" i="244"/>
  <c r="L48" i="244"/>
  <c r="K38" i="250"/>
  <c r="J44" i="250"/>
  <c r="K19" i="257"/>
  <c r="K29" i="245"/>
  <c r="K40" i="257"/>
  <c r="J44" i="257"/>
  <c r="K45" i="257"/>
  <c r="J51" i="257"/>
  <c r="K23" i="256"/>
  <c r="J29" i="256"/>
  <c r="J52" i="256" s="1"/>
  <c r="L31" i="238"/>
  <c r="L52" i="238"/>
  <c r="K52" i="238"/>
  <c r="L20" i="251"/>
  <c r="L51" i="248"/>
  <c r="K17" i="247"/>
  <c r="J22" i="247"/>
  <c r="J52" i="247"/>
  <c r="L17" i="247" s="1"/>
  <c r="L39" i="248"/>
  <c r="L44" i="245"/>
  <c r="K44" i="245"/>
  <c r="J52" i="245"/>
  <c r="L29" i="245" s="1"/>
  <c r="L28" i="251"/>
  <c r="L46" i="251"/>
  <c r="K26" i="257"/>
  <c r="J29" i="257"/>
  <c r="J52" i="257" s="1"/>
  <c r="J52" i="255"/>
  <c r="K44" i="249"/>
  <c r="K51" i="255"/>
  <c r="L51" i="255"/>
  <c r="J52" i="253"/>
  <c r="J52" i="249"/>
  <c r="K52" i="257" l="1"/>
  <c r="L39" i="257"/>
  <c r="L18" i="257"/>
  <c r="L16" i="257"/>
  <c r="L43" i="257"/>
  <c r="L24" i="257"/>
  <c r="L50" i="257"/>
  <c r="L35" i="257"/>
  <c r="L25" i="257"/>
  <c r="L31" i="257"/>
  <c r="L38" i="257"/>
  <c r="L47" i="257"/>
  <c r="L28" i="257"/>
  <c r="L30" i="257"/>
  <c r="L49" i="257"/>
  <c r="L23" i="257"/>
  <c r="L52" i="257"/>
  <c r="L34" i="257"/>
  <c r="L41" i="257"/>
  <c r="L37" i="257"/>
  <c r="L27" i="257"/>
  <c r="L21" i="257"/>
  <c r="L48" i="257"/>
  <c r="L46" i="257"/>
  <c r="L33" i="257"/>
  <c r="L36" i="257"/>
  <c r="L32" i="257"/>
  <c r="L20" i="257"/>
  <c r="L17" i="257"/>
  <c r="L19" i="257"/>
  <c r="L42" i="257"/>
  <c r="L40" i="257"/>
  <c r="L26" i="257"/>
  <c r="L45" i="257"/>
  <c r="L38" i="256"/>
  <c r="L49" i="256"/>
  <c r="K52" i="256"/>
  <c r="L21" i="256"/>
  <c r="L50" i="256"/>
  <c r="L16" i="256"/>
  <c r="L36" i="256"/>
  <c r="L47" i="256"/>
  <c r="L48" i="256"/>
  <c r="L18" i="256"/>
  <c r="L39" i="256"/>
  <c r="L37" i="256"/>
  <c r="L40" i="256"/>
  <c r="L33" i="256"/>
  <c r="L24" i="256"/>
  <c r="L52" i="256"/>
  <c r="L17" i="256"/>
  <c r="L25" i="256"/>
  <c r="L32" i="256"/>
  <c r="L20" i="256"/>
  <c r="L34" i="256"/>
  <c r="L28" i="256"/>
  <c r="L41" i="256"/>
  <c r="L35" i="256"/>
  <c r="L30" i="256"/>
  <c r="L43" i="256"/>
  <c r="L31" i="256"/>
  <c r="L26" i="256"/>
  <c r="L46" i="256"/>
  <c r="L42" i="256"/>
  <c r="L45" i="256"/>
  <c r="L44" i="256"/>
  <c r="L27" i="256"/>
  <c r="L19" i="256"/>
  <c r="L51" i="256"/>
  <c r="L23" i="256"/>
  <c r="L39" i="253"/>
  <c r="L17" i="253"/>
  <c r="L36" i="253"/>
  <c r="L40" i="253"/>
  <c r="L16" i="253"/>
  <c r="L42" i="253"/>
  <c r="K52" i="253"/>
  <c r="L50" i="253"/>
  <c r="L24" i="253"/>
  <c r="L34" i="253"/>
  <c r="L43" i="253"/>
  <c r="L52" i="253"/>
  <c r="L35" i="253"/>
  <c r="L33" i="253"/>
  <c r="L37" i="253"/>
  <c r="L48" i="253"/>
  <c r="L38" i="253"/>
  <c r="L32" i="253"/>
  <c r="L28" i="253"/>
  <c r="L46" i="253"/>
  <c r="L23" i="253"/>
  <c r="L30" i="253"/>
  <c r="L26" i="253"/>
  <c r="L47" i="253"/>
  <c r="L45" i="253"/>
  <c r="L19" i="253"/>
  <c r="L31" i="253"/>
  <c r="L18" i="253"/>
  <c r="L21" i="253"/>
  <c r="L20" i="253"/>
  <c r="L52" i="255"/>
  <c r="L27" i="255"/>
  <c r="L50" i="255"/>
  <c r="L49" i="255"/>
  <c r="L48" i="255"/>
  <c r="L47" i="255"/>
  <c r="L46" i="255"/>
  <c r="L42" i="255"/>
  <c r="L43" i="255"/>
  <c r="L24" i="255"/>
  <c r="L36" i="255"/>
  <c r="L38" i="255"/>
  <c r="L23" i="255"/>
  <c r="L33" i="255"/>
  <c r="L28" i="255"/>
  <c r="L31" i="255"/>
  <c r="L20" i="255"/>
  <c r="L37" i="255"/>
  <c r="K52" i="255"/>
  <c r="L32" i="255"/>
  <c r="L41" i="255"/>
  <c r="L21" i="255"/>
  <c r="L30" i="255"/>
  <c r="L35" i="255"/>
  <c r="L25" i="255"/>
  <c r="L19" i="255"/>
  <c r="L34" i="255"/>
  <c r="L39" i="255"/>
  <c r="L18" i="255"/>
  <c r="L26" i="255"/>
  <c r="L16" i="255"/>
  <c r="L40" i="255"/>
  <c r="L44" i="255"/>
  <c r="L45" i="255"/>
  <c r="L17" i="255"/>
  <c r="K22" i="247"/>
  <c r="L22" i="247"/>
  <c r="L25" i="253"/>
  <c r="L22" i="255"/>
  <c r="K44" i="250"/>
  <c r="K29" i="250"/>
  <c r="J52" i="250"/>
  <c r="K29" i="253"/>
  <c r="L29" i="253"/>
  <c r="L18" i="246"/>
  <c r="L30" i="246"/>
  <c r="L33" i="246"/>
  <c r="L21" i="246"/>
  <c r="L23" i="246"/>
  <c r="K52" i="246"/>
  <c r="L37" i="246"/>
  <c r="L49" i="246"/>
  <c r="L41" i="246"/>
  <c r="L16" i="246"/>
  <c r="L22" i="246"/>
  <c r="L28" i="246"/>
  <c r="L52" i="246"/>
  <c r="L31" i="246"/>
  <c r="L19" i="246"/>
  <c r="L20" i="246"/>
  <c r="L48" i="246"/>
  <c r="L32" i="246"/>
  <c r="L34" i="246"/>
  <c r="L17" i="246"/>
  <c r="L46" i="246"/>
  <c r="L26" i="246"/>
  <c r="L25" i="246"/>
  <c r="L50" i="246"/>
  <c r="L24" i="246"/>
  <c r="L42" i="246"/>
  <c r="L27" i="246"/>
  <c r="L35" i="246"/>
  <c r="L45" i="246"/>
  <c r="L47" i="246"/>
  <c r="L40" i="246"/>
  <c r="L43" i="246"/>
  <c r="L39" i="246"/>
  <c r="L38" i="246"/>
  <c r="L36" i="246"/>
  <c r="L29" i="246"/>
  <c r="L51" i="246"/>
  <c r="L29" i="255"/>
  <c r="L22" i="257"/>
  <c r="K22" i="257"/>
  <c r="L44" i="246"/>
  <c r="L52" i="249"/>
  <c r="L39" i="249"/>
  <c r="L50" i="249"/>
  <c r="L28" i="249"/>
  <c r="L18" i="249"/>
  <c r="L49" i="249"/>
  <c r="L48" i="249"/>
  <c r="L33" i="249"/>
  <c r="L43" i="249"/>
  <c r="L26" i="249"/>
  <c r="L47" i="249"/>
  <c r="L32" i="249"/>
  <c r="L30" i="249"/>
  <c r="L23" i="249"/>
  <c r="L35" i="249"/>
  <c r="L34" i="249"/>
  <c r="L45" i="249"/>
  <c r="L38" i="249"/>
  <c r="L37" i="249"/>
  <c r="L16" i="249"/>
  <c r="K52" i="249"/>
  <c r="L42" i="249"/>
  <c r="L19" i="249"/>
  <c r="L31" i="249"/>
  <c r="L41" i="249"/>
  <c r="L46" i="249"/>
  <c r="L17" i="249"/>
  <c r="L21" i="249"/>
  <c r="L24" i="249"/>
  <c r="L27" i="249"/>
  <c r="L36" i="249"/>
  <c r="L40" i="249"/>
  <c r="L25" i="249"/>
  <c r="L51" i="249"/>
  <c r="L29" i="249"/>
  <c r="L20" i="249"/>
  <c r="L22" i="249"/>
  <c r="L44" i="249"/>
  <c r="K29" i="257"/>
  <c r="L29" i="257"/>
  <c r="K52" i="245"/>
  <c r="L46" i="245"/>
  <c r="L43" i="245"/>
  <c r="L34" i="245"/>
  <c r="L36" i="245"/>
  <c r="L21" i="245"/>
  <c r="L24" i="245"/>
  <c r="L16" i="245"/>
  <c r="L52" i="245"/>
  <c r="L25" i="245"/>
  <c r="L18" i="245"/>
  <c r="L41" i="245"/>
  <c r="L26" i="245"/>
  <c r="L31" i="245"/>
  <c r="L28" i="245"/>
  <c r="L27" i="245"/>
  <c r="L47" i="245"/>
  <c r="L48" i="245"/>
  <c r="L30" i="245"/>
  <c r="L20" i="245"/>
  <c r="L17" i="245"/>
  <c r="L32" i="245"/>
  <c r="L19" i="245"/>
  <c r="L35" i="245"/>
  <c r="L49" i="245"/>
  <c r="L39" i="245"/>
  <c r="L22" i="245"/>
  <c r="L37" i="245"/>
  <c r="L45" i="245"/>
  <c r="L42" i="245"/>
  <c r="L33" i="245"/>
  <c r="L23" i="245"/>
  <c r="L38" i="245"/>
  <c r="L40" i="245"/>
  <c r="L51" i="245"/>
  <c r="L51" i="257"/>
  <c r="K51" i="257"/>
  <c r="L44" i="257"/>
  <c r="K44" i="257"/>
  <c r="K51" i="250"/>
  <c r="L51" i="250"/>
  <c r="K22" i="256"/>
  <c r="L22" i="256"/>
  <c r="L49" i="253"/>
  <c r="L41" i="253"/>
  <c r="L18" i="247"/>
  <c r="L24" i="247"/>
  <c r="L34" i="247"/>
  <c r="L41" i="247"/>
  <c r="L40" i="247"/>
  <c r="L29" i="247"/>
  <c r="K52" i="247"/>
  <c r="L19" i="247"/>
  <c r="L49" i="247"/>
  <c r="L35" i="247"/>
  <c r="L27" i="247"/>
  <c r="L25" i="247"/>
  <c r="L47" i="247"/>
  <c r="L45" i="247"/>
  <c r="L44" i="247"/>
  <c r="L50" i="247"/>
  <c r="L26" i="247"/>
  <c r="L31" i="247"/>
  <c r="L32" i="247"/>
  <c r="L33" i="247"/>
  <c r="L30" i="247"/>
  <c r="L39" i="247"/>
  <c r="L23" i="247"/>
  <c r="L16" i="247"/>
  <c r="L52" i="247"/>
  <c r="L42" i="247"/>
  <c r="L20" i="247"/>
  <c r="L36" i="247"/>
  <c r="L38" i="247"/>
  <c r="L28" i="247"/>
  <c r="L48" i="247"/>
  <c r="L43" i="247"/>
  <c r="L37" i="247"/>
  <c r="L21" i="247"/>
  <c r="L46" i="247"/>
  <c r="L51" i="247"/>
  <c r="L29" i="256"/>
  <c r="K29" i="256"/>
  <c r="K52" i="252"/>
  <c r="L20" i="252"/>
  <c r="L18" i="252"/>
  <c r="L46" i="252"/>
  <c r="L40" i="252"/>
  <c r="L26" i="252"/>
  <c r="L16" i="252"/>
  <c r="L45" i="252"/>
  <c r="L52" i="252"/>
  <c r="L49" i="252"/>
  <c r="L48" i="252"/>
  <c r="L36" i="252"/>
  <c r="L28" i="252"/>
  <c r="L27" i="252"/>
  <c r="L42" i="252"/>
  <c r="L30" i="252"/>
  <c r="L24" i="252"/>
  <c r="L19" i="252"/>
  <c r="L43" i="252"/>
  <c r="L50" i="252"/>
  <c r="L39" i="252"/>
  <c r="L38" i="252"/>
  <c r="L47" i="252"/>
  <c r="L51" i="252"/>
  <c r="L34" i="252"/>
  <c r="L33" i="252"/>
  <c r="L35" i="252"/>
  <c r="L31" i="252"/>
  <c r="L32" i="252"/>
  <c r="L41" i="252"/>
  <c r="L37" i="252"/>
  <c r="L23" i="252"/>
  <c r="L25" i="252"/>
  <c r="L21" i="252"/>
  <c r="L44" i="252"/>
  <c r="L17" i="252"/>
  <c r="L29" i="252"/>
  <c r="L27" i="253"/>
  <c r="L22" i="253"/>
  <c r="K51" i="253"/>
  <c r="L51" i="253"/>
  <c r="K44" i="253"/>
  <c r="L44" i="253"/>
  <c r="L40" i="250" l="1"/>
  <c r="L27" i="250"/>
  <c r="L39" i="250"/>
  <c r="L30" i="250"/>
  <c r="L16" i="250"/>
  <c r="L36" i="250"/>
  <c r="L47" i="250"/>
  <c r="L34" i="250"/>
  <c r="L31" i="250"/>
  <c r="L26" i="250"/>
  <c r="L32" i="250"/>
  <c r="L52" i="250"/>
  <c r="L43" i="250"/>
  <c r="L48" i="250"/>
  <c r="L49" i="250"/>
  <c r="L50" i="250"/>
  <c r="K52" i="250"/>
  <c r="L19" i="250"/>
  <c r="L20" i="250"/>
  <c r="L33" i="250"/>
  <c r="L46" i="250"/>
  <c r="L35" i="250"/>
  <c r="L24" i="250"/>
  <c r="L37" i="250"/>
  <c r="L18" i="250"/>
  <c r="L28" i="250"/>
  <c r="L17" i="250"/>
  <c r="L41" i="250"/>
  <c r="L42" i="250"/>
  <c r="L23" i="250"/>
  <c r="L21" i="250"/>
  <c r="L22" i="250"/>
  <c r="L25" i="250"/>
  <c r="L45" i="250"/>
  <c r="L38" i="250"/>
  <c r="L29" i="250"/>
  <c r="L44" i="250"/>
</calcChain>
</file>

<file path=xl/sharedStrings.xml><?xml version="1.0" encoding="utf-8"?>
<sst xmlns="http://schemas.openxmlformats.org/spreadsheetml/2006/main" count="2549" uniqueCount="301">
  <si>
    <t>方向</t>
    <rPh sb="0" eb="2">
      <t>ホウコウ</t>
    </rPh>
    <phoneticPr fontId="1"/>
  </si>
  <si>
    <t>時間帯</t>
    <rPh sb="0" eb="3">
      <t>ジカンタイ</t>
    </rPh>
    <phoneticPr fontId="1"/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</si>
  <si>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</si>
  <si>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</si>
  <si>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調査日時</t>
    <rPh sb="0" eb="2">
      <t>チョウサ</t>
    </rPh>
    <rPh sb="2" eb="4">
      <t>ニチジ</t>
    </rPh>
    <phoneticPr fontId="1"/>
  </si>
  <si>
    <t>天　　候</t>
    <rPh sb="0" eb="1">
      <t>テン</t>
    </rPh>
    <rPh sb="3" eb="4">
      <t>コウ</t>
    </rPh>
    <phoneticPr fontId="1"/>
  </si>
  <si>
    <t>～</t>
  </si>
  <si>
    <t>方向案内図</t>
    <rPh sb="0" eb="2">
      <t>ホウコウ</t>
    </rPh>
    <rPh sb="2" eb="5">
      <t>アンナイズ</t>
    </rPh>
    <phoneticPr fontId="1"/>
  </si>
  <si>
    <t>自動車交通量調査　時間変動図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ジカン</t>
    </rPh>
    <rPh sb="11" eb="13">
      <t>ヘンドウ</t>
    </rPh>
    <rPh sb="13" eb="14">
      <t>ズ</t>
    </rPh>
    <phoneticPr fontId="1"/>
  </si>
  <si>
    <t>単位：台・%</t>
    <rPh sb="0" eb="2">
      <t>タンイ</t>
    </rPh>
    <rPh sb="3" eb="4">
      <t>ダイ</t>
    </rPh>
    <phoneticPr fontId="1"/>
  </si>
  <si>
    <t>バス</t>
  </si>
  <si>
    <t>　</t>
    <phoneticPr fontId="1"/>
  </si>
  <si>
    <t>　　</t>
    <phoneticPr fontId="1"/>
  </si>
  <si>
    <t>12時間計</t>
    <rPh sb="2" eb="4">
      <t>ジカン</t>
    </rPh>
    <rPh sb="4" eb="5">
      <t>ケイ</t>
    </rPh>
    <phoneticPr fontId="3"/>
  </si>
  <si>
    <t>(1)</t>
  </si>
  <si>
    <t>(2)</t>
  </si>
  <si>
    <t>(3)</t>
  </si>
  <si>
    <t>(4)</t>
  </si>
  <si>
    <t>乗用車</t>
    <rPh sb="0" eb="2">
      <t>ジョウヨウ</t>
    </rPh>
    <rPh sb="2" eb="3">
      <t>シャ</t>
    </rPh>
    <phoneticPr fontId="3"/>
  </si>
  <si>
    <t>小型
貨物車</t>
    <rPh sb="0" eb="2">
      <t>コガタ</t>
    </rPh>
    <rPh sb="3" eb="5">
      <t>カモツ</t>
    </rPh>
    <rPh sb="5" eb="6">
      <t>シャ</t>
    </rPh>
    <phoneticPr fontId="3"/>
  </si>
  <si>
    <t>普通
貨物車</t>
    <rPh sb="0" eb="2">
      <t>フツウ</t>
    </rPh>
    <rPh sb="3" eb="5">
      <t>カモツ</t>
    </rPh>
    <rPh sb="5" eb="6">
      <t>シャ</t>
    </rPh>
    <phoneticPr fontId="3"/>
  </si>
  <si>
    <t>小型車
計</t>
    <rPh sb="0" eb="2">
      <t>コガタ</t>
    </rPh>
    <rPh sb="2" eb="3">
      <t>シャ</t>
    </rPh>
    <rPh sb="4" eb="5">
      <t>ケイ</t>
    </rPh>
    <phoneticPr fontId="3"/>
  </si>
  <si>
    <t>大型車
計</t>
    <rPh sb="0" eb="2">
      <t>オオガタ</t>
    </rPh>
    <rPh sb="2" eb="3">
      <t>シャ</t>
    </rPh>
    <rPh sb="4" eb="5">
      <t>ケイ</t>
    </rPh>
    <phoneticPr fontId="3"/>
  </si>
  <si>
    <t>四輪車
計</t>
    <rPh sb="0" eb="2">
      <t>４リン</t>
    </rPh>
    <rPh sb="2" eb="3">
      <t>シャ</t>
    </rPh>
    <rPh sb="4" eb="5">
      <t>ケイ</t>
    </rPh>
    <phoneticPr fontId="3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</si>
  <si>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3"/>
  </si>
  <si>
    <t>時間
構成比</t>
    <rPh sb="0" eb="2">
      <t>ジカン</t>
    </rPh>
    <rPh sb="3" eb="6">
      <t>コウセイヒ</t>
    </rPh>
    <phoneticPr fontId="3"/>
  </si>
  <si>
    <t>　7:00～19:00</t>
  </si>
  <si>
    <t>晴</t>
    <rPh sb="0" eb="1">
      <t>ハ</t>
    </rPh>
    <phoneticPr fontId="3"/>
  </si>
  <si>
    <t>平成30年11月14日(水)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3"/>
  </si>
  <si>
    <t>No.12</t>
  </si>
  <si>
    <t>　誉田インター入口</t>
    <rPh sb="1" eb="3">
      <t>ホンダ</t>
    </rPh>
    <rPh sb="7" eb="9">
      <t>イリグチ</t>
    </rPh>
    <phoneticPr fontId="4"/>
  </si>
  <si>
    <t>(13)</t>
  </si>
  <si>
    <t>(9)</t>
  </si>
  <si>
    <t>(10)</t>
  </si>
  <si>
    <t>(11)</t>
  </si>
  <si>
    <t>(12)</t>
  </si>
  <si>
    <t>(5)</t>
  </si>
  <si>
    <t>(6)</t>
  </si>
  <si>
    <t>(7)</t>
  </si>
  <si>
    <t>(8)</t>
  </si>
  <si>
    <t>D断面計(10+11+12+8+9+13)</t>
  </si>
  <si>
    <t>交差点計(1+2+3+4+5+6+7+8+9+10+11+12+13)</t>
  </si>
  <si>
    <t>C断面流出計(1+4+12)</t>
  </si>
  <si>
    <t>C断面計(5+6+13+1+4+12)</t>
  </si>
  <si>
    <t>D断面流入計(10+11+12)</t>
  </si>
  <si>
    <t>D断面流出計(8+9+13)</t>
  </si>
  <si>
    <t>B断面流入計(3+4+9)</t>
  </si>
  <si>
    <t>B断面流出計(2+5+10)</t>
  </si>
  <si>
    <t>B断面計(3+4+9+2+5+10)</t>
  </si>
  <si>
    <t>C断面流入計(5+6+13)</t>
  </si>
  <si>
    <t>A断面流入計(1+2+7+8)</t>
  </si>
  <si>
    <t>A断面流出計(3+6+7+11)</t>
  </si>
  <si>
    <t>A断面計(1+2+7+8+3+6+7+11)</t>
  </si>
  <si>
    <t>12時間合計（7：00～19：00）</t>
    <rPh sb="2" eb="4">
      <t>ジカン</t>
    </rPh>
    <rPh sb="4" eb="6">
      <t>ゴウケイ</t>
    </rPh>
    <phoneticPr fontId="3"/>
  </si>
  <si>
    <t>合計</t>
    <rPh sb="0" eb="2">
      <t>ゴウケイ</t>
    </rPh>
    <phoneticPr fontId="3"/>
  </si>
  <si>
    <t>バ　ス</t>
  </si>
  <si>
    <t>普通貨物</t>
    <rPh sb="0" eb="2">
      <t>フツウ</t>
    </rPh>
    <rPh sb="2" eb="4">
      <t>カモツ</t>
    </rPh>
    <phoneticPr fontId="3"/>
  </si>
  <si>
    <t>小型貨物</t>
    <rPh sb="0" eb="2">
      <t>コガタ</t>
    </rPh>
    <rPh sb="2" eb="4">
      <t>カモツ</t>
    </rPh>
    <phoneticPr fontId="3"/>
  </si>
  <si>
    <t>乗用車</t>
    <rPh sb="0" eb="3">
      <t>ジョウヨウシャ</t>
    </rPh>
    <phoneticPr fontId="3"/>
  </si>
  <si>
    <t>Ｄ断面</t>
    <rPh sb="1" eb="3">
      <t>ダンメン</t>
    </rPh>
    <phoneticPr fontId="3"/>
  </si>
  <si>
    <t>Ｃ断面</t>
    <rPh sb="1" eb="3">
      <t>ダンメン</t>
    </rPh>
    <phoneticPr fontId="3"/>
  </si>
  <si>
    <t>Ｂ断面</t>
    <rPh sb="1" eb="3">
      <t>ダンメン</t>
    </rPh>
    <phoneticPr fontId="3"/>
  </si>
  <si>
    <t>Ａ断面</t>
    <rPh sb="1" eb="3">
      <t>ダンメン</t>
    </rPh>
    <phoneticPr fontId="3"/>
  </si>
  <si>
    <t>流入方向</t>
    <rPh sb="0" eb="2">
      <t>リュウニュウ</t>
    </rPh>
    <rPh sb="2" eb="4">
      <t>ホウコウ</t>
    </rPh>
    <phoneticPr fontId="3"/>
  </si>
  <si>
    <t>車種区分</t>
    <rPh sb="0" eb="2">
      <t>シャシュ</t>
    </rPh>
    <rPh sb="2" eb="4">
      <t>クブン</t>
    </rPh>
    <phoneticPr fontId="12"/>
  </si>
  <si>
    <t>流出方向</t>
    <rPh sb="0" eb="2">
      <t>リュウシュツ</t>
    </rPh>
    <rPh sb="2" eb="4">
      <t>ホウコウ</t>
    </rPh>
    <phoneticPr fontId="3"/>
  </si>
  <si>
    <t>単位：台</t>
    <rPh sb="0" eb="2">
      <t>タンイ</t>
    </rPh>
    <rPh sb="3" eb="4">
      <t>ダイ</t>
    </rPh>
    <phoneticPr fontId="3"/>
  </si>
  <si>
    <t>12時間交通量（7：00～19：00）</t>
    <rPh sb="2" eb="4">
      <t>ジカン</t>
    </rPh>
    <rPh sb="4" eb="6">
      <t>コウツウ</t>
    </rPh>
    <rPh sb="6" eb="7">
      <t>リョウ</t>
    </rPh>
    <phoneticPr fontId="3"/>
  </si>
  <si>
    <t>晴</t>
    <rPh sb="0" eb="1">
      <t>ハレ</t>
    </rPh>
    <phoneticPr fontId="12"/>
  </si>
  <si>
    <t>天　　候</t>
    <rPh sb="0" eb="1">
      <t>テン</t>
    </rPh>
    <rPh sb="3" eb="4">
      <t>コウ</t>
    </rPh>
    <phoneticPr fontId="12"/>
  </si>
  <si>
    <t>平成30年11月14日(水)　7:00～19:00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3"/>
  </si>
  <si>
    <t>調査日時</t>
    <rPh sb="0" eb="2">
      <t>チョウサ</t>
    </rPh>
    <rPh sb="2" eb="4">
      <t>ニチジ</t>
    </rPh>
    <phoneticPr fontId="12"/>
  </si>
  <si>
    <t>No.12　誉田インター入口</t>
    <phoneticPr fontId="12"/>
  </si>
  <si>
    <t>調査地点</t>
    <rPh sb="0" eb="2">
      <t>チョウサ</t>
    </rPh>
    <rPh sb="2" eb="4">
      <t>チテン</t>
    </rPh>
    <phoneticPr fontId="12"/>
  </si>
  <si>
    <t>自動車流量図</t>
    <rPh sb="0" eb="3">
      <t>ジドウシャ</t>
    </rPh>
    <rPh sb="3" eb="5">
      <t>リュウリョウ</t>
    </rPh>
    <rPh sb="5" eb="6">
      <t>ズ</t>
    </rPh>
    <phoneticPr fontId="12"/>
  </si>
  <si>
    <t>18時台計</t>
    <rPh sb="1" eb="2">
      <t>ダイ</t>
    </rPh>
    <rPh sb="2" eb="3">
      <t>ケイ</t>
    </rPh>
    <phoneticPr fontId="14"/>
  </si>
  <si>
    <t>18:50-19:00</t>
    <phoneticPr fontId="14"/>
  </si>
  <si>
    <t>18:40-18:50</t>
  </si>
  <si>
    <t>18:30-18:40</t>
  </si>
  <si>
    <t>18:20-18:30</t>
  </si>
  <si>
    <t>18:10-18:20</t>
  </si>
  <si>
    <t>18:00-18:10</t>
  </si>
  <si>
    <t>17時台計</t>
    <rPh sb="1" eb="2">
      <t>ジ</t>
    </rPh>
    <rPh sb="2" eb="3">
      <t>ダイ</t>
    </rPh>
    <rPh sb="3" eb="4">
      <t>ケイ</t>
    </rPh>
    <phoneticPr fontId="14"/>
  </si>
  <si>
    <t>17:50-18:00</t>
    <phoneticPr fontId="14"/>
  </si>
  <si>
    <t>17:40-17:50</t>
  </si>
  <si>
    <t>17:30-17:40</t>
  </si>
  <si>
    <t>17:20-17:30</t>
  </si>
  <si>
    <t>17:10-17:20</t>
  </si>
  <si>
    <t>17:00-17:10</t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</si>
  <si>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</si>
  <si>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</si>
  <si>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</si>
  <si>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</si>
  <si>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</si>
  <si>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</si>
  <si>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</si>
  <si>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</si>
  <si>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8時台計</t>
    <rPh sb="1" eb="2">
      <t>ジ</t>
    </rPh>
    <rPh sb="2" eb="3">
      <t>ダイ</t>
    </rPh>
    <rPh sb="3" eb="4">
      <t>ケイ</t>
    </rPh>
    <phoneticPr fontId="14"/>
  </si>
  <si>
    <t xml:space="preserve"> 8:50- 9:00</t>
    <phoneticPr fontId="14"/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</si>
  <si>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</si>
  <si>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</si>
  <si>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</si>
  <si>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</si>
  <si>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</si>
  <si>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7時台計</t>
    <rPh sb="2" eb="3">
      <t>ジ</t>
    </rPh>
    <rPh sb="3" eb="4">
      <t>ダイ</t>
    </rPh>
    <rPh sb="4" eb="5">
      <t>ケイ</t>
    </rPh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</si>
  <si>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</si>
  <si>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</si>
  <si>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</si>
  <si>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</si>
  <si>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</si>
  <si>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3"/>
  </si>
  <si>
    <t>区分</t>
    <rPh sb="0" eb="2">
      <t>クブン</t>
    </rPh>
    <phoneticPr fontId="3"/>
  </si>
  <si>
    <t>時間帯</t>
    <rPh sb="0" eb="3">
      <t>ジカンタイ</t>
    </rPh>
    <phoneticPr fontId="3"/>
  </si>
  <si>
    <t>方向</t>
    <rPh sb="0" eb="2">
      <t>ホウコウ</t>
    </rPh>
    <phoneticPr fontId="3"/>
  </si>
  <si>
    <t>単位：台・%</t>
    <rPh sb="0" eb="2">
      <t>タンイ</t>
    </rPh>
    <rPh sb="3" eb="4">
      <t>ダイ</t>
    </rPh>
    <phoneticPr fontId="3"/>
  </si>
  <si>
    <t>天　　候</t>
    <rPh sb="0" eb="1">
      <t>テン</t>
    </rPh>
    <rPh sb="3" eb="4">
      <t>コウ</t>
    </rPh>
    <phoneticPr fontId="3"/>
  </si>
  <si>
    <t>　7:00～19:00</t>
    <phoneticPr fontId="3"/>
  </si>
  <si>
    <t>調査日時</t>
    <rPh sb="0" eb="2">
      <t>チョウサ</t>
    </rPh>
    <rPh sb="2" eb="4">
      <t>ニチジ</t>
    </rPh>
    <phoneticPr fontId="3"/>
  </si>
  <si>
    <t>　誉田インター入口</t>
    <rPh sb="1" eb="3">
      <t>ホンダ</t>
    </rPh>
    <rPh sb="7" eb="9">
      <t>イリグチ</t>
    </rPh>
    <phoneticPr fontId="14"/>
  </si>
  <si>
    <t>No.12</t>
    <phoneticPr fontId="1"/>
  </si>
  <si>
    <t>調査地点</t>
    <rPh sb="0" eb="2">
      <t>チョウサ</t>
    </rPh>
    <rPh sb="2" eb="4">
      <t>チテン</t>
    </rPh>
    <phoneticPr fontId="3"/>
  </si>
  <si>
    <t>方向案内図</t>
    <rPh sb="0" eb="2">
      <t>ホウコウ</t>
    </rPh>
    <rPh sb="2" eb="5">
      <t>アンナイズ</t>
    </rPh>
    <phoneticPr fontId="3"/>
  </si>
  <si>
    <t>自動車交通量調査　調査結果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チョウサ</t>
    </rPh>
    <rPh sb="11" eb="13">
      <t>ケッカ</t>
    </rPh>
    <phoneticPr fontId="3"/>
  </si>
  <si>
    <t>18:50-19:00</t>
    <phoneticPr fontId="14"/>
  </si>
  <si>
    <t>17:50-18:00</t>
    <phoneticPr fontId="14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</si>
  <si>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</si>
  <si>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</si>
  <si>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</si>
  <si>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</si>
  <si>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</si>
  <si>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</si>
  <si>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</si>
  <si>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</si>
  <si>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</si>
  <si>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</si>
  <si>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</si>
  <si>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</si>
  <si>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</si>
  <si>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</si>
  <si>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3"/>
  </si>
  <si>
    <t>18:50-19:00</t>
    <phoneticPr fontId="14"/>
  </si>
  <si>
    <t>17:50-18:00</t>
    <phoneticPr fontId="14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</si>
  <si>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</si>
  <si>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</si>
  <si>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</si>
  <si>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</si>
  <si>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</si>
  <si>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</si>
  <si>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</si>
  <si>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</si>
  <si>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</si>
  <si>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</si>
  <si>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</si>
  <si>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</si>
  <si>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</si>
  <si>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</si>
  <si>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3"/>
  </si>
  <si>
    <t>18:50-19:00</t>
    <phoneticPr fontId="14"/>
  </si>
  <si>
    <t>17:50-18:00</t>
    <phoneticPr fontId="14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</si>
  <si>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</si>
  <si>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</si>
  <si>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</si>
  <si>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</si>
  <si>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</si>
  <si>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</si>
  <si>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</si>
  <si>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</si>
  <si>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</si>
  <si>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</si>
  <si>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</si>
  <si>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</si>
  <si>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</si>
  <si>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</si>
  <si>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3"/>
  </si>
  <si>
    <t>18:50-19:00</t>
    <phoneticPr fontId="14"/>
  </si>
  <si>
    <t>17:50-18:00</t>
    <phoneticPr fontId="14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</si>
  <si>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</si>
  <si>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</si>
  <si>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</si>
  <si>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</si>
  <si>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</si>
  <si>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</si>
  <si>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</si>
  <si>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</si>
  <si>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</si>
  <si>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</si>
  <si>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</si>
  <si>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</si>
  <si>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</si>
  <si>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</si>
  <si>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3"/>
  </si>
  <si>
    <t>A断面流入計(1+2+7+8)</t>
    <phoneticPr fontId="1"/>
  </si>
  <si>
    <t>A断面流出計(3+6+7+11)</t>
    <phoneticPr fontId="1"/>
  </si>
  <si>
    <t>A断面計(1+2+7+8+3+6+7+11)</t>
    <phoneticPr fontId="1"/>
  </si>
  <si>
    <t>18:50-19:00</t>
    <phoneticPr fontId="14"/>
  </si>
  <si>
    <t>17:50-18:00</t>
    <phoneticPr fontId="14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</si>
  <si>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</si>
  <si>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</si>
  <si>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</si>
  <si>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</si>
  <si>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</si>
  <si>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</si>
  <si>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</si>
  <si>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</si>
  <si>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</si>
  <si>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</si>
  <si>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</si>
  <si>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</si>
  <si>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</si>
  <si>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</si>
  <si>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3"/>
  </si>
  <si>
    <t>B断面流入計(3+4+9)</t>
    <phoneticPr fontId="1"/>
  </si>
  <si>
    <t>18:50-19:00</t>
    <phoneticPr fontId="14"/>
  </si>
  <si>
    <t>17:50-18:00</t>
    <phoneticPr fontId="14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</si>
  <si>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</si>
  <si>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</si>
  <si>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</si>
  <si>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</si>
  <si>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</si>
  <si>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</si>
  <si>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</si>
  <si>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</si>
  <si>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</si>
  <si>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</si>
  <si>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</si>
  <si>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</si>
  <si>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</si>
  <si>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</si>
  <si>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3"/>
  </si>
  <si>
    <t>B断面流出計(2+5+10)</t>
    <phoneticPr fontId="1"/>
  </si>
  <si>
    <t>B断面計(3+4+9+2+5+10)</t>
    <phoneticPr fontId="1"/>
  </si>
  <si>
    <t>C断面流入計(5+6+13)</t>
    <phoneticPr fontId="1"/>
  </si>
  <si>
    <t>18:50-19:00</t>
    <phoneticPr fontId="14"/>
  </si>
  <si>
    <t>17:50-18:00</t>
    <phoneticPr fontId="14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</si>
  <si>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</si>
  <si>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</si>
  <si>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</si>
  <si>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</si>
  <si>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</si>
  <si>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</si>
  <si>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</si>
  <si>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</si>
  <si>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</si>
  <si>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</si>
  <si>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</si>
  <si>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</si>
  <si>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</si>
  <si>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</si>
  <si>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3"/>
  </si>
  <si>
    <t>C断面流出計(1+4+12)</t>
    <phoneticPr fontId="1"/>
  </si>
  <si>
    <t>C断面計(5+6+13+1+4+12)</t>
    <phoneticPr fontId="1"/>
  </si>
  <si>
    <t>D断面流入計(10+11+12)</t>
    <phoneticPr fontId="1"/>
  </si>
  <si>
    <t>D断面流出計(8+9+13)</t>
    <phoneticPr fontId="1"/>
  </si>
  <si>
    <t>18:50-19:00</t>
    <phoneticPr fontId="14"/>
  </si>
  <si>
    <t>17:50-18:00</t>
    <phoneticPr fontId="14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</si>
  <si>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</si>
  <si>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</si>
  <si>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</si>
  <si>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</si>
  <si>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</si>
  <si>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</si>
  <si>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</si>
  <si>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</si>
  <si>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</si>
  <si>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</si>
  <si>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</si>
  <si>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</si>
  <si>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</si>
  <si>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</si>
  <si>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3"/>
  </si>
  <si>
    <t>D断面計(10+11+12+8+9+13)</t>
    <phoneticPr fontId="1"/>
  </si>
  <si>
    <t>交差点計(1+2+3+4+5+6+7+8+9+10+11+12+13)</t>
    <phoneticPr fontId="1"/>
  </si>
  <si>
    <t>直進レーン・右折レーンとも終日渋滞長(捌け残り)は発生していない</t>
    <rPh sb="0" eb="2">
      <t>チョクシン</t>
    </rPh>
    <rPh sb="6" eb="8">
      <t>ウセツ</t>
    </rPh>
    <rPh sb="13" eb="15">
      <t>シュウジツ</t>
    </rPh>
    <rPh sb="15" eb="17">
      <t>ジュウタイ</t>
    </rPh>
    <rPh sb="17" eb="18">
      <t>チョウ</t>
    </rPh>
    <rPh sb="19" eb="20">
      <t>サバ</t>
    </rPh>
    <rPh sb="21" eb="22">
      <t>ノコ</t>
    </rPh>
    <rPh sb="25" eb="27">
      <t>ハッセイ</t>
    </rPh>
    <phoneticPr fontId="1"/>
  </si>
  <si>
    <t>平均値</t>
    <rPh sb="0" eb="3">
      <t>ヘイキンチ</t>
    </rPh>
    <phoneticPr fontId="1"/>
  </si>
  <si>
    <t>最小値</t>
    <rPh sb="0" eb="3">
      <t>サイショウチ</t>
    </rPh>
    <phoneticPr fontId="1"/>
  </si>
  <si>
    <t>1時間の最大の滞留長を記録</t>
    <rPh sb="1" eb="3">
      <t>ジカン</t>
    </rPh>
    <rPh sb="4" eb="6">
      <t>サイダイ</t>
    </rPh>
    <rPh sb="7" eb="9">
      <t>タイリュウ</t>
    </rPh>
    <rPh sb="9" eb="10">
      <t>チョウ</t>
    </rPh>
    <rPh sb="11" eb="13">
      <t>キロク</t>
    </rPh>
    <phoneticPr fontId="1"/>
  </si>
  <si>
    <t>最大値</t>
    <rPh sb="0" eb="3">
      <t>サイダイチ</t>
    </rPh>
    <phoneticPr fontId="1"/>
  </si>
  <si>
    <t>18時台</t>
    <rPh sb="2" eb="3">
      <t>ジ</t>
    </rPh>
    <rPh sb="3" eb="4">
      <t>ダイ</t>
    </rPh>
    <phoneticPr fontId="1"/>
  </si>
  <si>
    <t>17時台</t>
    <rPh sb="2" eb="3">
      <t>ジ</t>
    </rPh>
    <rPh sb="3" eb="4">
      <t>ダイ</t>
    </rPh>
    <phoneticPr fontId="1"/>
  </si>
  <si>
    <t>16時台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</si>
  <si>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</si>
  <si>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14時台</t>
    <rPh sb="2" eb="3">
      <t>ジ</t>
    </rPh>
    <rPh sb="3" eb="4">
      <t>ダイ</t>
    </rPh>
    <phoneticPr fontId="1"/>
  </si>
  <si>
    <t>13時台</t>
    <rPh sb="2" eb="3">
      <t>ジ</t>
    </rPh>
    <rPh sb="3" eb="4">
      <t>ダイ</t>
    </rPh>
    <phoneticPr fontId="1"/>
  </si>
  <si>
    <t>12時台</t>
    <rPh sb="2" eb="3">
      <t>ジ</t>
    </rPh>
    <rPh sb="3" eb="4">
      <t>ダイ</t>
    </rPh>
    <phoneticPr fontId="1"/>
  </si>
  <si>
    <t>11時台</t>
    <rPh sb="2" eb="3">
      <t>ジ</t>
    </rPh>
    <rPh sb="3" eb="4">
      <t>ダイ</t>
    </rPh>
    <phoneticPr fontId="1"/>
  </si>
  <si>
    <t>10時台</t>
    <rPh sb="2" eb="3">
      <t>ジ</t>
    </rPh>
    <rPh sb="3" eb="4">
      <t>ダイ</t>
    </rPh>
    <phoneticPr fontId="1"/>
  </si>
  <si>
    <t>9時台</t>
    <rPh sb="1" eb="2">
      <t>ジ</t>
    </rPh>
    <rPh sb="2" eb="3">
      <t>ダイ</t>
    </rPh>
    <phoneticPr fontId="1"/>
  </si>
  <si>
    <t>8時台</t>
    <rPh sb="1" eb="2">
      <t>ジ</t>
    </rPh>
    <rPh sb="2" eb="3">
      <t>ダイ</t>
    </rPh>
    <phoneticPr fontId="1"/>
  </si>
  <si>
    <t>7時台</t>
    <rPh sb="1" eb="2">
      <t>ジ</t>
    </rPh>
    <rPh sb="2" eb="3">
      <t>ダイ</t>
    </rPh>
    <phoneticPr fontId="1"/>
  </si>
  <si>
    <t>渋滞長</t>
    <rPh sb="0" eb="2">
      <t>ジュウタイ</t>
    </rPh>
    <rPh sb="2" eb="3">
      <t>チョウ</t>
    </rPh>
    <phoneticPr fontId="1"/>
  </si>
  <si>
    <t>滞留長</t>
    <rPh sb="0" eb="2">
      <t>タイリュウ</t>
    </rPh>
    <rPh sb="2" eb="3">
      <t>チョウ</t>
    </rPh>
    <phoneticPr fontId="1"/>
  </si>
  <si>
    <t>右折レーン</t>
    <rPh sb="0" eb="2">
      <t>ウセツ</t>
    </rPh>
    <phoneticPr fontId="1"/>
  </si>
  <si>
    <t>直進レーン</t>
    <rPh sb="0" eb="2">
      <t>チョクシン</t>
    </rPh>
    <phoneticPr fontId="1"/>
  </si>
  <si>
    <t>晴</t>
    <rPh sb="0" eb="1">
      <t>ハ</t>
    </rPh>
    <phoneticPr fontId="5"/>
  </si>
  <si>
    <t>天　　候</t>
    <rPh sb="0" eb="1">
      <t>テン</t>
    </rPh>
    <rPh sb="3" eb="4">
      <t>コウ</t>
    </rPh>
    <phoneticPr fontId="5"/>
  </si>
  <si>
    <t>平成30年11月14日(水)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5"/>
  </si>
  <si>
    <t>調査日時</t>
    <rPh sb="0" eb="2">
      <t>チョウサ</t>
    </rPh>
    <rPh sb="2" eb="4">
      <t>ニチジ</t>
    </rPh>
    <phoneticPr fontId="5"/>
  </si>
  <si>
    <t>　　B流入部</t>
    <rPh sb="3" eb="5">
      <t>リュウニュウ</t>
    </rPh>
    <rPh sb="5" eb="6">
      <t>ブ</t>
    </rPh>
    <phoneticPr fontId="1"/>
  </si>
  <si>
    <t>　誉田インター入口</t>
    <rPh sb="1" eb="3">
      <t>ホンダ</t>
    </rPh>
    <rPh sb="7" eb="9">
      <t>イリグチ</t>
    </rPh>
    <phoneticPr fontId="6"/>
  </si>
  <si>
    <t>調査地点</t>
    <rPh sb="0" eb="2">
      <t>チョウサ</t>
    </rPh>
    <rPh sb="2" eb="4">
      <t>チテン</t>
    </rPh>
    <phoneticPr fontId="5"/>
  </si>
  <si>
    <t>滞留状況調査　調査結果</t>
    <rPh sb="0" eb="2">
      <t>タイリュウ</t>
    </rPh>
    <rPh sb="2" eb="4">
      <t>ジョウキョウ</t>
    </rPh>
    <rPh sb="4" eb="6">
      <t>チョウサ</t>
    </rPh>
    <rPh sb="7" eb="9">
      <t>チョウサ</t>
    </rPh>
    <rPh sb="9" eb="11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</si>
</sst>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_ "/>
    <numFmt numFmtId="178" formatCode="#,##0_ "/>
    <numFmt numFmtId="179" formatCode="0.0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1"/>
      <color indexed="5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0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0" fillId="0" borderId="0"/>
    <xf numFmtId="0" fontId="7" fillId="0" borderId="0"/>
    <xf numFmtId="0" fontId="9" fillId="0" borderId="0"/>
    <xf numFmtId="0" fontId="7" fillId="0" borderId="0"/>
  </cellStyleXfs>
  <cellXfs count="227">
    <xf numFmtId="0" fontId="0" fillId="0" borderId="0" xfId="0">
      <alignment vertical="center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 applyAlignment="1"/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" vertical="center" wrapText="1"/>
    </xf>
    <xf numFmtId="20" fontId="2" fillId="0" borderId="9" xfId="0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20" fontId="2" fillId="0" borderId="11" xfId="0" quotePrefix="1" applyNumberFormat="1" applyFont="1" applyBorder="1" applyAlignment="1">
      <alignment horizontal="right" vertical="center"/>
    </xf>
    <xf numFmtId="20" fontId="2" fillId="0" borderId="12" xfId="0" quotePrefix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20" fontId="2" fillId="0" borderId="14" xfId="0" quotePrefix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vertical="center"/>
    </xf>
    <xf numFmtId="10" fontId="15" fillId="0" borderId="0" xfId="0" applyNumberFormat="1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Continuous" vertical="center"/>
    </xf>
    <xf numFmtId="176" fontId="2" fillId="0" borderId="5" xfId="0" applyNumberFormat="1" applyFont="1" applyBorder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Alignment="1"/>
    <xf numFmtId="0" fontId="15" fillId="0" borderId="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177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0" fontId="18" fillId="0" borderId="0" xfId="0" applyFont="1" applyAlignment="1">
      <alignment horizontal="right" vertical="top"/>
    </xf>
    <xf numFmtId="0" fontId="11" fillId="0" borderId="0" xfId="4" applyFont="1"/>
    <xf numFmtId="0" fontId="11" fillId="0" borderId="0" xfId="4" applyFont="1" applyAlignment="1">
      <alignment horizontal="right"/>
    </xf>
    <xf numFmtId="0" fontId="13" fillId="0" borderId="0" xfId="4" applyFont="1"/>
    <xf numFmtId="0" fontId="2" fillId="0" borderId="0" xfId="3" applyFont="1" applyFill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>
      <alignment vertical="center"/>
    </xf>
    <xf numFmtId="0" fontId="2" fillId="0" borderId="0" xfId="3" applyFont="1" applyFill="1" applyBorder="1" applyAlignment="1">
      <alignment horizontal="center" vertical="center"/>
    </xf>
    <xf numFmtId="177" fontId="11" fillId="0" borderId="2" xfId="3" applyNumberFormat="1" applyFont="1" applyFill="1" applyBorder="1">
      <alignment vertical="center"/>
    </xf>
    <xf numFmtId="0" fontId="11" fillId="0" borderId="2" xfId="3" applyFont="1" applyFill="1" applyBorder="1">
      <alignment vertical="center"/>
    </xf>
    <xf numFmtId="20" fontId="11" fillId="0" borderId="2" xfId="3" quotePrefix="1" applyNumberFormat="1" applyFont="1" applyFill="1" applyBorder="1" applyAlignment="1">
      <alignment horizontal="centerContinuous" vertical="center"/>
    </xf>
    <xf numFmtId="177" fontId="11" fillId="0" borderId="31" xfId="3" applyNumberFormat="1" applyFont="1" applyFill="1" applyBorder="1">
      <alignment vertical="center"/>
    </xf>
    <xf numFmtId="177" fontId="11" fillId="0" borderId="5" xfId="3" applyNumberFormat="1" applyFont="1" applyFill="1" applyBorder="1">
      <alignment vertical="center"/>
    </xf>
    <xf numFmtId="0" fontId="11" fillId="0" borderId="5" xfId="3" applyFont="1" applyFill="1" applyBorder="1">
      <alignment vertical="center"/>
    </xf>
    <xf numFmtId="0" fontId="11" fillId="0" borderId="50" xfId="3" applyFont="1" applyFill="1" applyBorder="1">
      <alignment vertical="center"/>
    </xf>
    <xf numFmtId="0" fontId="11" fillId="0" borderId="17" xfId="3" applyFont="1" applyFill="1" applyBorder="1" applyAlignment="1">
      <alignment horizontal="centerContinuous" vertical="center"/>
    </xf>
    <xf numFmtId="0" fontId="11" fillId="0" borderId="15" xfId="3" applyFont="1" applyFill="1" applyBorder="1" applyAlignment="1">
      <alignment horizontal="centerContinuous" vertical="center"/>
    </xf>
    <xf numFmtId="177" fontId="11" fillId="0" borderId="51" xfId="3" applyNumberFormat="1" applyFont="1" applyFill="1" applyBorder="1">
      <alignment vertical="center"/>
    </xf>
    <xf numFmtId="177" fontId="11" fillId="0" borderId="52" xfId="3" applyNumberFormat="1" applyFont="1" applyFill="1" applyBorder="1">
      <alignment vertical="center"/>
    </xf>
    <xf numFmtId="0" fontId="11" fillId="0" borderId="52" xfId="3" applyFont="1" applyFill="1" applyBorder="1">
      <alignment vertical="center"/>
    </xf>
    <xf numFmtId="0" fontId="11" fillId="0" borderId="53" xfId="3" applyNumberFormat="1" applyFont="1" applyFill="1" applyBorder="1">
      <alignment vertical="center"/>
    </xf>
    <xf numFmtId="20" fontId="11" fillId="0" borderId="54" xfId="3" quotePrefix="1" applyNumberFormat="1" applyFont="1" applyFill="1" applyBorder="1" applyAlignment="1">
      <alignment horizontal="centerContinuous" vertical="center"/>
    </xf>
    <xf numFmtId="20" fontId="11" fillId="0" borderId="55" xfId="3" quotePrefix="1" applyNumberFormat="1" applyFont="1" applyFill="1" applyBorder="1" applyAlignment="1">
      <alignment horizontal="centerContinuous" vertical="center"/>
    </xf>
    <xf numFmtId="177" fontId="11" fillId="0" borderId="56" xfId="3" applyNumberFormat="1" applyFont="1" applyFill="1" applyBorder="1">
      <alignment vertical="center"/>
    </xf>
    <xf numFmtId="177" fontId="11" fillId="0" borderId="57" xfId="3" applyNumberFormat="1" applyFont="1" applyFill="1" applyBorder="1">
      <alignment vertical="center"/>
    </xf>
    <xf numFmtId="0" fontId="11" fillId="0" borderId="57" xfId="3" applyFont="1" applyFill="1" applyBorder="1">
      <alignment vertical="center"/>
    </xf>
    <xf numFmtId="0" fontId="11" fillId="0" borderId="58" xfId="3" applyNumberFormat="1" applyFont="1" applyFill="1" applyBorder="1">
      <alignment vertical="center"/>
    </xf>
    <xf numFmtId="20" fontId="11" fillId="0" borderId="6" xfId="3" quotePrefix="1" applyNumberFormat="1" applyFont="1" applyFill="1" applyBorder="1" applyAlignment="1">
      <alignment horizontal="centerContinuous" vertical="center"/>
    </xf>
    <xf numFmtId="20" fontId="11" fillId="0" borderId="33" xfId="3" quotePrefix="1" applyNumberFormat="1" applyFont="1" applyFill="1" applyBorder="1" applyAlignment="1">
      <alignment horizontal="centerContinuous" vertical="center"/>
    </xf>
    <xf numFmtId="177" fontId="11" fillId="0" borderId="59" xfId="3" applyNumberFormat="1" applyFont="1" applyFill="1" applyBorder="1">
      <alignment vertical="center"/>
    </xf>
    <xf numFmtId="177" fontId="11" fillId="0" borderId="60" xfId="3" applyNumberFormat="1" applyFont="1" applyFill="1" applyBorder="1">
      <alignment vertical="center"/>
    </xf>
    <xf numFmtId="0" fontId="11" fillId="0" borderId="60" xfId="3" applyFont="1" applyFill="1" applyBorder="1">
      <alignment vertical="center"/>
    </xf>
    <xf numFmtId="0" fontId="11" fillId="0" borderId="61" xfId="3" applyNumberFormat="1" applyFont="1" applyFill="1" applyBorder="1">
      <alignment vertical="center"/>
    </xf>
    <xf numFmtId="20" fontId="11" fillId="0" borderId="62" xfId="3" quotePrefix="1" applyNumberFormat="1" applyFont="1" applyFill="1" applyBorder="1" applyAlignment="1">
      <alignment horizontal="centerContinuous" vertical="center"/>
    </xf>
    <xf numFmtId="20" fontId="11" fillId="0" borderId="63" xfId="3" quotePrefix="1" applyNumberFormat="1" applyFont="1" applyFill="1" applyBorder="1" applyAlignment="1">
      <alignment horizontal="centerContinuous" vertical="center"/>
    </xf>
    <xf numFmtId="177" fontId="11" fillId="0" borderId="29" xfId="3" applyNumberFormat="1" applyFont="1" applyFill="1" applyBorder="1">
      <alignment vertical="center"/>
    </xf>
    <xf numFmtId="177" fontId="11" fillId="0" borderId="18" xfId="3" applyNumberFormat="1" applyFont="1" applyFill="1" applyBorder="1">
      <alignment vertical="center"/>
    </xf>
    <xf numFmtId="0" fontId="11" fillId="0" borderId="18" xfId="3" applyFont="1" applyFill="1" applyBorder="1">
      <alignment vertical="center"/>
    </xf>
    <xf numFmtId="0" fontId="11" fillId="0" borderId="64" xfId="3" applyNumberFormat="1" applyFont="1" applyFill="1" applyBorder="1">
      <alignment vertical="center"/>
    </xf>
    <xf numFmtId="20" fontId="11" fillId="0" borderId="11" xfId="3" quotePrefix="1" applyNumberFormat="1" applyFont="1" applyFill="1" applyBorder="1" applyAlignment="1">
      <alignment horizontal="centerContinuous" vertical="center"/>
    </xf>
    <xf numFmtId="20" fontId="11" fillId="0" borderId="9" xfId="3" quotePrefix="1" applyNumberFormat="1" applyFont="1" applyFill="1" applyBorder="1" applyAlignment="1">
      <alignment horizontal="centerContinuous" vertical="center"/>
    </xf>
    <xf numFmtId="177" fontId="11" fillId="0" borderId="65" xfId="3" applyNumberFormat="1" applyFont="1" applyFill="1" applyBorder="1">
      <alignment vertical="center"/>
    </xf>
    <xf numFmtId="177" fontId="11" fillId="0" borderId="66" xfId="3" applyNumberFormat="1" applyFont="1" applyFill="1" applyBorder="1">
      <alignment vertical="center"/>
    </xf>
    <xf numFmtId="0" fontId="11" fillId="0" borderId="66" xfId="3" applyFont="1" applyFill="1" applyBorder="1">
      <alignment vertical="center"/>
    </xf>
    <xf numFmtId="0" fontId="11" fillId="0" borderId="67" xfId="3" applyFont="1" applyFill="1" applyBorder="1">
      <alignment vertical="center"/>
    </xf>
    <xf numFmtId="20" fontId="11" fillId="0" borderId="48" xfId="3" quotePrefix="1" applyNumberFormat="1" applyFont="1" applyFill="1" applyBorder="1" applyAlignment="1">
      <alignment horizontal="centerContinuous" vertical="center"/>
    </xf>
    <xf numFmtId="20" fontId="11" fillId="0" borderId="49" xfId="3" quotePrefix="1" applyNumberFormat="1" applyFont="1" applyFill="1" applyBorder="1" applyAlignment="1">
      <alignment horizontal="centerContinuous" vertical="center"/>
    </xf>
    <xf numFmtId="20" fontId="11" fillId="0" borderId="17" xfId="3" quotePrefix="1" applyNumberFormat="1" applyFont="1" applyFill="1" applyBorder="1" applyAlignment="1">
      <alignment horizontal="centerContinuous" vertical="center"/>
    </xf>
    <xf numFmtId="20" fontId="11" fillId="0" borderId="15" xfId="3" quotePrefix="1" applyNumberFormat="1" applyFont="1" applyFill="1" applyBorder="1" applyAlignment="1">
      <alignment horizontal="centerContinuous" vertical="center"/>
    </xf>
    <xf numFmtId="0" fontId="11" fillId="0" borderId="28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right" vertical="top"/>
    </xf>
    <xf numFmtId="0" fontId="11" fillId="0" borderId="3" xfId="3" applyFont="1" applyFill="1" applyBorder="1" applyAlignment="1">
      <alignment horizontal="center"/>
    </xf>
    <xf numFmtId="0" fontId="11" fillId="0" borderId="23" xfId="3" applyFont="1" applyFill="1" applyBorder="1" applyAlignment="1">
      <alignment horizontal="right" vertical="center"/>
    </xf>
    <xf numFmtId="0" fontId="11" fillId="0" borderId="1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right"/>
    </xf>
    <xf numFmtId="0" fontId="2" fillId="0" borderId="7" xfId="3" applyFont="1" applyFill="1" applyBorder="1">
      <alignment vertical="center"/>
    </xf>
    <xf numFmtId="0" fontId="2" fillId="0" borderId="4" xfId="3" applyFont="1" applyFill="1" applyBorder="1">
      <alignment vertical="center"/>
    </xf>
    <xf numFmtId="0" fontId="2" fillId="0" borderId="3" xfId="3" applyFont="1" applyFill="1" applyBorder="1">
      <alignment vertical="center"/>
    </xf>
    <xf numFmtId="0" fontId="11" fillId="0" borderId="26" xfId="3" applyFont="1" applyFill="1" applyBorder="1" applyAlignment="1">
      <alignment vertical="distributed" textRotation="255"/>
    </xf>
    <xf numFmtId="0" fontId="11" fillId="0" borderId="0" xfId="3" applyFont="1" applyFill="1">
      <alignment vertical="center"/>
    </xf>
    <xf numFmtId="0" fontId="2" fillId="0" borderId="6" xfId="3" applyFont="1" applyFill="1" applyBorder="1">
      <alignment vertical="center"/>
    </xf>
    <xf numFmtId="0" fontId="2" fillId="0" borderId="33" xfId="3" applyFont="1" applyFill="1" applyBorder="1">
      <alignment vertical="center"/>
    </xf>
    <xf numFmtId="0" fontId="11" fillId="0" borderId="24" xfId="3" applyFont="1" applyFill="1" applyBorder="1" applyAlignment="1">
      <alignment vertical="distributed" textRotation="255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center" vertical="center"/>
    </xf>
    <xf numFmtId="0" fontId="2" fillId="0" borderId="24" xfId="3" applyFont="1" applyFill="1" applyBorder="1">
      <alignment vertical="center"/>
    </xf>
    <xf numFmtId="20" fontId="2" fillId="0" borderId="0" xfId="3" applyNumberFormat="1" applyFont="1" applyFill="1">
      <alignment vertical="center"/>
    </xf>
    <xf numFmtId="0" fontId="2" fillId="0" borderId="23" xfId="3" applyFont="1" applyFill="1" applyBorder="1">
      <alignment vertical="center"/>
    </xf>
    <xf numFmtId="0" fontId="2" fillId="0" borderId="2" xfId="3" applyFont="1" applyFill="1" applyBorder="1">
      <alignment vertical="center"/>
    </xf>
    <xf numFmtId="0" fontId="2" fillId="0" borderId="1" xfId="3" applyFont="1" applyFill="1" applyBorder="1">
      <alignment vertical="center"/>
    </xf>
    <xf numFmtId="0" fontId="2" fillId="0" borderId="25" xfId="3" applyFont="1" applyFill="1" applyBorder="1">
      <alignment vertical="center"/>
    </xf>
    <xf numFmtId="0" fontId="13" fillId="0" borderId="0" xfId="3" applyFont="1" applyFill="1">
      <alignment vertical="center"/>
    </xf>
    <xf numFmtId="179" fontId="0" fillId="0" borderId="28" xfId="0" applyNumberFormat="1" applyBorder="1">
      <alignment vertical="center"/>
    </xf>
    <xf numFmtId="179" fontId="0" fillId="0" borderId="27" xfId="0" applyNumberFormat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68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64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33" xfId="0" applyBorder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vertical="distributed" textRotation="255"/>
    </xf>
    <xf numFmtId="0" fontId="0" fillId="0" borderId="2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25" xfId="0" applyBorder="1">
      <alignment vertical="center"/>
    </xf>
    <xf numFmtId="0" fontId="20" fillId="0" borderId="0" xfId="0" applyFont="1">
      <alignment vertical="center"/>
    </xf>
    <xf numFmtId="0" fontId="11" fillId="0" borderId="33" xfId="4" applyFont="1" applyBorder="1" applyAlignment="1"/>
    <xf numFmtId="0" fontId="11" fillId="0" borderId="0" xfId="4" applyFont="1" applyBorder="1" applyAlignment="1"/>
    <xf numFmtId="0" fontId="11" fillId="0" borderId="1" xfId="4" applyFont="1" applyBorder="1" applyAlignment="1"/>
    <xf numFmtId="0" fontId="11" fillId="0" borderId="2" xfId="4" applyFont="1" applyBorder="1" applyAlignment="1"/>
    <xf numFmtId="0" fontId="11" fillId="0" borderId="23" xfId="4" applyFont="1" applyBorder="1" applyAlignment="1"/>
    <xf numFmtId="0" fontId="11" fillId="0" borderId="6" xfId="4" applyFont="1" applyBorder="1" applyAlignment="1"/>
    <xf numFmtId="0" fontId="11" fillId="0" borderId="3" xfId="4" applyFont="1" applyBorder="1" applyAlignment="1"/>
    <xf numFmtId="0" fontId="11" fillId="0" borderId="4" xfId="4" applyFont="1" applyBorder="1" applyAlignment="1"/>
    <xf numFmtId="0" fontId="11" fillId="0" borderId="7" xfId="4" applyFont="1" applyBorder="1" applyAlignment="1"/>
    <xf numFmtId="0" fontId="11" fillId="0" borderId="1" xfId="4" applyFont="1" applyBorder="1" applyAlignment="1">
      <alignment vertical="center"/>
    </xf>
    <xf numFmtId="0" fontId="11" fillId="0" borderId="23" xfId="4" applyFont="1" applyBorder="1" applyAlignment="1">
      <alignment vertical="center"/>
    </xf>
    <xf numFmtId="0" fontId="11" fillId="0" borderId="2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1" fillId="0" borderId="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1" fillId="0" borderId="46" xfId="4" applyFont="1" applyBorder="1" applyAlignment="1">
      <alignment horizontal="center" vertical="center"/>
    </xf>
    <xf numFmtId="178" fontId="11" fillId="0" borderId="45" xfId="4" applyNumberFormat="1" applyFont="1" applyBorder="1" applyAlignment="1">
      <alignment horizontal="center" vertical="center" shrinkToFit="1"/>
    </xf>
    <xf numFmtId="178" fontId="11" fillId="0" borderId="45" xfId="4" applyNumberFormat="1" applyFont="1" applyBorder="1" applyAlignment="1">
      <alignment vertical="center" shrinkToFit="1"/>
    </xf>
    <xf numFmtId="178" fontId="11" fillId="0" borderId="44" xfId="4" applyNumberFormat="1" applyFont="1" applyBorder="1" applyAlignment="1">
      <alignment vertical="center"/>
    </xf>
    <xf numFmtId="178" fontId="11" fillId="0" borderId="38" xfId="4" applyNumberFormat="1" applyFont="1" applyBorder="1" applyAlignment="1">
      <alignment horizontal="center" vertical="center" shrinkToFit="1"/>
    </xf>
    <xf numFmtId="178" fontId="11" fillId="0" borderId="38" xfId="4" applyNumberFormat="1" applyFont="1" applyBorder="1" applyAlignment="1">
      <alignment vertical="center" shrinkToFit="1"/>
    </xf>
    <xf numFmtId="178" fontId="11" fillId="0" borderId="37" xfId="4" applyNumberFormat="1" applyFont="1" applyBorder="1" applyAlignment="1">
      <alignment vertical="center"/>
    </xf>
    <xf numFmtId="178" fontId="11" fillId="0" borderId="36" xfId="4" applyNumberFormat="1" applyFont="1" applyBorder="1" applyAlignment="1">
      <alignment horizontal="center" vertical="center" shrinkToFit="1"/>
    </xf>
    <xf numFmtId="178" fontId="11" fillId="0" borderId="36" xfId="4" applyNumberFormat="1" applyFont="1" applyBorder="1" applyAlignment="1">
      <alignment vertical="center" shrinkToFit="1"/>
    </xf>
    <xf numFmtId="178" fontId="11" fillId="0" borderId="35" xfId="4" applyNumberFormat="1" applyFont="1" applyBorder="1" applyAlignment="1">
      <alignment vertical="center"/>
    </xf>
    <xf numFmtId="178" fontId="11" fillId="0" borderId="42" xfId="4" applyNumberFormat="1" applyFont="1" applyBorder="1" applyAlignment="1">
      <alignment horizontal="center" vertical="center" shrinkToFit="1"/>
    </xf>
    <xf numFmtId="178" fontId="11" fillId="0" borderId="42" xfId="4" applyNumberFormat="1" applyFont="1" applyBorder="1" applyAlignment="1">
      <alignment vertical="center" shrinkToFit="1"/>
    </xf>
    <xf numFmtId="178" fontId="11" fillId="0" borderId="41" xfId="4" applyNumberFormat="1" applyFont="1" applyBorder="1" applyAlignment="1">
      <alignment vertical="center"/>
    </xf>
    <xf numFmtId="178" fontId="11" fillId="2" borderId="45" xfId="4" applyNumberFormat="1" applyFont="1" applyFill="1" applyBorder="1" applyAlignment="1">
      <alignment vertical="center" shrinkToFit="1"/>
    </xf>
    <xf numFmtId="178" fontId="11" fillId="2" borderId="38" xfId="4" applyNumberFormat="1" applyFont="1" applyFill="1" applyBorder="1" applyAlignment="1">
      <alignment vertical="center" shrinkToFit="1"/>
    </xf>
    <xf numFmtId="178" fontId="11" fillId="2" borderId="36" xfId="4" applyNumberFormat="1" applyFont="1" applyFill="1" applyBorder="1" applyAlignment="1">
      <alignment vertical="center" shrinkToFit="1"/>
    </xf>
    <xf numFmtId="178" fontId="11" fillId="2" borderId="42" xfId="4" applyNumberFormat="1" applyFont="1" applyFill="1" applyBorder="1" applyAlignment="1">
      <alignment vertical="center" shrinkToFit="1"/>
    </xf>
    <xf numFmtId="178" fontId="11" fillId="0" borderId="43" xfId="4" applyNumberFormat="1" applyFont="1" applyBorder="1" applyAlignment="1">
      <alignment horizontal="center" vertical="center" shrinkToFit="1"/>
    </xf>
    <xf numFmtId="178" fontId="11" fillId="0" borderId="40" xfId="4" applyNumberFormat="1" applyFont="1" applyBorder="1" applyAlignment="1">
      <alignment horizontal="center" vertical="center" shrinkToFit="1"/>
    </xf>
    <xf numFmtId="178" fontId="11" fillId="0" borderId="40" xfId="4" applyNumberFormat="1" applyFont="1" applyBorder="1" applyAlignment="1">
      <alignment vertical="center"/>
    </xf>
    <xf numFmtId="178" fontId="11" fillId="0" borderId="39" xfId="4" applyNumberFormat="1" applyFont="1" applyBorder="1" applyAlignment="1">
      <alignment vertical="center"/>
    </xf>
    <xf numFmtId="178" fontId="11" fillId="0" borderId="38" xfId="4" applyNumberFormat="1" applyFont="1" applyBorder="1" applyAlignment="1">
      <alignment vertical="center"/>
    </xf>
    <xf numFmtId="178" fontId="11" fillId="0" borderId="36" xfId="4" applyNumberFormat="1" applyFont="1" applyBorder="1" applyAlignment="1">
      <alignment vertical="center"/>
    </xf>
    <xf numFmtId="178" fontId="11" fillId="0" borderId="26" xfId="4" applyNumberFormat="1" applyFont="1" applyBorder="1" applyAlignment="1">
      <alignment horizontal="center" vertical="center" shrinkToFit="1"/>
    </xf>
    <xf numFmtId="178" fontId="11" fillId="0" borderId="26" xfId="4" applyNumberFormat="1" applyFont="1" applyBorder="1" applyAlignment="1">
      <alignment vertical="center"/>
    </xf>
    <xf numFmtId="178" fontId="11" fillId="0" borderId="34" xfId="4" applyNumberFormat="1" applyFont="1" applyBorder="1" applyAlignment="1">
      <alignment vertical="center"/>
    </xf>
    <xf numFmtId="0" fontId="8" fillId="0" borderId="24" xfId="3" applyFont="1" applyFill="1" applyBorder="1" applyAlignment="1">
      <alignment horizontal="center" vertical="distributed" textRotation="255"/>
    </xf>
    <xf numFmtId="49" fontId="11" fillId="0" borderId="9" xfId="3" applyNumberFormat="1" applyFont="1" applyFill="1" applyBorder="1" applyAlignment="1">
      <alignment horizontal="center" vertical="center" wrapText="1"/>
    </xf>
    <xf numFmtId="49" fontId="11" fillId="0" borderId="10" xfId="3" applyNumberFormat="1" applyFont="1" applyFill="1" applyBorder="1" applyAlignment="1">
      <alignment horizontal="center" vertical="center" wrapText="1"/>
    </xf>
    <xf numFmtId="49" fontId="11" fillId="0" borderId="11" xfId="3" applyNumberFormat="1" applyFont="1" applyFill="1" applyBorder="1" applyAlignment="1">
      <alignment horizontal="center" vertical="center" wrapText="1"/>
    </xf>
    <xf numFmtId="0" fontId="11" fillId="0" borderId="49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  <xf numFmtId="0" fontId="11" fillId="0" borderId="48" xfId="4" applyFont="1" applyBorder="1" applyAlignment="1">
      <alignment horizontal="center" vertical="center"/>
    </xf>
    <xf numFmtId="0" fontId="11" fillId="0" borderId="25" xfId="4" applyFont="1" applyBorder="1" applyAlignment="1">
      <alignment horizontal="center" vertical="center" textRotation="255"/>
    </xf>
    <xf numFmtId="0" fontId="11" fillId="0" borderId="24" xfId="4" applyFont="1" applyBorder="1" applyAlignment="1">
      <alignment horizontal="center" vertical="center" textRotation="255"/>
    </xf>
    <xf numFmtId="0" fontId="11" fillId="0" borderId="26" xfId="4" applyFont="1" applyBorder="1" applyAlignment="1">
      <alignment horizontal="center" vertical="center" textRotation="255"/>
    </xf>
    <xf numFmtId="0" fontId="11" fillId="0" borderId="25" xfId="4" applyFont="1" applyBorder="1" applyAlignment="1">
      <alignment vertical="center" textRotation="255"/>
    </xf>
    <xf numFmtId="0" fontId="11" fillId="0" borderId="24" xfId="4" applyFont="1" applyBorder="1" applyAlignment="1">
      <alignment vertical="center" textRotation="255"/>
    </xf>
    <xf numFmtId="0" fontId="11" fillId="0" borderId="42" xfId="4" applyFont="1" applyBorder="1" applyAlignment="1">
      <alignment vertical="center" textRotation="255"/>
    </xf>
    <xf numFmtId="0" fontId="11" fillId="0" borderId="26" xfId="4" applyFont="1" applyBorder="1" applyAlignment="1">
      <alignment vertical="center" textRotation="255"/>
    </xf>
    <xf numFmtId="0" fontId="15" fillId="0" borderId="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distributed" textRotation="255"/>
    </xf>
    <xf numFmtId="0" fontId="19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vertical="distributed" textRotation="255"/>
    </xf>
  </cellXfs>
  <cellStyles count="8">
    <cellStyle name="桁区切り 2" xfId="1"/>
    <cellStyle name="標準" xfId="0" builtinId="0"/>
    <cellStyle name="標準 2" xfId="2"/>
    <cellStyle name="標準 2 2" xfId="3"/>
    <cellStyle name="標準 3" xfId="4"/>
    <cellStyle name="標準 3 2" xfId="7"/>
    <cellStyle name="標準表" xfId="5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'自動車変動図(1)'!$J$73:$J$84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'自動車変動図(1)'!$I$73:$I$84</c:f>
              <c:numCache>
                <c:formatCode>General</c:formatCode>
                <c:ptCount val="12"/>
                <c:pt idx="0">
                  <c:v>28</c:v>
                </c:pt>
                <c:pt idx="1">
                  <c:v>28</c:v>
                </c:pt>
                <c:pt idx="2">
                  <c:v>14</c:v>
                </c:pt>
                <c:pt idx="3">
                  <c:v>8</c:v>
                </c:pt>
                <c:pt idx="4">
                  <c:v>9</c:v>
                </c:pt>
                <c:pt idx="5">
                  <c:v>15</c:v>
                </c:pt>
                <c:pt idx="6">
                  <c:v>12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124544"/>
        <c:axId val="102134912"/>
      </c:barChart>
      <c:lineChart>
        <c:grouping val="stacked"/>
        <c:varyColors val="0"/>
        <c:ser>
          <c:idx val="3"/>
          <c:order val="2"/>
          <c:tx>
            <c:strRef>
              <c:f>'自動車変動図(1)'!$L$72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'自動車変動図(1)'!$L$73:$L$84</c:f>
              <c:numCache>
                <c:formatCode>0.0_ </c:formatCode>
                <c:ptCount val="12"/>
                <c:pt idx="0">
                  <c:v>9.6999999999999993</c:v>
                </c:pt>
                <c:pt idx="1">
                  <c:v>3.4</c:v>
                </c:pt>
                <c:pt idx="2">
                  <c:v>0</c:v>
                </c:pt>
                <c:pt idx="3">
                  <c:v>11.1</c:v>
                </c:pt>
                <c:pt idx="4">
                  <c:v>0</c:v>
                </c:pt>
                <c:pt idx="5">
                  <c:v>0</c:v>
                </c:pt>
                <c:pt idx="6">
                  <c:v>14.3</c:v>
                </c:pt>
                <c:pt idx="7">
                  <c:v>18.2</c:v>
                </c:pt>
                <c:pt idx="8">
                  <c:v>7.1</c:v>
                </c:pt>
                <c:pt idx="9">
                  <c:v>0</c:v>
                </c:pt>
                <c:pt idx="10">
                  <c:v>21.4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36448"/>
        <c:axId val="102142336"/>
      </c:lineChart>
      <c:catAx>
        <c:axId val="10212454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134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13491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124544"/>
        <c:crosses val="autoZero"/>
        <c:crossBetween val="between"/>
        <c:majorUnit val="1000"/>
        <c:minorUnit val="50"/>
      </c:valAx>
      <c:catAx>
        <c:axId val="10213644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2142336"/>
        <c:crosses val="autoZero"/>
        <c:auto val="1"/>
        <c:lblAlgn val="ctr"/>
        <c:lblOffset val="100"/>
        <c:noMultiLvlLbl val="0"/>
      </c:catAx>
      <c:valAx>
        <c:axId val="10214233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13644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'自動車変動図(1)'!$I$89:$I$100</c:f>
              <c:numCache>
                <c:formatCode>General</c:formatCode>
                <c:ptCount val="12"/>
                <c:pt idx="0">
                  <c:v>1</c:v>
                </c:pt>
                <c:pt idx="1">
                  <c:v>12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187200"/>
        <c:axId val="105201664"/>
      </c:barChart>
      <c:lineChart>
        <c:grouping val="stacked"/>
        <c:varyColors val="0"/>
        <c:ser>
          <c:idx val="3"/>
          <c:order val="2"/>
          <c:tx>
            <c:strRef>
              <c:f>'自動車変動図(1)'!$L$88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'自動車変動図(1)'!$L$89:$L$100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03200"/>
        <c:axId val="105204736"/>
      </c:lineChart>
      <c:catAx>
        <c:axId val="10518720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201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20166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187200"/>
        <c:crosses val="autoZero"/>
        <c:crossBetween val="between"/>
        <c:majorUnit val="1000"/>
        <c:minorUnit val="50"/>
      </c:valAx>
      <c:catAx>
        <c:axId val="10520320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5204736"/>
        <c:crosses val="autoZero"/>
        <c:auto val="1"/>
        <c:lblAlgn val="ctr"/>
        <c:lblOffset val="100"/>
        <c:noMultiLvlLbl val="0"/>
      </c:catAx>
      <c:valAx>
        <c:axId val="10520473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20320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'自動車変動図(1)'!$J$105:$J$116</c:f>
              <c:numCache>
                <c:formatCode>General</c:formatCode>
                <c:ptCount val="12"/>
                <c:pt idx="0">
                  <c:v>16</c:v>
                </c:pt>
                <c:pt idx="1">
                  <c:v>32</c:v>
                </c:pt>
                <c:pt idx="2">
                  <c:v>36</c:v>
                </c:pt>
                <c:pt idx="3">
                  <c:v>29</c:v>
                </c:pt>
                <c:pt idx="4">
                  <c:v>40</c:v>
                </c:pt>
                <c:pt idx="5">
                  <c:v>27</c:v>
                </c:pt>
                <c:pt idx="6">
                  <c:v>23</c:v>
                </c:pt>
                <c:pt idx="7">
                  <c:v>22</c:v>
                </c:pt>
                <c:pt idx="8">
                  <c:v>23</c:v>
                </c:pt>
                <c:pt idx="9">
                  <c:v>26</c:v>
                </c:pt>
                <c:pt idx="10">
                  <c:v>25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'自動車変動図(1)'!$I$104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'自動車変動図(1)'!$I$105:$I$116</c:f>
              <c:numCache>
                <c:formatCode>General</c:formatCode>
                <c:ptCount val="12"/>
                <c:pt idx="0">
                  <c:v>406</c:v>
                </c:pt>
                <c:pt idx="1">
                  <c:v>328</c:v>
                </c:pt>
                <c:pt idx="2">
                  <c:v>281</c:v>
                </c:pt>
                <c:pt idx="3">
                  <c:v>242</c:v>
                </c:pt>
                <c:pt idx="4">
                  <c:v>255</c:v>
                </c:pt>
                <c:pt idx="5">
                  <c:v>182</c:v>
                </c:pt>
                <c:pt idx="6">
                  <c:v>224</c:v>
                </c:pt>
                <c:pt idx="7">
                  <c:v>206</c:v>
                </c:pt>
                <c:pt idx="8">
                  <c:v>150</c:v>
                </c:pt>
                <c:pt idx="9">
                  <c:v>203</c:v>
                </c:pt>
                <c:pt idx="10">
                  <c:v>274</c:v>
                </c:pt>
                <c:pt idx="11">
                  <c:v>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231104"/>
        <c:axId val="105233024"/>
      </c:barChart>
      <c:lineChart>
        <c:grouping val="stacked"/>
        <c:varyColors val="0"/>
        <c:ser>
          <c:idx val="3"/>
          <c:order val="2"/>
          <c:tx>
            <c:strRef>
              <c:f>'自動車変動図(1)'!$L$104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'自動車変動図(1)'!$L$105:$L$116</c:f>
              <c:numCache>
                <c:formatCode>0.0_ </c:formatCode>
                <c:ptCount val="12"/>
                <c:pt idx="0">
                  <c:v>3.8</c:v>
                </c:pt>
                <c:pt idx="1">
                  <c:v>8.9</c:v>
                </c:pt>
                <c:pt idx="2">
                  <c:v>11.4</c:v>
                </c:pt>
                <c:pt idx="3">
                  <c:v>10.7</c:v>
                </c:pt>
                <c:pt idx="4">
                  <c:v>13.6</c:v>
                </c:pt>
                <c:pt idx="5">
                  <c:v>12.9</c:v>
                </c:pt>
                <c:pt idx="6">
                  <c:v>9.3000000000000007</c:v>
                </c:pt>
                <c:pt idx="7">
                  <c:v>9.6</c:v>
                </c:pt>
                <c:pt idx="8">
                  <c:v>13.3</c:v>
                </c:pt>
                <c:pt idx="9">
                  <c:v>11.4</c:v>
                </c:pt>
                <c:pt idx="10">
                  <c:v>8.4</c:v>
                </c:pt>
                <c:pt idx="11">
                  <c:v>8.6999999999999993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7104"/>
        <c:axId val="105248640"/>
      </c:lineChart>
      <c:catAx>
        <c:axId val="10523110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233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23302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231104"/>
        <c:crosses val="autoZero"/>
        <c:crossBetween val="between"/>
        <c:majorUnit val="1000"/>
        <c:minorUnit val="50"/>
      </c:valAx>
      <c:catAx>
        <c:axId val="10524710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5248640"/>
        <c:crosses val="autoZero"/>
        <c:auto val="1"/>
        <c:lblAlgn val="ctr"/>
        <c:lblOffset val="100"/>
        <c:noMultiLvlLbl val="0"/>
      </c:catAx>
      <c:valAx>
        <c:axId val="10524864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24710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'自動車変動図(1)'!$J$121:$J$132</c:f>
              <c:numCache>
                <c:formatCode>General</c:formatCode>
                <c:ptCount val="12"/>
                <c:pt idx="0">
                  <c:v>18</c:v>
                </c:pt>
                <c:pt idx="1">
                  <c:v>28</c:v>
                </c:pt>
                <c:pt idx="2">
                  <c:v>26</c:v>
                </c:pt>
                <c:pt idx="3">
                  <c:v>25</c:v>
                </c:pt>
                <c:pt idx="4">
                  <c:v>39</c:v>
                </c:pt>
                <c:pt idx="5">
                  <c:v>28</c:v>
                </c:pt>
                <c:pt idx="6">
                  <c:v>18</c:v>
                </c:pt>
                <c:pt idx="7">
                  <c:v>25</c:v>
                </c:pt>
                <c:pt idx="8">
                  <c:v>28</c:v>
                </c:pt>
                <c:pt idx="9">
                  <c:v>15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</c:ser>
        <c:ser>
          <c:idx val="1"/>
          <c:order val="1"/>
          <c:tx>
            <c:strRef>
              <c:f>'自動車変動図(1)'!$I$120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'自動車変動図(1)'!$I$121:$I$132</c:f>
              <c:numCache>
                <c:formatCode>General</c:formatCode>
                <c:ptCount val="12"/>
                <c:pt idx="0">
                  <c:v>348</c:v>
                </c:pt>
                <c:pt idx="1">
                  <c:v>292</c:v>
                </c:pt>
                <c:pt idx="2">
                  <c:v>335</c:v>
                </c:pt>
                <c:pt idx="3">
                  <c:v>351</c:v>
                </c:pt>
                <c:pt idx="4">
                  <c:v>348</c:v>
                </c:pt>
                <c:pt idx="5">
                  <c:v>304</c:v>
                </c:pt>
                <c:pt idx="6">
                  <c:v>329</c:v>
                </c:pt>
                <c:pt idx="7">
                  <c:v>308</c:v>
                </c:pt>
                <c:pt idx="8">
                  <c:v>259</c:v>
                </c:pt>
                <c:pt idx="9">
                  <c:v>322</c:v>
                </c:pt>
                <c:pt idx="10">
                  <c:v>341</c:v>
                </c:pt>
                <c:pt idx="11">
                  <c:v>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885120"/>
        <c:axId val="112903680"/>
      </c:barChart>
      <c:lineChart>
        <c:grouping val="stacked"/>
        <c:varyColors val="0"/>
        <c:ser>
          <c:idx val="3"/>
          <c:order val="2"/>
          <c:tx>
            <c:strRef>
              <c:f>'自動車変動図(1)'!$L$120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'自動車変動図(1)'!$L$121:$L$132</c:f>
              <c:numCache>
                <c:formatCode>0.0_ </c:formatCode>
                <c:ptCount val="12"/>
                <c:pt idx="0">
                  <c:v>4.9000000000000004</c:v>
                </c:pt>
                <c:pt idx="1">
                  <c:v>8.8000000000000007</c:v>
                </c:pt>
                <c:pt idx="2">
                  <c:v>7.2</c:v>
                </c:pt>
                <c:pt idx="3">
                  <c:v>6.6</c:v>
                </c:pt>
                <c:pt idx="4">
                  <c:v>10.1</c:v>
                </c:pt>
                <c:pt idx="5">
                  <c:v>8.4</c:v>
                </c:pt>
                <c:pt idx="6">
                  <c:v>5.2</c:v>
                </c:pt>
                <c:pt idx="7">
                  <c:v>7.5</c:v>
                </c:pt>
                <c:pt idx="8">
                  <c:v>9.8000000000000007</c:v>
                </c:pt>
                <c:pt idx="9">
                  <c:v>4.5</c:v>
                </c:pt>
                <c:pt idx="10">
                  <c:v>3.4</c:v>
                </c:pt>
                <c:pt idx="11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05216"/>
        <c:axId val="112911104"/>
      </c:lineChart>
      <c:catAx>
        <c:axId val="11288512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03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90368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85120"/>
        <c:crosses val="autoZero"/>
        <c:crossBetween val="between"/>
        <c:majorUnit val="1000"/>
        <c:minorUnit val="50"/>
      </c:valAx>
      <c:catAx>
        <c:axId val="1129052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911104"/>
        <c:crosses val="autoZero"/>
        <c:auto val="1"/>
        <c:lblAlgn val="ctr"/>
        <c:lblOffset val="100"/>
        <c:noMultiLvlLbl val="0"/>
      </c:catAx>
      <c:valAx>
        <c:axId val="11291110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052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'自動車変動図(2)'!$J$73:$J$84</c:f>
              <c:numCache>
                <c:formatCode>General</c:formatCode>
                <c:ptCount val="12"/>
                <c:pt idx="0">
                  <c:v>20</c:v>
                </c:pt>
                <c:pt idx="1">
                  <c:v>28</c:v>
                </c:pt>
                <c:pt idx="2">
                  <c:v>34</c:v>
                </c:pt>
                <c:pt idx="3">
                  <c:v>21</c:v>
                </c:pt>
                <c:pt idx="4">
                  <c:v>29</c:v>
                </c:pt>
                <c:pt idx="5">
                  <c:v>24</c:v>
                </c:pt>
                <c:pt idx="6">
                  <c:v>32</c:v>
                </c:pt>
                <c:pt idx="7">
                  <c:v>34</c:v>
                </c:pt>
                <c:pt idx="8">
                  <c:v>20</c:v>
                </c:pt>
                <c:pt idx="9">
                  <c:v>25</c:v>
                </c:pt>
                <c:pt idx="10">
                  <c:v>7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'自動車変動図(2)'!$I$72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'自動車変動図(2)'!$I$73:$I$84</c:f>
              <c:numCache>
                <c:formatCode>General</c:formatCode>
                <c:ptCount val="12"/>
                <c:pt idx="0">
                  <c:v>373</c:v>
                </c:pt>
                <c:pt idx="1">
                  <c:v>430</c:v>
                </c:pt>
                <c:pt idx="2">
                  <c:v>356</c:v>
                </c:pt>
                <c:pt idx="3">
                  <c:v>316</c:v>
                </c:pt>
                <c:pt idx="4">
                  <c:v>306</c:v>
                </c:pt>
                <c:pt idx="5">
                  <c:v>347</c:v>
                </c:pt>
                <c:pt idx="6">
                  <c:v>360</c:v>
                </c:pt>
                <c:pt idx="7">
                  <c:v>371</c:v>
                </c:pt>
                <c:pt idx="8">
                  <c:v>381</c:v>
                </c:pt>
                <c:pt idx="9">
                  <c:v>402</c:v>
                </c:pt>
                <c:pt idx="10">
                  <c:v>435</c:v>
                </c:pt>
                <c:pt idx="11">
                  <c:v>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632768"/>
        <c:axId val="31639040"/>
      </c:barChart>
      <c:lineChart>
        <c:grouping val="stacked"/>
        <c:varyColors val="0"/>
        <c:ser>
          <c:idx val="3"/>
          <c:order val="2"/>
          <c:tx>
            <c:strRef>
              <c:f>'自動車変動図(2)'!$L$72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'自動車変動図(2)'!$L$73:$L$84</c:f>
              <c:numCache>
                <c:formatCode>0.0_ </c:formatCode>
                <c:ptCount val="12"/>
                <c:pt idx="0">
                  <c:v>5.0999999999999996</c:v>
                </c:pt>
                <c:pt idx="1">
                  <c:v>6.1</c:v>
                </c:pt>
                <c:pt idx="2">
                  <c:v>8.6999999999999993</c:v>
                </c:pt>
                <c:pt idx="3">
                  <c:v>6.2</c:v>
                </c:pt>
                <c:pt idx="4">
                  <c:v>8.6999999999999993</c:v>
                </c:pt>
                <c:pt idx="5">
                  <c:v>6.5</c:v>
                </c:pt>
                <c:pt idx="6">
                  <c:v>8.1999999999999993</c:v>
                </c:pt>
                <c:pt idx="7">
                  <c:v>8.4</c:v>
                </c:pt>
                <c:pt idx="8">
                  <c:v>5</c:v>
                </c:pt>
                <c:pt idx="9">
                  <c:v>5.9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40576"/>
        <c:axId val="31646464"/>
      </c:lineChart>
      <c:catAx>
        <c:axId val="3163276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639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63904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632768"/>
        <c:crosses val="autoZero"/>
        <c:crossBetween val="between"/>
        <c:majorUnit val="1000"/>
        <c:minorUnit val="50"/>
      </c:valAx>
      <c:catAx>
        <c:axId val="3164057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1646464"/>
        <c:crosses val="autoZero"/>
        <c:auto val="1"/>
        <c:lblAlgn val="ctr"/>
        <c:lblOffset val="100"/>
        <c:noMultiLvlLbl val="0"/>
      </c:catAx>
      <c:valAx>
        <c:axId val="3164646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64057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'自動車変動図(2)'!$J$89:$J$100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'自動車変動図(2)'!$I$88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'自動車変動図(2)'!$I$89:$I$100</c:f>
              <c:numCache>
                <c:formatCode>General</c:formatCode>
                <c:ptCount val="12"/>
                <c:pt idx="0">
                  <c:v>30</c:v>
                </c:pt>
                <c:pt idx="1">
                  <c:v>28</c:v>
                </c:pt>
                <c:pt idx="2">
                  <c:v>16</c:v>
                </c:pt>
                <c:pt idx="3">
                  <c:v>10</c:v>
                </c:pt>
                <c:pt idx="4">
                  <c:v>18</c:v>
                </c:pt>
                <c:pt idx="5">
                  <c:v>20</c:v>
                </c:pt>
                <c:pt idx="6">
                  <c:v>21</c:v>
                </c:pt>
                <c:pt idx="7">
                  <c:v>14</c:v>
                </c:pt>
                <c:pt idx="8">
                  <c:v>18</c:v>
                </c:pt>
                <c:pt idx="9">
                  <c:v>22</c:v>
                </c:pt>
                <c:pt idx="10">
                  <c:v>30</c:v>
                </c:pt>
                <c:pt idx="1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15040"/>
        <c:axId val="110887296"/>
      </c:barChart>
      <c:lineChart>
        <c:grouping val="stacked"/>
        <c:varyColors val="0"/>
        <c:ser>
          <c:idx val="3"/>
          <c:order val="2"/>
          <c:tx>
            <c:strRef>
              <c:f>'自動車変動図(2)'!$L$88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'自動車変動図(2)'!$L$89:$L$100</c:f>
              <c:numCache>
                <c:formatCode>0.0_ </c:formatCode>
                <c:ptCount val="12"/>
                <c:pt idx="0">
                  <c:v>11.8</c:v>
                </c:pt>
                <c:pt idx="1">
                  <c:v>6.7</c:v>
                </c:pt>
                <c:pt idx="2">
                  <c:v>23.8</c:v>
                </c:pt>
                <c:pt idx="3">
                  <c:v>33.299999999999997</c:v>
                </c:pt>
                <c:pt idx="4">
                  <c:v>18.2</c:v>
                </c:pt>
                <c:pt idx="5">
                  <c:v>23.1</c:v>
                </c:pt>
                <c:pt idx="6">
                  <c:v>19.2</c:v>
                </c:pt>
                <c:pt idx="7">
                  <c:v>26.3</c:v>
                </c:pt>
                <c:pt idx="8">
                  <c:v>21.7</c:v>
                </c:pt>
                <c:pt idx="9">
                  <c:v>18.5</c:v>
                </c:pt>
                <c:pt idx="10">
                  <c:v>3.2</c:v>
                </c:pt>
                <c:pt idx="11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88832"/>
        <c:axId val="110890368"/>
      </c:lineChart>
      <c:catAx>
        <c:axId val="11301504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887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88729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015040"/>
        <c:crosses val="autoZero"/>
        <c:crossBetween val="between"/>
        <c:majorUnit val="1000"/>
        <c:minorUnit val="50"/>
      </c:valAx>
      <c:catAx>
        <c:axId val="11088883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0890368"/>
        <c:crosses val="autoZero"/>
        <c:auto val="1"/>
        <c:lblAlgn val="ctr"/>
        <c:lblOffset val="100"/>
        <c:noMultiLvlLbl val="0"/>
      </c:catAx>
      <c:valAx>
        <c:axId val="11089036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88883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'自動車変動図(2)'!$I$105:$I$116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929024"/>
        <c:axId val="110930944"/>
      </c:barChart>
      <c:lineChart>
        <c:grouping val="stacked"/>
        <c:varyColors val="0"/>
        <c:ser>
          <c:idx val="3"/>
          <c:order val="2"/>
          <c:tx>
            <c:strRef>
              <c:f>'自動車変動図(2)'!$L$104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'自動車変動図(2)'!$L$105:$L$116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61440"/>
        <c:axId val="31262976"/>
      </c:lineChart>
      <c:catAx>
        <c:axId val="1109290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930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93094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929024"/>
        <c:crosses val="autoZero"/>
        <c:crossBetween val="between"/>
        <c:majorUnit val="1000"/>
        <c:minorUnit val="50"/>
      </c:valAx>
      <c:catAx>
        <c:axId val="3126144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1262976"/>
        <c:crosses val="autoZero"/>
        <c:auto val="1"/>
        <c:lblAlgn val="ctr"/>
        <c:lblOffset val="100"/>
        <c:noMultiLvlLbl val="0"/>
      </c:catAx>
      <c:valAx>
        <c:axId val="3126297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26144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'自動車変動図(2)'!$I$121:$I$132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22112"/>
        <c:axId val="31324032"/>
      </c:barChart>
      <c:lineChart>
        <c:grouping val="stacked"/>
        <c:varyColors val="0"/>
        <c:ser>
          <c:idx val="3"/>
          <c:order val="2"/>
          <c:tx>
            <c:strRef>
              <c:f>'自動車変動図(2)'!$L$120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'自動車変動図(2)'!$L$121:$L$132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25568"/>
        <c:axId val="31614080"/>
      </c:lineChart>
      <c:catAx>
        <c:axId val="3132211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24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3240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22112"/>
        <c:crosses val="autoZero"/>
        <c:crossBetween val="between"/>
        <c:majorUnit val="1000"/>
        <c:minorUnit val="50"/>
      </c:valAx>
      <c:catAx>
        <c:axId val="313255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1614080"/>
        <c:crosses val="autoZero"/>
        <c:auto val="1"/>
        <c:lblAlgn val="ctr"/>
        <c:lblOffset val="100"/>
        <c:noMultiLvlLbl val="0"/>
      </c:catAx>
      <c:valAx>
        <c:axId val="316140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255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'自動車変動図(3)'!$J$73:$J$84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'自動車変動図(3)'!$I$73:$I$84</c:f>
              <c:numCache>
                <c:formatCode>General</c:formatCode>
                <c:ptCount val="12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3">
                  <c:v>20</c:v>
                </c:pt>
                <c:pt idx="4">
                  <c:v>9</c:v>
                </c:pt>
                <c:pt idx="5">
                  <c:v>8</c:v>
                </c:pt>
                <c:pt idx="6">
                  <c:v>14</c:v>
                </c:pt>
                <c:pt idx="7">
                  <c:v>13</c:v>
                </c:pt>
                <c:pt idx="8">
                  <c:v>4</c:v>
                </c:pt>
                <c:pt idx="9">
                  <c:v>5</c:v>
                </c:pt>
                <c:pt idx="10">
                  <c:v>21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58976"/>
        <c:axId val="31360896"/>
      </c:barChart>
      <c:lineChart>
        <c:grouping val="stacked"/>
        <c:varyColors val="0"/>
        <c:ser>
          <c:idx val="3"/>
          <c:order val="2"/>
          <c:tx>
            <c:strRef>
              <c:f>'自動車変動図(3)'!$L$72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'自動車変動図(3)'!$L$73:$L$84</c:f>
              <c:numCache>
                <c:formatCode>0.0_ </c:formatCode>
                <c:ptCount val="12"/>
                <c:pt idx="0">
                  <c:v>0</c:v>
                </c:pt>
                <c:pt idx="1">
                  <c:v>8.3000000000000007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13.3</c:v>
                </c:pt>
                <c:pt idx="8">
                  <c:v>20</c:v>
                </c:pt>
                <c:pt idx="9">
                  <c:v>0</c:v>
                </c:pt>
                <c:pt idx="10">
                  <c:v>4.5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2432"/>
        <c:axId val="31376512"/>
      </c:lineChart>
      <c:catAx>
        <c:axId val="3135897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608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36089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58976"/>
        <c:crosses val="autoZero"/>
        <c:crossBetween val="between"/>
        <c:majorUnit val="1000"/>
        <c:minorUnit val="50"/>
      </c:valAx>
      <c:catAx>
        <c:axId val="3136243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1376512"/>
        <c:crosses val="autoZero"/>
        <c:auto val="1"/>
        <c:lblAlgn val="ctr"/>
        <c:lblOffset val="100"/>
        <c:noMultiLvlLbl val="0"/>
      </c:catAx>
      <c:valAx>
        <c:axId val="3137651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6243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'自動車変動図(3)'!$J$89:$J$100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'自動車変動図(3)'!$I$89:$I$100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4</c:v>
                </c:pt>
                <c:pt idx="5">
                  <c:v>4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488640"/>
        <c:axId val="31494912"/>
      </c:barChart>
      <c:lineChart>
        <c:grouping val="stacked"/>
        <c:varyColors val="0"/>
        <c:ser>
          <c:idx val="3"/>
          <c:order val="2"/>
          <c:tx>
            <c:strRef>
              <c:f>'自動車変動図(3)'!$L$88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'自動車変動図(3)'!$L$89:$L$100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8.3000000000000007</c:v>
                </c:pt>
                <c:pt idx="7">
                  <c:v>22.2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96448"/>
        <c:axId val="31502336"/>
      </c:lineChart>
      <c:catAx>
        <c:axId val="3148864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94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49491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88640"/>
        <c:crosses val="autoZero"/>
        <c:crossBetween val="between"/>
        <c:majorUnit val="1000"/>
        <c:minorUnit val="50"/>
      </c:valAx>
      <c:catAx>
        <c:axId val="3149644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1502336"/>
        <c:crosses val="autoZero"/>
        <c:auto val="1"/>
        <c:lblAlgn val="ctr"/>
        <c:lblOffset val="100"/>
        <c:noMultiLvlLbl val="0"/>
      </c:catAx>
      <c:valAx>
        <c:axId val="3150233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9644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'自動車変動図(3)'!$I$104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'自動車変動図(3)'!$I$105:$I$116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16</c:v>
                </c:pt>
                <c:pt idx="4">
                  <c:v>10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401472"/>
        <c:axId val="31403392"/>
      </c:barChart>
      <c:lineChart>
        <c:grouping val="stacked"/>
        <c:varyColors val="0"/>
        <c:ser>
          <c:idx val="3"/>
          <c:order val="2"/>
          <c:tx>
            <c:strRef>
              <c:f>'自動車変動図(3)'!$L$104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'自動車変動図(3)'!$L$105:$L$116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7472"/>
        <c:axId val="31419008"/>
      </c:lineChart>
      <c:catAx>
        <c:axId val="314014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0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40339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01472"/>
        <c:crosses val="autoZero"/>
        <c:crossBetween val="between"/>
        <c:majorUnit val="1000"/>
        <c:minorUnit val="50"/>
      </c:valAx>
      <c:catAx>
        <c:axId val="3141747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1419008"/>
        <c:crosses val="autoZero"/>
        <c:auto val="1"/>
        <c:lblAlgn val="ctr"/>
        <c:lblOffset val="100"/>
        <c:noMultiLvlLbl val="0"/>
      </c:catAx>
      <c:valAx>
        <c:axId val="3141900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1747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'自動車変動図(3)'!$I$121:$I$132</c:f>
              <c:numCache>
                <c:formatCode>General</c:formatCode>
                <c:ptCount val="12"/>
                <c:pt idx="0">
                  <c:v>15</c:v>
                </c:pt>
                <c:pt idx="1">
                  <c:v>8</c:v>
                </c:pt>
                <c:pt idx="2">
                  <c:v>12</c:v>
                </c:pt>
                <c:pt idx="3">
                  <c:v>10</c:v>
                </c:pt>
                <c:pt idx="4">
                  <c:v>23</c:v>
                </c:pt>
                <c:pt idx="5">
                  <c:v>17</c:v>
                </c:pt>
                <c:pt idx="6">
                  <c:v>6</c:v>
                </c:pt>
                <c:pt idx="7">
                  <c:v>3</c:v>
                </c:pt>
                <c:pt idx="8">
                  <c:v>13</c:v>
                </c:pt>
                <c:pt idx="9">
                  <c:v>17</c:v>
                </c:pt>
                <c:pt idx="10">
                  <c:v>16</c:v>
                </c:pt>
                <c:pt idx="1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453568"/>
        <c:axId val="31455488"/>
      </c:barChart>
      <c:lineChart>
        <c:grouping val="stacked"/>
        <c:varyColors val="0"/>
        <c:ser>
          <c:idx val="3"/>
          <c:order val="2"/>
          <c:tx>
            <c:strRef>
              <c:f>'自動車変動図(3)'!$L$120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'自動車変動図(3)'!$L$121:$L$132</c:f>
              <c:numCache>
                <c:formatCode>0.0_ </c:formatCode>
                <c:ptCount val="12"/>
                <c:pt idx="0">
                  <c:v>0</c:v>
                </c:pt>
                <c:pt idx="1">
                  <c:v>11.1</c:v>
                </c:pt>
                <c:pt idx="2">
                  <c:v>0</c:v>
                </c:pt>
                <c:pt idx="3">
                  <c:v>0</c:v>
                </c:pt>
                <c:pt idx="4">
                  <c:v>4.2</c:v>
                </c:pt>
                <c:pt idx="5">
                  <c:v>0</c:v>
                </c:pt>
                <c:pt idx="6">
                  <c:v>33.299999999999997</c:v>
                </c:pt>
                <c:pt idx="7">
                  <c:v>0</c:v>
                </c:pt>
                <c:pt idx="8">
                  <c:v>13.3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35808"/>
        <c:axId val="31737344"/>
      </c:lineChart>
      <c:catAx>
        <c:axId val="3145356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55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45548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453568"/>
        <c:crosses val="autoZero"/>
        <c:crossBetween val="between"/>
        <c:majorUnit val="1000"/>
        <c:minorUnit val="50"/>
      </c:valAx>
      <c:catAx>
        <c:axId val="3173580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1737344"/>
        <c:crosses val="autoZero"/>
        <c:auto val="1"/>
        <c:lblAlgn val="ctr"/>
        <c:lblOffset val="100"/>
        <c:noMultiLvlLbl val="0"/>
      </c:catAx>
      <c:valAx>
        <c:axId val="3173734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73580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'自動車変動図(4)'!$J$73:$J$84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'自動車変動図(4)'!$I$73:$I$84</c:f>
              <c:numCache>
                <c:formatCode>General</c:formatCode>
                <c:ptCount val="12"/>
                <c:pt idx="0">
                  <c:v>9</c:v>
                </c:pt>
                <c:pt idx="1">
                  <c:v>5</c:v>
                </c:pt>
                <c:pt idx="2">
                  <c:v>7</c:v>
                </c:pt>
                <c:pt idx="3">
                  <c:v>16</c:v>
                </c:pt>
                <c:pt idx="4">
                  <c:v>19</c:v>
                </c:pt>
                <c:pt idx="5">
                  <c:v>12</c:v>
                </c:pt>
                <c:pt idx="6">
                  <c:v>5</c:v>
                </c:pt>
                <c:pt idx="7">
                  <c:v>8</c:v>
                </c:pt>
                <c:pt idx="8">
                  <c:v>12</c:v>
                </c:pt>
                <c:pt idx="9">
                  <c:v>4</c:v>
                </c:pt>
                <c:pt idx="10">
                  <c:v>10</c:v>
                </c:pt>
                <c:pt idx="1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285632"/>
        <c:axId val="31287552"/>
      </c:barChart>
      <c:lineChart>
        <c:grouping val="stacked"/>
        <c:varyColors val="0"/>
        <c:ser>
          <c:idx val="3"/>
          <c:order val="2"/>
          <c:tx>
            <c:strRef>
              <c:f>'自動車変動図(4)'!$L$72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'自動車変動図(4)'!$L$73:$L$84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</c:v>
                </c:pt>
                <c:pt idx="5">
                  <c:v>0</c:v>
                </c:pt>
                <c:pt idx="6">
                  <c:v>28.6</c:v>
                </c:pt>
                <c:pt idx="7">
                  <c:v>0</c:v>
                </c:pt>
                <c:pt idx="8">
                  <c:v>14.3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60384"/>
        <c:axId val="31761920"/>
      </c:lineChart>
      <c:catAx>
        <c:axId val="3128563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287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28755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285632"/>
        <c:crosses val="autoZero"/>
        <c:crossBetween val="between"/>
        <c:majorUnit val="1000"/>
        <c:minorUnit val="50"/>
      </c:valAx>
      <c:catAx>
        <c:axId val="3176038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1761920"/>
        <c:crosses val="autoZero"/>
        <c:auto val="1"/>
        <c:lblAlgn val="ctr"/>
        <c:lblOffset val="100"/>
        <c:noMultiLvlLbl val="0"/>
      </c:catAx>
      <c:valAx>
        <c:axId val="3176192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76038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'自動車変動図(4)'!$J$89:$J$100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'自動車変動図(4)'!$I$88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'自動車変動図(4)'!$I$89:$I$100</c:f>
              <c:numCache>
                <c:formatCode>General</c:formatCode>
                <c:ptCount val="12"/>
                <c:pt idx="0">
                  <c:v>30</c:v>
                </c:pt>
                <c:pt idx="1">
                  <c:v>40</c:v>
                </c:pt>
                <c:pt idx="2">
                  <c:v>15</c:v>
                </c:pt>
                <c:pt idx="3">
                  <c:v>11</c:v>
                </c:pt>
                <c:pt idx="4">
                  <c:v>12</c:v>
                </c:pt>
                <c:pt idx="5">
                  <c:v>16</c:v>
                </c:pt>
                <c:pt idx="6">
                  <c:v>16</c:v>
                </c:pt>
                <c:pt idx="7">
                  <c:v>10</c:v>
                </c:pt>
                <c:pt idx="8">
                  <c:v>18</c:v>
                </c:pt>
                <c:pt idx="9">
                  <c:v>13</c:v>
                </c:pt>
                <c:pt idx="10">
                  <c:v>14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140864"/>
        <c:axId val="31143040"/>
      </c:barChart>
      <c:lineChart>
        <c:grouping val="stacked"/>
        <c:varyColors val="0"/>
        <c:ser>
          <c:idx val="3"/>
          <c:order val="2"/>
          <c:tx>
            <c:strRef>
              <c:f>'自動車変動図(4)'!$L$88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'自動車変動図(4)'!$L$89:$L$100</c:f>
              <c:numCache>
                <c:formatCode>0.0_ </c:formatCode>
                <c:ptCount val="12"/>
                <c:pt idx="0">
                  <c:v>9.1</c:v>
                </c:pt>
                <c:pt idx="1">
                  <c:v>2.4</c:v>
                </c:pt>
                <c:pt idx="2">
                  <c:v>0</c:v>
                </c:pt>
                <c:pt idx="3">
                  <c:v>21.4</c:v>
                </c:pt>
                <c:pt idx="4">
                  <c:v>7.7</c:v>
                </c:pt>
                <c:pt idx="5">
                  <c:v>0</c:v>
                </c:pt>
                <c:pt idx="6">
                  <c:v>15.8</c:v>
                </c:pt>
                <c:pt idx="7">
                  <c:v>16.7</c:v>
                </c:pt>
                <c:pt idx="8">
                  <c:v>5.3</c:v>
                </c:pt>
                <c:pt idx="9">
                  <c:v>0</c:v>
                </c:pt>
                <c:pt idx="10">
                  <c:v>22.2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4576"/>
        <c:axId val="31154560"/>
      </c:lineChart>
      <c:catAx>
        <c:axId val="3114086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43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14304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40864"/>
        <c:crosses val="autoZero"/>
        <c:crossBetween val="between"/>
        <c:majorUnit val="1000"/>
        <c:minorUnit val="50"/>
      </c:valAx>
      <c:catAx>
        <c:axId val="3114457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1154560"/>
        <c:crosses val="autoZero"/>
        <c:auto val="1"/>
        <c:lblAlgn val="ctr"/>
        <c:lblOffset val="100"/>
        <c:noMultiLvlLbl val="0"/>
      </c:catAx>
      <c:valAx>
        <c:axId val="3115456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4457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'自動車変動図(4)'!$J$105:$J$116</c:f>
              <c:numCache>
                <c:formatCode>General</c:formatCode>
                <c:ptCount val="12"/>
                <c:pt idx="0">
                  <c:v>20</c:v>
                </c:pt>
                <c:pt idx="1">
                  <c:v>34</c:v>
                </c:pt>
                <c:pt idx="2">
                  <c:v>41</c:v>
                </c:pt>
                <c:pt idx="3">
                  <c:v>35</c:v>
                </c:pt>
                <c:pt idx="4">
                  <c:v>44</c:v>
                </c:pt>
                <c:pt idx="5">
                  <c:v>33</c:v>
                </c:pt>
                <c:pt idx="6">
                  <c:v>28</c:v>
                </c:pt>
                <c:pt idx="7">
                  <c:v>27</c:v>
                </c:pt>
                <c:pt idx="8">
                  <c:v>28</c:v>
                </c:pt>
                <c:pt idx="9">
                  <c:v>31</c:v>
                </c:pt>
                <c:pt idx="10">
                  <c:v>26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tx>
            <c:strRef>
              <c:f>'自動車変動図(4)'!$I$104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'自動車変動図(4)'!$I$105:$I$116</c:f>
              <c:numCache>
                <c:formatCode>General</c:formatCode>
                <c:ptCount val="12"/>
                <c:pt idx="0">
                  <c:v>441</c:v>
                </c:pt>
                <c:pt idx="1">
                  <c:v>358</c:v>
                </c:pt>
                <c:pt idx="2">
                  <c:v>299</c:v>
                </c:pt>
                <c:pt idx="3">
                  <c:v>268</c:v>
                </c:pt>
                <c:pt idx="4">
                  <c:v>283</c:v>
                </c:pt>
                <c:pt idx="5">
                  <c:v>205</c:v>
                </c:pt>
                <c:pt idx="6">
                  <c:v>249</c:v>
                </c:pt>
                <c:pt idx="7">
                  <c:v>221</c:v>
                </c:pt>
                <c:pt idx="8">
                  <c:v>170</c:v>
                </c:pt>
                <c:pt idx="9">
                  <c:v>226</c:v>
                </c:pt>
                <c:pt idx="10">
                  <c:v>308</c:v>
                </c:pt>
                <c:pt idx="11">
                  <c:v>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180672"/>
        <c:axId val="31191040"/>
      </c:barChart>
      <c:lineChart>
        <c:grouping val="stacked"/>
        <c:varyColors val="0"/>
        <c:ser>
          <c:idx val="3"/>
          <c:order val="2"/>
          <c:tx>
            <c:strRef>
              <c:f>'自動車変動図(4)'!$L$104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'自動車変動図(4)'!$L$105:$L$116</c:f>
              <c:numCache>
                <c:formatCode>0.0_ </c:formatCode>
                <c:ptCount val="12"/>
                <c:pt idx="0">
                  <c:v>4.3</c:v>
                </c:pt>
                <c:pt idx="1">
                  <c:v>8.6999999999999993</c:v>
                </c:pt>
                <c:pt idx="2">
                  <c:v>12.1</c:v>
                </c:pt>
                <c:pt idx="3">
                  <c:v>11.6</c:v>
                </c:pt>
                <c:pt idx="4">
                  <c:v>13.5</c:v>
                </c:pt>
                <c:pt idx="5">
                  <c:v>13.9</c:v>
                </c:pt>
                <c:pt idx="6">
                  <c:v>10.1</c:v>
                </c:pt>
                <c:pt idx="7">
                  <c:v>10.9</c:v>
                </c:pt>
                <c:pt idx="8">
                  <c:v>14.1</c:v>
                </c:pt>
                <c:pt idx="9">
                  <c:v>12.1</c:v>
                </c:pt>
                <c:pt idx="10">
                  <c:v>7.8</c:v>
                </c:pt>
                <c:pt idx="11">
                  <c:v>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2576"/>
        <c:axId val="31194112"/>
      </c:lineChart>
      <c:catAx>
        <c:axId val="311806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91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19104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80672"/>
        <c:crosses val="autoZero"/>
        <c:crossBetween val="between"/>
        <c:majorUnit val="1000"/>
        <c:minorUnit val="50"/>
      </c:valAx>
      <c:catAx>
        <c:axId val="3119257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1194112"/>
        <c:crosses val="autoZero"/>
        <c:auto val="1"/>
        <c:lblAlgn val="ctr"/>
        <c:lblOffset val="100"/>
        <c:noMultiLvlLbl val="0"/>
      </c:catAx>
      <c:valAx>
        <c:axId val="3119411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9257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'自動車変動図(4)'!$J$121:$J$132</c:f>
              <c:numCache>
                <c:formatCode>General</c:formatCode>
                <c:ptCount val="12"/>
                <c:pt idx="0">
                  <c:v>23</c:v>
                </c:pt>
                <c:pt idx="1">
                  <c:v>35</c:v>
                </c:pt>
                <c:pt idx="2">
                  <c:v>41</c:v>
                </c:pt>
                <c:pt idx="3">
                  <c:v>38</c:v>
                </c:pt>
                <c:pt idx="4">
                  <c:v>45</c:v>
                </c:pt>
                <c:pt idx="5">
                  <c:v>33</c:v>
                </c:pt>
                <c:pt idx="6">
                  <c:v>31</c:v>
                </c:pt>
                <c:pt idx="7">
                  <c:v>29</c:v>
                </c:pt>
                <c:pt idx="8">
                  <c:v>29</c:v>
                </c:pt>
                <c:pt idx="9">
                  <c:v>31</c:v>
                </c:pt>
                <c:pt idx="10">
                  <c:v>30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tx>
            <c:strRef>
              <c:f>'自動車変動図(4)'!$I$120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'自動車変動図(4)'!$I$121:$I$132</c:f>
              <c:numCache>
                <c:formatCode>General</c:formatCode>
                <c:ptCount val="12"/>
                <c:pt idx="0">
                  <c:v>471</c:v>
                </c:pt>
                <c:pt idx="1">
                  <c:v>398</c:v>
                </c:pt>
                <c:pt idx="2">
                  <c:v>314</c:v>
                </c:pt>
                <c:pt idx="3">
                  <c:v>279</c:v>
                </c:pt>
                <c:pt idx="4">
                  <c:v>295</c:v>
                </c:pt>
                <c:pt idx="5">
                  <c:v>221</c:v>
                </c:pt>
                <c:pt idx="6">
                  <c:v>265</c:v>
                </c:pt>
                <c:pt idx="7">
                  <c:v>231</c:v>
                </c:pt>
                <c:pt idx="8">
                  <c:v>188</c:v>
                </c:pt>
                <c:pt idx="9">
                  <c:v>239</c:v>
                </c:pt>
                <c:pt idx="10">
                  <c:v>322</c:v>
                </c:pt>
                <c:pt idx="11">
                  <c:v>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101696"/>
        <c:axId val="31103616"/>
      </c:barChart>
      <c:lineChart>
        <c:grouping val="stacked"/>
        <c:varyColors val="0"/>
        <c:ser>
          <c:idx val="3"/>
          <c:order val="2"/>
          <c:tx>
            <c:strRef>
              <c:f>'自動車変動図(4)'!$L$120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'自動車変動図(4)'!$L$121:$L$132</c:f>
              <c:numCache>
                <c:formatCode>0.0_ </c:formatCode>
                <c:ptCount val="12"/>
                <c:pt idx="0">
                  <c:v>4.7</c:v>
                </c:pt>
                <c:pt idx="1">
                  <c:v>8.1</c:v>
                </c:pt>
                <c:pt idx="2">
                  <c:v>11.5</c:v>
                </c:pt>
                <c:pt idx="3">
                  <c:v>12</c:v>
                </c:pt>
                <c:pt idx="4">
                  <c:v>13.2</c:v>
                </c:pt>
                <c:pt idx="5">
                  <c:v>13</c:v>
                </c:pt>
                <c:pt idx="6">
                  <c:v>10.5</c:v>
                </c:pt>
                <c:pt idx="7">
                  <c:v>11.2</c:v>
                </c:pt>
                <c:pt idx="8">
                  <c:v>13.4</c:v>
                </c:pt>
                <c:pt idx="9">
                  <c:v>11.5</c:v>
                </c:pt>
                <c:pt idx="10">
                  <c:v>8.5</c:v>
                </c:pt>
                <c:pt idx="11">
                  <c:v>8.1999999999999993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48480"/>
        <c:axId val="31750016"/>
      </c:lineChart>
      <c:catAx>
        <c:axId val="311016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03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1036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101696"/>
        <c:crosses val="autoZero"/>
        <c:crossBetween val="between"/>
        <c:majorUnit val="1000"/>
        <c:minorUnit val="50"/>
      </c:valAx>
      <c:catAx>
        <c:axId val="3174848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1750016"/>
        <c:crosses val="autoZero"/>
        <c:auto val="1"/>
        <c:lblAlgn val="ctr"/>
        <c:lblOffset val="100"/>
        <c:noMultiLvlLbl val="0"/>
      </c:catAx>
      <c:valAx>
        <c:axId val="3175001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74848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'自動車変動図(5)'!$J$73:$J$84</c:f>
              <c:numCache>
                <c:formatCode>General</c:formatCode>
                <c:ptCount val="12"/>
                <c:pt idx="0">
                  <c:v>34</c:v>
                </c:pt>
                <c:pt idx="1">
                  <c:v>61</c:v>
                </c:pt>
                <c:pt idx="2">
                  <c:v>62</c:v>
                </c:pt>
                <c:pt idx="3">
                  <c:v>54</c:v>
                </c:pt>
                <c:pt idx="4">
                  <c:v>79</c:v>
                </c:pt>
                <c:pt idx="5">
                  <c:v>55</c:v>
                </c:pt>
                <c:pt idx="6">
                  <c:v>41</c:v>
                </c:pt>
                <c:pt idx="7">
                  <c:v>49</c:v>
                </c:pt>
                <c:pt idx="8">
                  <c:v>52</c:v>
                </c:pt>
                <c:pt idx="9">
                  <c:v>41</c:v>
                </c:pt>
                <c:pt idx="10">
                  <c:v>38</c:v>
                </c:pt>
                <c:pt idx="11">
                  <c:v>34</c:v>
                </c:pt>
              </c:numCache>
            </c:numRef>
          </c:val>
        </c:ser>
        <c:ser>
          <c:idx val="1"/>
          <c:order val="1"/>
          <c:tx>
            <c:strRef>
              <c:f>'自動車変動図(5)'!$I$72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'自動車変動図(5)'!$I$73:$I$84</c:f>
              <c:numCache>
                <c:formatCode>General</c:formatCode>
                <c:ptCount val="12"/>
                <c:pt idx="0">
                  <c:v>771</c:v>
                </c:pt>
                <c:pt idx="1">
                  <c:v>631</c:v>
                </c:pt>
                <c:pt idx="2">
                  <c:v>634</c:v>
                </c:pt>
                <c:pt idx="3">
                  <c:v>613</c:v>
                </c:pt>
                <c:pt idx="4">
                  <c:v>612</c:v>
                </c:pt>
                <c:pt idx="5">
                  <c:v>494</c:v>
                </c:pt>
                <c:pt idx="6">
                  <c:v>567</c:v>
                </c:pt>
                <c:pt idx="7">
                  <c:v>527</c:v>
                </c:pt>
                <c:pt idx="8">
                  <c:v>413</c:v>
                </c:pt>
                <c:pt idx="9">
                  <c:v>530</c:v>
                </c:pt>
                <c:pt idx="10">
                  <c:v>636</c:v>
                </c:pt>
                <c:pt idx="11">
                  <c:v>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253248"/>
        <c:axId val="31255168"/>
      </c:barChart>
      <c:lineChart>
        <c:grouping val="stacked"/>
        <c:varyColors val="0"/>
        <c:ser>
          <c:idx val="3"/>
          <c:order val="2"/>
          <c:tx>
            <c:strRef>
              <c:f>'自動車変動図(5)'!$L$72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'自動車変動図(5)'!$L$73:$L$84</c:f>
              <c:numCache>
                <c:formatCode>0.0_ </c:formatCode>
                <c:ptCount val="12"/>
                <c:pt idx="0">
                  <c:v>4.2</c:v>
                </c:pt>
                <c:pt idx="1">
                  <c:v>8.8000000000000007</c:v>
                </c:pt>
                <c:pt idx="2">
                  <c:v>8.9</c:v>
                </c:pt>
                <c:pt idx="3">
                  <c:v>8.1</c:v>
                </c:pt>
                <c:pt idx="4">
                  <c:v>11.4</c:v>
                </c:pt>
                <c:pt idx="5">
                  <c:v>10</c:v>
                </c:pt>
                <c:pt idx="6">
                  <c:v>6.7</c:v>
                </c:pt>
                <c:pt idx="7">
                  <c:v>8.5</c:v>
                </c:pt>
                <c:pt idx="8">
                  <c:v>11.2</c:v>
                </c:pt>
                <c:pt idx="9">
                  <c:v>7.2</c:v>
                </c:pt>
                <c:pt idx="10">
                  <c:v>5.6</c:v>
                </c:pt>
                <c:pt idx="11">
                  <c:v>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20512"/>
        <c:axId val="31922048"/>
      </c:lineChart>
      <c:catAx>
        <c:axId val="3125324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255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2551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253248"/>
        <c:crosses val="autoZero"/>
        <c:crossBetween val="between"/>
        <c:majorUnit val="1000"/>
        <c:minorUnit val="50"/>
      </c:valAx>
      <c:catAx>
        <c:axId val="3192051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1922048"/>
        <c:crosses val="autoZero"/>
        <c:auto val="1"/>
        <c:lblAlgn val="ctr"/>
        <c:lblOffset val="100"/>
        <c:noMultiLvlLbl val="0"/>
      </c:catAx>
      <c:valAx>
        <c:axId val="3192204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92051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'自動車変動図(5)'!$J$89:$J$100</c:f>
              <c:numCache>
                <c:formatCode>General</c:formatCode>
                <c:ptCount val="12"/>
                <c:pt idx="0">
                  <c:v>20</c:v>
                </c:pt>
                <c:pt idx="1">
                  <c:v>28</c:v>
                </c:pt>
                <c:pt idx="2">
                  <c:v>34</c:v>
                </c:pt>
                <c:pt idx="3">
                  <c:v>22</c:v>
                </c:pt>
                <c:pt idx="4">
                  <c:v>30</c:v>
                </c:pt>
                <c:pt idx="5">
                  <c:v>24</c:v>
                </c:pt>
                <c:pt idx="6">
                  <c:v>33</c:v>
                </c:pt>
                <c:pt idx="7">
                  <c:v>36</c:v>
                </c:pt>
                <c:pt idx="8">
                  <c:v>20</c:v>
                </c:pt>
                <c:pt idx="9">
                  <c:v>25</c:v>
                </c:pt>
                <c:pt idx="10">
                  <c:v>9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'自動車変動図(5)'!$I$88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'自動車変動図(5)'!$I$89:$I$100</c:f>
              <c:numCache>
                <c:formatCode>General</c:formatCode>
                <c:ptCount val="12"/>
                <c:pt idx="0">
                  <c:v>382</c:v>
                </c:pt>
                <c:pt idx="1">
                  <c:v>450</c:v>
                </c:pt>
                <c:pt idx="2">
                  <c:v>363</c:v>
                </c:pt>
                <c:pt idx="3">
                  <c:v>330</c:v>
                </c:pt>
                <c:pt idx="4">
                  <c:v>313</c:v>
                </c:pt>
                <c:pt idx="5">
                  <c:v>352</c:v>
                </c:pt>
                <c:pt idx="6">
                  <c:v>374</c:v>
                </c:pt>
                <c:pt idx="7">
                  <c:v>379</c:v>
                </c:pt>
                <c:pt idx="8">
                  <c:v>395</c:v>
                </c:pt>
                <c:pt idx="9">
                  <c:v>407</c:v>
                </c:pt>
                <c:pt idx="10">
                  <c:v>442</c:v>
                </c:pt>
                <c:pt idx="11">
                  <c:v>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52256"/>
        <c:axId val="31954432"/>
      </c:barChart>
      <c:lineChart>
        <c:grouping val="stacked"/>
        <c:varyColors val="0"/>
        <c:ser>
          <c:idx val="3"/>
          <c:order val="2"/>
          <c:tx>
            <c:strRef>
              <c:f>'自動車変動図(5)'!$L$88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'自動車変動図(5)'!$L$89:$L$100</c:f>
              <c:numCache>
                <c:formatCode>0.0_ </c:formatCode>
                <c:ptCount val="12"/>
                <c:pt idx="0">
                  <c:v>5</c:v>
                </c:pt>
                <c:pt idx="1">
                  <c:v>5.9</c:v>
                </c:pt>
                <c:pt idx="2">
                  <c:v>8.6</c:v>
                </c:pt>
                <c:pt idx="3">
                  <c:v>6.3</c:v>
                </c:pt>
                <c:pt idx="4">
                  <c:v>8.6999999999999993</c:v>
                </c:pt>
                <c:pt idx="5">
                  <c:v>6.4</c:v>
                </c:pt>
                <c:pt idx="6">
                  <c:v>8.1</c:v>
                </c:pt>
                <c:pt idx="7">
                  <c:v>8.6999999999999993</c:v>
                </c:pt>
                <c:pt idx="8">
                  <c:v>4.8</c:v>
                </c:pt>
                <c:pt idx="9">
                  <c:v>5.8</c:v>
                </c:pt>
                <c:pt idx="10">
                  <c:v>2</c:v>
                </c:pt>
                <c:pt idx="1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5968"/>
        <c:axId val="31970048"/>
      </c:lineChart>
      <c:catAx>
        <c:axId val="3195225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954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9544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952256"/>
        <c:crosses val="autoZero"/>
        <c:crossBetween val="between"/>
        <c:majorUnit val="1000"/>
        <c:minorUnit val="50"/>
      </c:valAx>
      <c:catAx>
        <c:axId val="3195596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1970048"/>
        <c:crosses val="autoZero"/>
        <c:auto val="1"/>
        <c:lblAlgn val="ctr"/>
        <c:lblOffset val="100"/>
        <c:noMultiLvlLbl val="0"/>
      </c:catAx>
      <c:valAx>
        <c:axId val="3197004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95596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'自動車変動図(5)'!$J$105:$J$116</c:f>
              <c:numCache>
                <c:formatCode>General</c:formatCode>
                <c:ptCount val="12"/>
                <c:pt idx="0">
                  <c:v>54</c:v>
                </c:pt>
                <c:pt idx="1">
                  <c:v>89</c:v>
                </c:pt>
                <c:pt idx="2">
                  <c:v>96</c:v>
                </c:pt>
                <c:pt idx="3">
                  <c:v>76</c:v>
                </c:pt>
                <c:pt idx="4">
                  <c:v>109</c:v>
                </c:pt>
                <c:pt idx="5">
                  <c:v>79</c:v>
                </c:pt>
                <c:pt idx="6">
                  <c:v>74</c:v>
                </c:pt>
                <c:pt idx="7">
                  <c:v>85</c:v>
                </c:pt>
                <c:pt idx="8">
                  <c:v>72</c:v>
                </c:pt>
                <c:pt idx="9">
                  <c:v>66</c:v>
                </c:pt>
                <c:pt idx="10">
                  <c:v>47</c:v>
                </c:pt>
                <c:pt idx="11">
                  <c:v>45</c:v>
                </c:pt>
              </c:numCache>
            </c:numRef>
          </c:val>
        </c:ser>
        <c:ser>
          <c:idx val="1"/>
          <c:order val="1"/>
          <c:tx>
            <c:strRef>
              <c:f>'自動車変動図(5)'!$I$104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'自動車変動図(5)'!$I$105:$I$116</c:f>
              <c:numCache>
                <c:formatCode>General</c:formatCode>
                <c:ptCount val="12"/>
                <c:pt idx="0">
                  <c:v>1153</c:v>
                </c:pt>
                <c:pt idx="1">
                  <c:v>1081</c:v>
                </c:pt>
                <c:pt idx="2">
                  <c:v>997</c:v>
                </c:pt>
                <c:pt idx="3">
                  <c:v>943</c:v>
                </c:pt>
                <c:pt idx="4">
                  <c:v>925</c:v>
                </c:pt>
                <c:pt idx="5">
                  <c:v>846</c:v>
                </c:pt>
                <c:pt idx="6">
                  <c:v>941</c:v>
                </c:pt>
                <c:pt idx="7">
                  <c:v>906</c:v>
                </c:pt>
                <c:pt idx="8">
                  <c:v>808</c:v>
                </c:pt>
                <c:pt idx="9">
                  <c:v>937</c:v>
                </c:pt>
                <c:pt idx="10">
                  <c:v>1078</c:v>
                </c:pt>
                <c:pt idx="11">
                  <c:v>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971136"/>
        <c:axId val="110977408"/>
      </c:barChart>
      <c:lineChart>
        <c:grouping val="stacked"/>
        <c:varyColors val="0"/>
        <c:ser>
          <c:idx val="3"/>
          <c:order val="2"/>
          <c:tx>
            <c:strRef>
              <c:f>'自動車変動図(5)'!$L$104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'自動車変動図(5)'!$L$105:$L$116</c:f>
              <c:numCache>
                <c:formatCode>0.0_ </c:formatCode>
                <c:ptCount val="12"/>
                <c:pt idx="0">
                  <c:v>4.5</c:v>
                </c:pt>
                <c:pt idx="1">
                  <c:v>7.6</c:v>
                </c:pt>
                <c:pt idx="2">
                  <c:v>8.8000000000000007</c:v>
                </c:pt>
                <c:pt idx="3">
                  <c:v>7.5</c:v>
                </c:pt>
                <c:pt idx="4">
                  <c:v>10.5</c:v>
                </c:pt>
                <c:pt idx="5">
                  <c:v>8.5</c:v>
                </c:pt>
                <c:pt idx="6">
                  <c:v>7.3</c:v>
                </c:pt>
                <c:pt idx="7">
                  <c:v>8.6</c:v>
                </c:pt>
                <c:pt idx="8">
                  <c:v>8.1999999999999993</c:v>
                </c:pt>
                <c:pt idx="9">
                  <c:v>6.6</c:v>
                </c:pt>
                <c:pt idx="10">
                  <c:v>4.2</c:v>
                </c:pt>
                <c:pt idx="11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78944"/>
        <c:axId val="110980480"/>
      </c:lineChart>
      <c:catAx>
        <c:axId val="11097113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977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97740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971136"/>
        <c:crosses val="autoZero"/>
        <c:crossBetween val="between"/>
        <c:majorUnit val="1000"/>
        <c:minorUnit val="50"/>
      </c:valAx>
      <c:catAx>
        <c:axId val="1109789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0980480"/>
        <c:crosses val="autoZero"/>
        <c:auto val="1"/>
        <c:lblAlgn val="ctr"/>
        <c:lblOffset val="100"/>
        <c:noMultiLvlLbl val="0"/>
      </c:catAx>
      <c:valAx>
        <c:axId val="1109804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9789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'自動車変動図(5)'!$J$121:$J$132</c:f>
              <c:numCache>
                <c:formatCode>General</c:formatCode>
                <c:ptCount val="12"/>
                <c:pt idx="0">
                  <c:v>24</c:v>
                </c:pt>
                <c:pt idx="1">
                  <c:v>30</c:v>
                </c:pt>
                <c:pt idx="2">
                  <c:v>39</c:v>
                </c:pt>
                <c:pt idx="3">
                  <c:v>26</c:v>
                </c:pt>
                <c:pt idx="4">
                  <c:v>35</c:v>
                </c:pt>
                <c:pt idx="5">
                  <c:v>30</c:v>
                </c:pt>
                <c:pt idx="6">
                  <c:v>39</c:v>
                </c:pt>
                <c:pt idx="7">
                  <c:v>39</c:v>
                </c:pt>
                <c:pt idx="8">
                  <c:v>27</c:v>
                </c:pt>
                <c:pt idx="9">
                  <c:v>30</c:v>
                </c:pt>
                <c:pt idx="10">
                  <c:v>8</c:v>
                </c:pt>
                <c:pt idx="11">
                  <c:v>12</c:v>
                </c:pt>
              </c:numCache>
            </c:numRef>
          </c:val>
        </c:ser>
        <c:ser>
          <c:idx val="1"/>
          <c:order val="1"/>
          <c:tx>
            <c:strRef>
              <c:f>'自動車変動図(5)'!$I$120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'自動車変動図(5)'!$I$121:$I$132</c:f>
              <c:numCache>
                <c:formatCode>General</c:formatCode>
                <c:ptCount val="12"/>
                <c:pt idx="0">
                  <c:v>412</c:v>
                </c:pt>
                <c:pt idx="1">
                  <c:v>463</c:v>
                </c:pt>
                <c:pt idx="2">
                  <c:v>379</c:v>
                </c:pt>
                <c:pt idx="3">
                  <c:v>342</c:v>
                </c:pt>
                <c:pt idx="4">
                  <c:v>343</c:v>
                </c:pt>
                <c:pt idx="5">
                  <c:v>379</c:v>
                </c:pt>
                <c:pt idx="6">
                  <c:v>386</c:v>
                </c:pt>
                <c:pt idx="7">
                  <c:v>393</c:v>
                </c:pt>
                <c:pt idx="8">
                  <c:v>411</c:v>
                </c:pt>
                <c:pt idx="9">
                  <c:v>428</c:v>
                </c:pt>
                <c:pt idx="10">
                  <c:v>475</c:v>
                </c:pt>
                <c:pt idx="11">
                  <c:v>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096960"/>
        <c:axId val="111098880"/>
      </c:barChart>
      <c:lineChart>
        <c:grouping val="stacked"/>
        <c:varyColors val="0"/>
        <c:ser>
          <c:idx val="3"/>
          <c:order val="2"/>
          <c:tx>
            <c:strRef>
              <c:f>'自動車変動図(5)'!$L$120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'自動車変動図(5)'!$L$121:$L$132</c:f>
              <c:numCache>
                <c:formatCode>0.0_ </c:formatCode>
                <c:ptCount val="12"/>
                <c:pt idx="0">
                  <c:v>5.5</c:v>
                </c:pt>
                <c:pt idx="1">
                  <c:v>6.1</c:v>
                </c:pt>
                <c:pt idx="2">
                  <c:v>9.3000000000000007</c:v>
                </c:pt>
                <c:pt idx="3">
                  <c:v>7.1</c:v>
                </c:pt>
                <c:pt idx="4">
                  <c:v>9.3000000000000007</c:v>
                </c:pt>
                <c:pt idx="5">
                  <c:v>7.3</c:v>
                </c:pt>
                <c:pt idx="6">
                  <c:v>9.1999999999999993</c:v>
                </c:pt>
                <c:pt idx="7">
                  <c:v>9</c:v>
                </c:pt>
                <c:pt idx="8">
                  <c:v>6.2</c:v>
                </c:pt>
                <c:pt idx="9">
                  <c:v>6.6</c:v>
                </c:pt>
                <c:pt idx="10">
                  <c:v>1.7</c:v>
                </c:pt>
                <c:pt idx="11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08864"/>
        <c:axId val="111110400"/>
      </c:lineChart>
      <c:catAx>
        <c:axId val="11109696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098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09888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096960"/>
        <c:crosses val="autoZero"/>
        <c:crossBetween val="between"/>
        <c:majorUnit val="1000"/>
        <c:minorUnit val="50"/>
      </c:valAx>
      <c:catAx>
        <c:axId val="11110886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110400"/>
        <c:crosses val="autoZero"/>
        <c:auto val="1"/>
        <c:lblAlgn val="ctr"/>
        <c:lblOffset val="100"/>
        <c:noMultiLvlLbl val="0"/>
      </c:catAx>
      <c:valAx>
        <c:axId val="11111040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10886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'自動車変動図(6)'!$J$73:$J$84</c:f>
              <c:numCache>
                <c:formatCode>General</c:formatCode>
                <c:ptCount val="12"/>
                <c:pt idx="0">
                  <c:v>21</c:v>
                </c:pt>
                <c:pt idx="1">
                  <c:v>30</c:v>
                </c:pt>
                <c:pt idx="2">
                  <c:v>26</c:v>
                </c:pt>
                <c:pt idx="3">
                  <c:v>26</c:v>
                </c:pt>
                <c:pt idx="4">
                  <c:v>40</c:v>
                </c:pt>
                <c:pt idx="5">
                  <c:v>28</c:v>
                </c:pt>
                <c:pt idx="6">
                  <c:v>23</c:v>
                </c:pt>
                <c:pt idx="7">
                  <c:v>27</c:v>
                </c:pt>
                <c:pt idx="8">
                  <c:v>31</c:v>
                </c:pt>
                <c:pt idx="9">
                  <c:v>15</c:v>
                </c:pt>
                <c:pt idx="10">
                  <c:v>15</c:v>
                </c:pt>
                <c:pt idx="11">
                  <c:v>13</c:v>
                </c:pt>
              </c:numCache>
            </c:numRef>
          </c:val>
        </c:ser>
        <c:ser>
          <c:idx val="1"/>
          <c:order val="1"/>
          <c:tx>
            <c:strRef>
              <c:f>'自動車変動図(6)'!$I$72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'自動車変動図(6)'!$I$73:$I$84</c:f>
              <c:numCache>
                <c:formatCode>General</c:formatCode>
                <c:ptCount val="12"/>
                <c:pt idx="0">
                  <c:v>391</c:v>
                </c:pt>
                <c:pt idx="1">
                  <c:v>328</c:v>
                </c:pt>
                <c:pt idx="2">
                  <c:v>361</c:v>
                </c:pt>
                <c:pt idx="3">
                  <c:v>369</c:v>
                </c:pt>
                <c:pt idx="4">
                  <c:v>380</c:v>
                </c:pt>
                <c:pt idx="5">
                  <c:v>336</c:v>
                </c:pt>
                <c:pt idx="6">
                  <c:v>347</c:v>
                </c:pt>
                <c:pt idx="7">
                  <c:v>320</c:v>
                </c:pt>
                <c:pt idx="8">
                  <c:v>285</c:v>
                </c:pt>
                <c:pt idx="9">
                  <c:v>350</c:v>
                </c:pt>
                <c:pt idx="10">
                  <c:v>368</c:v>
                </c:pt>
                <c:pt idx="11">
                  <c:v>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142464"/>
        <c:axId val="32144384"/>
      </c:barChart>
      <c:lineChart>
        <c:grouping val="stacked"/>
        <c:varyColors val="0"/>
        <c:ser>
          <c:idx val="3"/>
          <c:order val="2"/>
          <c:tx>
            <c:strRef>
              <c:f>'自動車変動図(6)'!$L$72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'自動車変動図(6)'!$L$73:$L$84</c:f>
              <c:numCache>
                <c:formatCode>0.0_ </c:formatCode>
                <c:ptCount val="12"/>
                <c:pt idx="0">
                  <c:v>5.0999999999999996</c:v>
                </c:pt>
                <c:pt idx="1">
                  <c:v>8.4</c:v>
                </c:pt>
                <c:pt idx="2">
                  <c:v>6.7</c:v>
                </c:pt>
                <c:pt idx="3">
                  <c:v>6.6</c:v>
                </c:pt>
                <c:pt idx="4">
                  <c:v>9.5</c:v>
                </c:pt>
                <c:pt idx="5">
                  <c:v>7.7</c:v>
                </c:pt>
                <c:pt idx="6">
                  <c:v>6.2</c:v>
                </c:pt>
                <c:pt idx="7">
                  <c:v>7.8</c:v>
                </c:pt>
                <c:pt idx="8">
                  <c:v>9.8000000000000007</c:v>
                </c:pt>
                <c:pt idx="9">
                  <c:v>4.0999999999999996</c:v>
                </c:pt>
                <c:pt idx="10">
                  <c:v>3.9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2560"/>
        <c:axId val="32164096"/>
      </c:lineChart>
      <c:catAx>
        <c:axId val="3214246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144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214438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142464"/>
        <c:crosses val="autoZero"/>
        <c:crossBetween val="between"/>
        <c:majorUnit val="1000"/>
        <c:minorUnit val="50"/>
      </c:valAx>
      <c:catAx>
        <c:axId val="3216256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32164096"/>
        <c:crosses val="autoZero"/>
        <c:auto val="1"/>
        <c:lblAlgn val="ctr"/>
        <c:lblOffset val="100"/>
        <c:noMultiLvlLbl val="0"/>
      </c:catAx>
      <c:valAx>
        <c:axId val="3216409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16256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'自動車変動図(6)'!$J$89:$J$100</c:f>
              <c:numCache>
                <c:formatCode>General</c:formatCode>
                <c:ptCount val="12"/>
                <c:pt idx="0">
                  <c:v>45</c:v>
                </c:pt>
                <c:pt idx="1">
                  <c:v>60</c:v>
                </c:pt>
                <c:pt idx="2">
                  <c:v>65</c:v>
                </c:pt>
                <c:pt idx="3">
                  <c:v>52</c:v>
                </c:pt>
                <c:pt idx="4">
                  <c:v>75</c:v>
                </c:pt>
                <c:pt idx="5">
                  <c:v>58</c:v>
                </c:pt>
                <c:pt idx="6">
                  <c:v>62</c:v>
                </c:pt>
                <c:pt idx="7">
                  <c:v>66</c:v>
                </c:pt>
                <c:pt idx="8">
                  <c:v>58</c:v>
                </c:pt>
                <c:pt idx="9">
                  <c:v>45</c:v>
                </c:pt>
                <c:pt idx="10">
                  <c:v>23</c:v>
                </c:pt>
                <c:pt idx="11">
                  <c:v>25</c:v>
                </c:pt>
              </c:numCache>
            </c:numRef>
          </c:val>
        </c:ser>
        <c:ser>
          <c:idx val="1"/>
          <c:order val="1"/>
          <c:tx>
            <c:strRef>
              <c:f>'自動車変動図(6)'!$I$88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'自動車変動図(6)'!$I$89:$I$100</c:f>
              <c:numCache>
                <c:formatCode>General</c:formatCode>
                <c:ptCount val="12"/>
                <c:pt idx="0">
                  <c:v>803</c:v>
                </c:pt>
                <c:pt idx="1">
                  <c:v>791</c:v>
                </c:pt>
                <c:pt idx="2">
                  <c:v>740</c:v>
                </c:pt>
                <c:pt idx="3">
                  <c:v>711</c:v>
                </c:pt>
                <c:pt idx="4">
                  <c:v>723</c:v>
                </c:pt>
                <c:pt idx="5">
                  <c:v>715</c:v>
                </c:pt>
                <c:pt idx="6">
                  <c:v>733</c:v>
                </c:pt>
                <c:pt idx="7">
                  <c:v>713</c:v>
                </c:pt>
                <c:pt idx="8">
                  <c:v>696</c:v>
                </c:pt>
                <c:pt idx="9">
                  <c:v>778</c:v>
                </c:pt>
                <c:pt idx="10">
                  <c:v>843</c:v>
                </c:pt>
                <c:pt idx="11">
                  <c:v>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169536"/>
        <c:axId val="111171456"/>
      </c:barChart>
      <c:lineChart>
        <c:grouping val="stacked"/>
        <c:varyColors val="0"/>
        <c:ser>
          <c:idx val="3"/>
          <c:order val="2"/>
          <c:tx>
            <c:strRef>
              <c:f>'自動車変動図(6)'!$L$88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'自動車変動図(6)'!$L$89:$L$100</c:f>
              <c:numCache>
                <c:formatCode>0.0_ </c:formatCode>
                <c:ptCount val="12"/>
                <c:pt idx="0">
                  <c:v>5.3</c:v>
                </c:pt>
                <c:pt idx="1">
                  <c:v>7.1</c:v>
                </c:pt>
                <c:pt idx="2">
                  <c:v>8.1</c:v>
                </c:pt>
                <c:pt idx="3">
                  <c:v>6.8</c:v>
                </c:pt>
                <c:pt idx="4">
                  <c:v>9.4</c:v>
                </c:pt>
                <c:pt idx="5">
                  <c:v>7.5</c:v>
                </c:pt>
                <c:pt idx="6">
                  <c:v>7.8</c:v>
                </c:pt>
                <c:pt idx="7">
                  <c:v>8.5</c:v>
                </c:pt>
                <c:pt idx="8">
                  <c:v>7.7</c:v>
                </c:pt>
                <c:pt idx="9">
                  <c:v>5.5</c:v>
                </c:pt>
                <c:pt idx="10">
                  <c:v>2.7</c:v>
                </c:pt>
                <c:pt idx="11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72992"/>
        <c:axId val="111187072"/>
      </c:lineChart>
      <c:catAx>
        <c:axId val="11116953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171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17145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169536"/>
        <c:crosses val="autoZero"/>
        <c:crossBetween val="between"/>
        <c:majorUnit val="1000"/>
        <c:minorUnit val="50"/>
      </c:valAx>
      <c:catAx>
        <c:axId val="11117299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187072"/>
        <c:crosses val="autoZero"/>
        <c:auto val="1"/>
        <c:lblAlgn val="ctr"/>
        <c:lblOffset val="100"/>
        <c:noMultiLvlLbl val="0"/>
      </c:catAx>
      <c:valAx>
        <c:axId val="11118707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17299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'自動車変動図(6)'!$I$104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'自動車変動図(6)'!$I$105:$I$116</c:f>
              <c:numCache>
                <c:formatCode>General</c:formatCode>
                <c:ptCount val="12"/>
                <c:pt idx="0">
                  <c:v>28</c:v>
                </c:pt>
                <c:pt idx="1">
                  <c:v>18</c:v>
                </c:pt>
                <c:pt idx="2">
                  <c:v>20</c:v>
                </c:pt>
                <c:pt idx="3">
                  <c:v>37</c:v>
                </c:pt>
                <c:pt idx="4">
                  <c:v>37</c:v>
                </c:pt>
                <c:pt idx="5">
                  <c:v>24</c:v>
                </c:pt>
                <c:pt idx="6">
                  <c:v>21</c:v>
                </c:pt>
                <c:pt idx="7">
                  <c:v>11</c:v>
                </c:pt>
                <c:pt idx="8">
                  <c:v>24</c:v>
                </c:pt>
                <c:pt idx="9">
                  <c:v>21</c:v>
                </c:pt>
                <c:pt idx="10">
                  <c:v>24</c:v>
                </c:pt>
                <c:pt idx="11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213184"/>
        <c:axId val="105128704"/>
      </c:barChart>
      <c:lineChart>
        <c:grouping val="stacked"/>
        <c:varyColors val="0"/>
        <c:ser>
          <c:idx val="3"/>
          <c:order val="2"/>
          <c:tx>
            <c:strRef>
              <c:f>'自動車変動図(6)'!$L$104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'自動車変動図(6)'!$L$105:$L$116</c:f>
              <c:numCache>
                <c:formatCode>0.0_ </c:formatCode>
                <c:ptCount val="12"/>
                <c:pt idx="0">
                  <c:v>0</c:v>
                </c:pt>
                <c:pt idx="1">
                  <c:v>5.3</c:v>
                </c:pt>
                <c:pt idx="2">
                  <c:v>0</c:v>
                </c:pt>
                <c:pt idx="3">
                  <c:v>0</c:v>
                </c:pt>
                <c:pt idx="4">
                  <c:v>2.6</c:v>
                </c:pt>
                <c:pt idx="5">
                  <c:v>0</c:v>
                </c:pt>
                <c:pt idx="6">
                  <c:v>16</c:v>
                </c:pt>
                <c:pt idx="7">
                  <c:v>15.4</c:v>
                </c:pt>
                <c:pt idx="8">
                  <c:v>7.7</c:v>
                </c:pt>
                <c:pt idx="9">
                  <c:v>0</c:v>
                </c:pt>
                <c:pt idx="10">
                  <c:v>4</c:v>
                </c:pt>
                <c:pt idx="11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30240"/>
        <c:axId val="105132032"/>
      </c:lineChart>
      <c:catAx>
        <c:axId val="11121318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128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12870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213184"/>
        <c:crosses val="autoZero"/>
        <c:crossBetween val="between"/>
        <c:majorUnit val="1000"/>
        <c:minorUnit val="50"/>
      </c:valAx>
      <c:catAx>
        <c:axId val="10513024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5132032"/>
        <c:crosses val="autoZero"/>
        <c:auto val="1"/>
        <c:lblAlgn val="ctr"/>
        <c:lblOffset val="100"/>
        <c:noMultiLvlLbl val="0"/>
      </c:catAx>
      <c:valAx>
        <c:axId val="10513203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13024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'自動車変動図(6)'!$J$121:$J$132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'自動車変動図(6)'!$I$120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'自動車変動図(6)'!$I$121:$I$132</c:f>
              <c:numCache>
                <c:formatCode>General</c:formatCode>
                <c:ptCount val="12"/>
                <c:pt idx="0">
                  <c:v>27</c:v>
                </c:pt>
                <c:pt idx="1">
                  <c:v>16</c:v>
                </c:pt>
                <c:pt idx="2">
                  <c:v>25</c:v>
                </c:pt>
                <c:pt idx="3">
                  <c:v>36</c:v>
                </c:pt>
                <c:pt idx="4">
                  <c:v>28</c:v>
                </c:pt>
                <c:pt idx="5">
                  <c:v>20</c:v>
                </c:pt>
                <c:pt idx="6">
                  <c:v>20</c:v>
                </c:pt>
                <c:pt idx="7">
                  <c:v>21</c:v>
                </c:pt>
                <c:pt idx="8">
                  <c:v>16</c:v>
                </c:pt>
                <c:pt idx="9">
                  <c:v>9</c:v>
                </c:pt>
                <c:pt idx="10">
                  <c:v>31</c:v>
                </c:pt>
                <c:pt idx="1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170432"/>
        <c:axId val="105172352"/>
      </c:barChart>
      <c:lineChart>
        <c:grouping val="stacked"/>
        <c:varyColors val="0"/>
        <c:ser>
          <c:idx val="3"/>
          <c:order val="2"/>
          <c:tx>
            <c:strRef>
              <c:f>'自動車変動図(6)'!$L$120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'自動車変動図(6)'!$L$121:$L$132</c:f>
              <c:numCache>
                <c:formatCode>0.0_ </c:formatCode>
                <c:ptCount val="12"/>
                <c:pt idx="0">
                  <c:v>0</c:v>
                </c:pt>
                <c:pt idx="1">
                  <c:v>5.9</c:v>
                </c:pt>
                <c:pt idx="2">
                  <c:v>0</c:v>
                </c:pt>
                <c:pt idx="3">
                  <c:v>0</c:v>
                </c:pt>
                <c:pt idx="4">
                  <c:v>6.7</c:v>
                </c:pt>
                <c:pt idx="5">
                  <c:v>0</c:v>
                </c:pt>
                <c:pt idx="6">
                  <c:v>13</c:v>
                </c:pt>
                <c:pt idx="7">
                  <c:v>8.6999999999999993</c:v>
                </c:pt>
                <c:pt idx="8">
                  <c:v>15.8</c:v>
                </c:pt>
                <c:pt idx="9">
                  <c:v>0</c:v>
                </c:pt>
                <c:pt idx="10">
                  <c:v>3.1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82336"/>
        <c:axId val="105183872"/>
      </c:lineChart>
      <c:catAx>
        <c:axId val="10517043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172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17235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170432"/>
        <c:crosses val="autoZero"/>
        <c:crossBetween val="between"/>
        <c:majorUnit val="1000"/>
        <c:minorUnit val="50"/>
      </c:valAx>
      <c:catAx>
        <c:axId val="10518233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5183872"/>
        <c:crosses val="autoZero"/>
        <c:auto val="1"/>
        <c:lblAlgn val="ctr"/>
        <c:lblOffset val="100"/>
        <c:noMultiLvlLbl val="0"/>
      </c:catAx>
      <c:valAx>
        <c:axId val="10518387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18233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'自動車変動図(7)'!$J$73:$J$84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'自動車変動図(7)'!$I$72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'自動車変動図(7)'!$I$73:$I$84</c:f>
              <c:numCache>
                <c:formatCode>General</c:formatCode>
                <c:ptCount val="12"/>
                <c:pt idx="0">
                  <c:v>55</c:v>
                </c:pt>
                <c:pt idx="1">
                  <c:v>34</c:v>
                </c:pt>
                <c:pt idx="2">
                  <c:v>45</c:v>
                </c:pt>
                <c:pt idx="3">
                  <c:v>73</c:v>
                </c:pt>
                <c:pt idx="4">
                  <c:v>65</c:v>
                </c:pt>
                <c:pt idx="5">
                  <c:v>44</c:v>
                </c:pt>
                <c:pt idx="6">
                  <c:v>41</c:v>
                </c:pt>
                <c:pt idx="7">
                  <c:v>32</c:v>
                </c:pt>
                <c:pt idx="8">
                  <c:v>40</c:v>
                </c:pt>
                <c:pt idx="9">
                  <c:v>30</c:v>
                </c:pt>
                <c:pt idx="10">
                  <c:v>55</c:v>
                </c:pt>
                <c:pt idx="11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277568"/>
        <c:axId val="111279488"/>
      </c:barChart>
      <c:lineChart>
        <c:grouping val="stacked"/>
        <c:varyColors val="0"/>
        <c:ser>
          <c:idx val="3"/>
          <c:order val="2"/>
          <c:tx>
            <c:strRef>
              <c:f>'自動車変動図(7)'!$L$72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'自動車変動図(7)'!$L$73:$L$84</c:f>
              <c:numCache>
                <c:formatCode>0.0_ </c:formatCode>
                <c:ptCount val="12"/>
                <c:pt idx="0">
                  <c:v>0</c:v>
                </c:pt>
                <c:pt idx="1">
                  <c:v>5.6</c:v>
                </c:pt>
                <c:pt idx="2">
                  <c:v>0</c:v>
                </c:pt>
                <c:pt idx="3">
                  <c:v>0</c:v>
                </c:pt>
                <c:pt idx="4">
                  <c:v>4.4000000000000004</c:v>
                </c:pt>
                <c:pt idx="5">
                  <c:v>0</c:v>
                </c:pt>
                <c:pt idx="6">
                  <c:v>14.6</c:v>
                </c:pt>
                <c:pt idx="7">
                  <c:v>11.1</c:v>
                </c:pt>
                <c:pt idx="8">
                  <c:v>11.1</c:v>
                </c:pt>
                <c:pt idx="9">
                  <c:v>0</c:v>
                </c:pt>
                <c:pt idx="10">
                  <c:v>3.5</c:v>
                </c:pt>
                <c:pt idx="11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00896"/>
        <c:axId val="112802432"/>
      </c:lineChart>
      <c:catAx>
        <c:axId val="11127756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279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27948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277568"/>
        <c:crosses val="autoZero"/>
        <c:crossBetween val="between"/>
        <c:majorUnit val="1000"/>
        <c:minorUnit val="50"/>
      </c:valAx>
      <c:catAx>
        <c:axId val="1128008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2802432"/>
        <c:crosses val="autoZero"/>
        <c:auto val="1"/>
        <c:lblAlgn val="ctr"/>
        <c:lblOffset val="100"/>
        <c:noMultiLvlLbl val="0"/>
      </c:catAx>
      <c:valAx>
        <c:axId val="11280243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008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'自動車変動図(7)'!$J$89:$J$100</c:f>
              <c:numCache>
                <c:formatCode>General</c:formatCode>
                <c:ptCount val="12"/>
                <c:pt idx="0">
                  <c:v>61</c:v>
                </c:pt>
                <c:pt idx="1">
                  <c:v>93</c:v>
                </c:pt>
                <c:pt idx="2">
                  <c:v>101</c:v>
                </c:pt>
                <c:pt idx="3">
                  <c:v>83</c:v>
                </c:pt>
                <c:pt idx="4">
                  <c:v>116</c:v>
                </c:pt>
                <c:pt idx="5">
                  <c:v>85</c:v>
                </c:pt>
                <c:pt idx="6">
                  <c:v>87</c:v>
                </c:pt>
                <c:pt idx="7">
                  <c:v>92</c:v>
                </c:pt>
                <c:pt idx="8">
                  <c:v>82</c:v>
                </c:pt>
                <c:pt idx="9">
                  <c:v>71</c:v>
                </c:pt>
                <c:pt idx="10">
                  <c:v>51</c:v>
                </c:pt>
                <c:pt idx="11">
                  <c:v>47</c:v>
                </c:pt>
              </c:numCache>
            </c:numRef>
          </c:val>
        </c:ser>
        <c:ser>
          <c:idx val="1"/>
          <c:order val="1"/>
          <c:tx>
            <c:strRef>
              <c:f>'自動車変動図(7)'!$I$88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'自動車変動図(7)'!$I$89:$I$100</c:f>
              <c:numCache>
                <c:formatCode>General</c:formatCode>
                <c:ptCount val="12"/>
                <c:pt idx="0">
                  <c:v>1241</c:v>
                </c:pt>
                <c:pt idx="1">
                  <c:v>1152</c:v>
                </c:pt>
                <c:pt idx="2">
                  <c:v>1048</c:v>
                </c:pt>
                <c:pt idx="3">
                  <c:v>1003</c:v>
                </c:pt>
                <c:pt idx="4">
                  <c:v>1004</c:v>
                </c:pt>
                <c:pt idx="5">
                  <c:v>913</c:v>
                </c:pt>
                <c:pt idx="6">
                  <c:v>990</c:v>
                </c:pt>
                <c:pt idx="7">
                  <c:v>941</c:v>
                </c:pt>
                <c:pt idx="8">
                  <c:v>866</c:v>
                </c:pt>
                <c:pt idx="9">
                  <c:v>992</c:v>
                </c:pt>
                <c:pt idx="10">
                  <c:v>1149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841088"/>
        <c:axId val="112843008"/>
      </c:barChart>
      <c:lineChart>
        <c:grouping val="stacked"/>
        <c:varyColors val="0"/>
        <c:ser>
          <c:idx val="3"/>
          <c:order val="2"/>
          <c:tx>
            <c:strRef>
              <c:f>'自動車変動図(7)'!$L$88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'自動車変動図(7)'!$L$89:$L$100</c:f>
              <c:numCache>
                <c:formatCode>0.0_ </c:formatCode>
                <c:ptCount val="12"/>
                <c:pt idx="0">
                  <c:v>4.7</c:v>
                </c:pt>
                <c:pt idx="1">
                  <c:v>7.5</c:v>
                </c:pt>
                <c:pt idx="2">
                  <c:v>8.8000000000000007</c:v>
                </c:pt>
                <c:pt idx="3">
                  <c:v>7.6</c:v>
                </c:pt>
                <c:pt idx="4">
                  <c:v>10.4</c:v>
                </c:pt>
                <c:pt idx="5">
                  <c:v>8.5</c:v>
                </c:pt>
                <c:pt idx="6">
                  <c:v>8.1</c:v>
                </c:pt>
                <c:pt idx="7">
                  <c:v>8.9</c:v>
                </c:pt>
                <c:pt idx="8">
                  <c:v>8.6</c:v>
                </c:pt>
                <c:pt idx="9">
                  <c:v>6.7</c:v>
                </c:pt>
                <c:pt idx="10">
                  <c:v>4.3</c:v>
                </c:pt>
                <c:pt idx="11">
                  <c:v>4.4000000000000004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39424"/>
        <c:axId val="113640960"/>
      </c:lineChart>
      <c:catAx>
        <c:axId val="11284108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43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84300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841088"/>
        <c:crosses val="autoZero"/>
        <c:crossBetween val="between"/>
        <c:majorUnit val="1000"/>
        <c:minorUnit val="50"/>
      </c:valAx>
      <c:catAx>
        <c:axId val="11363942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640960"/>
        <c:crosses val="autoZero"/>
        <c:auto val="1"/>
        <c:lblAlgn val="ctr"/>
        <c:lblOffset val="100"/>
        <c:noMultiLvlLbl val="0"/>
      </c:catAx>
      <c:valAx>
        <c:axId val="11364096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63942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6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4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image" Target="../media/image2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675525</xdr:colOff>
      <xdr:row>28</xdr:row>
      <xdr:rowOff>45785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2400" cy="487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3481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76949</xdr:colOff>
      <xdr:row>8</xdr:row>
      <xdr:rowOff>39160</xdr:rowOff>
    </xdr:from>
    <xdr:to>
      <xdr:col>11</xdr:col>
      <xdr:colOff>704101</xdr:colOff>
      <xdr:row>22</xdr:row>
      <xdr:rowOff>363851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399" y="1134535"/>
          <a:ext cx="7656602" cy="5792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76949</xdr:colOff>
      <xdr:row>8</xdr:row>
      <xdr:rowOff>39160</xdr:rowOff>
    </xdr:from>
    <xdr:to>
      <xdr:col>11</xdr:col>
      <xdr:colOff>704101</xdr:colOff>
      <xdr:row>22</xdr:row>
      <xdr:rowOff>363851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399" y="1134535"/>
          <a:ext cx="7656602" cy="5792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921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1024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1126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1228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1331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1433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1536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1638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1740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1843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1945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2048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2150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47</xdr:row>
      <xdr:rowOff>161925</xdr:rowOff>
    </xdr:to>
    <xdr:pic>
      <xdr:nvPicPr>
        <xdr:cNvPr id="36865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5050" cy="822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42</xdr:row>
      <xdr:rowOff>85725</xdr:rowOff>
    </xdr:to>
    <xdr:pic>
      <xdr:nvPicPr>
        <xdr:cNvPr id="3584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728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2252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2355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2457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2560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2662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2764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2867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2969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3072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3174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3276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28575</xdr:rowOff>
    </xdr:from>
    <xdr:to>
      <xdr:col>11</xdr:col>
      <xdr:colOff>485775</xdr:colOff>
      <xdr:row>11</xdr:row>
      <xdr:rowOff>152400</xdr:rowOff>
    </xdr:to>
    <xdr:pic>
      <xdr:nvPicPr>
        <xdr:cNvPr id="3379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8125"/>
          <a:ext cx="27813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102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102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1029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142875</xdr:rowOff>
    </xdr:from>
    <xdr:to>
      <xdr:col>16</xdr:col>
      <xdr:colOff>381000</xdr:colOff>
      <xdr:row>15</xdr:row>
      <xdr:rowOff>9525</xdr:rowOff>
    </xdr:to>
    <xdr:pic>
      <xdr:nvPicPr>
        <xdr:cNvPr id="1030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04800"/>
          <a:ext cx="2847975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20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205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205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2053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142875</xdr:rowOff>
    </xdr:from>
    <xdr:to>
      <xdr:col>16</xdr:col>
      <xdr:colOff>381000</xdr:colOff>
      <xdr:row>15</xdr:row>
      <xdr:rowOff>9525</xdr:rowOff>
    </xdr:to>
    <xdr:pic>
      <xdr:nvPicPr>
        <xdr:cNvPr id="2054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04800"/>
          <a:ext cx="2847975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30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30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307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3077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142875</xdr:rowOff>
    </xdr:from>
    <xdr:to>
      <xdr:col>16</xdr:col>
      <xdr:colOff>381000</xdr:colOff>
      <xdr:row>15</xdr:row>
      <xdr:rowOff>9525</xdr:rowOff>
    </xdr:to>
    <xdr:pic>
      <xdr:nvPicPr>
        <xdr:cNvPr id="3078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04800"/>
          <a:ext cx="2847975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4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409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410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4101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142875</xdr:rowOff>
    </xdr:from>
    <xdr:to>
      <xdr:col>16</xdr:col>
      <xdr:colOff>381000</xdr:colOff>
      <xdr:row>15</xdr:row>
      <xdr:rowOff>9525</xdr:rowOff>
    </xdr:to>
    <xdr:pic>
      <xdr:nvPicPr>
        <xdr:cNvPr id="4102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04800"/>
          <a:ext cx="2847975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5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5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51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512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5125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142875</xdr:rowOff>
    </xdr:from>
    <xdr:to>
      <xdr:col>16</xdr:col>
      <xdr:colOff>381000</xdr:colOff>
      <xdr:row>15</xdr:row>
      <xdr:rowOff>9525</xdr:rowOff>
    </xdr:to>
    <xdr:pic>
      <xdr:nvPicPr>
        <xdr:cNvPr id="5126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04800"/>
          <a:ext cx="2847975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6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614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614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61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6149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142875</xdr:rowOff>
    </xdr:from>
    <xdr:to>
      <xdr:col>16</xdr:col>
      <xdr:colOff>381000</xdr:colOff>
      <xdr:row>15</xdr:row>
      <xdr:rowOff>9525</xdr:rowOff>
    </xdr:to>
    <xdr:pic>
      <xdr:nvPicPr>
        <xdr:cNvPr id="6150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04800"/>
          <a:ext cx="2847975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71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717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7171" name="図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1</xdr:row>
      <xdr:rowOff>142875</xdr:rowOff>
    </xdr:from>
    <xdr:to>
      <xdr:col>16</xdr:col>
      <xdr:colOff>381000</xdr:colOff>
      <xdr:row>15</xdr:row>
      <xdr:rowOff>9525</xdr:rowOff>
    </xdr:to>
    <xdr:pic>
      <xdr:nvPicPr>
        <xdr:cNvPr id="7172" name="図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04800"/>
          <a:ext cx="2847975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</xdr:row>
      <xdr:rowOff>28575</xdr:rowOff>
    </xdr:from>
    <xdr:to>
      <xdr:col>11</xdr:col>
      <xdr:colOff>485775</xdr:colOff>
      <xdr:row>12</xdr:row>
      <xdr:rowOff>171450</xdr:rowOff>
    </xdr:to>
    <xdr:pic>
      <xdr:nvPicPr>
        <xdr:cNvPr id="3788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238125"/>
          <a:ext cx="339090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33CC"/>
      </a:accent1>
      <a:accent2>
        <a:srgbClr val="0070C0"/>
      </a:accent2>
      <a:accent3>
        <a:srgbClr val="A5A5A5"/>
      </a:accent3>
      <a:accent4>
        <a:srgbClr val="FF0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60" zoomScaleNormal="100" zoomScaleSheetLayoutView="160" workbookViewId="0"/>
  </sheetViews>
  <sheetFormatPr defaultRowHeight="13.5" x14ac:dyDescent="0.15"/>
  <sheetData/>
  <phoneticPr fontId="2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tabSelected="1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271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228</v>
      </c>
      <c r="C16" s="101"/>
      <c r="D16" s="100">
        <f>SUM('【断面別】自動車交通量(A断面流入)'!D16,'【断面別】自動車交通量(B断面流入)'!D16,'【断面別】自動車交通量（C断面流入)'!D16,'【断面別】自動車交通量(D断面流入)'!D16)</f>
        <v>205</v>
      </c>
      <c r="E16" s="99">
        <f>SUM('【断面別】自動車交通量(A断面流入)'!E16,'【断面別】自動車交通量(B断面流入)'!E16,'【断面別】自動車交通量（C断面流入)'!E16,'【断面別】自動車交通量(D断面流入)'!E16)</f>
        <v>40</v>
      </c>
      <c r="F16" s="99">
        <f>SUM('【断面別】自動車交通量(A断面流入)'!F16,'【断面別】自動車交通量(B断面流入)'!F16,'【断面別】自動車交通量（C断面流入)'!F16,'【断面別】自動車交通量(D断面流入)'!F16)</f>
        <v>4</v>
      </c>
      <c r="G16" s="99">
        <f>SUM('【断面別】自動車交通量(A断面流入)'!G16,'【断面別】自動車交通量(B断面流入)'!G16,'【断面別】自動車交通量（C断面流入)'!G16,'【断面別】自動車交通量(D断面流入)'!G16)</f>
        <v>4</v>
      </c>
      <c r="H16" s="99">
        <f t="shared" ref="H16:H21" si="0">SUM(D16:E16)</f>
        <v>245</v>
      </c>
      <c r="I16" s="99">
        <f t="shared" ref="I16:I21" si="1">SUM(F16:G16)</f>
        <v>8</v>
      </c>
      <c r="J16" s="99">
        <f t="shared" ref="J16:J21" si="2">SUM(H16:I16)</f>
        <v>253</v>
      </c>
      <c r="K16" s="98">
        <f t="shared" ref="K16:K52" si="3">IF(J16=0,0,ROUND(I16/J16*100,1))</f>
        <v>3.2</v>
      </c>
      <c r="L16" s="97">
        <f t="shared" ref="L16:L52" si="4">IF(J16=0,0,ROUND(J16/$J$52*100,1))</f>
        <v>1.9</v>
      </c>
    </row>
    <row r="17" spans="2:12" ht="14.45" customHeight="1" x14ac:dyDescent="0.15">
      <c r="B17" s="96" t="s">
        <v>227</v>
      </c>
      <c r="C17" s="95"/>
      <c r="D17" s="94">
        <f>SUM('【断面別】自動車交通量(A断面流入)'!D17,'【断面別】自動車交通量(B断面流入)'!D17,'【断面別】自動車交通量（C断面流入)'!D17,'【断面別】自動車交通量(D断面流入)'!D17)</f>
        <v>146</v>
      </c>
      <c r="E17" s="93">
        <f>SUM('【断面別】自動車交通量(A断面流入)'!E17,'【断面別】自動車交通量(B断面流入)'!E17,'【断面別】自動車交通量（C断面流入)'!E17,'【断面別】自動車交通量(D断面流入)'!E17)</f>
        <v>25</v>
      </c>
      <c r="F17" s="93">
        <f>SUM('【断面別】自動車交通量(A断面流入)'!F17,'【断面別】自動車交通量(B断面流入)'!F17,'【断面別】自動車交通量（C断面流入)'!F17,'【断面別】自動車交通量(D断面流入)'!F17)</f>
        <v>8</v>
      </c>
      <c r="G17" s="93">
        <f>SUM('【断面別】自動車交通量(A断面流入)'!G17,'【断面別】自動車交通量(B断面流入)'!G17,'【断面別】自動車交通量（C断面流入)'!G17,'【断面別】自動車交通量(D断面流入)'!G17)</f>
        <v>2</v>
      </c>
      <c r="H17" s="93">
        <f t="shared" si="0"/>
        <v>171</v>
      </c>
      <c r="I17" s="93">
        <f t="shared" si="1"/>
        <v>10</v>
      </c>
      <c r="J17" s="93">
        <f t="shared" si="2"/>
        <v>181</v>
      </c>
      <c r="K17" s="92">
        <f t="shared" si="3"/>
        <v>5.5</v>
      </c>
      <c r="L17" s="91">
        <f t="shared" si="4"/>
        <v>1.4</v>
      </c>
    </row>
    <row r="18" spans="2:12" ht="14.45" customHeight="1" x14ac:dyDescent="0.15">
      <c r="B18" s="96" t="s">
        <v>226</v>
      </c>
      <c r="C18" s="95"/>
      <c r="D18" s="94">
        <f>SUM('【断面別】自動車交通量(A断面流入)'!D18,'【断面別】自動車交通量(B断面流入)'!D18,'【断面別】自動車交通量（C断面流入)'!D18,'【断面別】自動車交通量(D断面流入)'!D18)</f>
        <v>214</v>
      </c>
      <c r="E18" s="93">
        <f>SUM('【断面別】自動車交通量(A断面流入)'!E18,'【断面別】自動車交通量(B断面流入)'!E18,'【断面別】自動車交通量（C断面流入)'!E18,'【断面別】自動車交通量(D断面流入)'!E18)</f>
        <v>35</v>
      </c>
      <c r="F18" s="93">
        <f>SUM('【断面別】自動車交通量(A断面流入)'!F18,'【断面別】自動車交通量(B断面流入)'!F18,'【断面別】自動車交通量（C断面流入)'!F18,'【断面別】自動車交通量(D断面流入)'!F18)</f>
        <v>6</v>
      </c>
      <c r="G18" s="93">
        <f>SUM('【断面別】自動車交通量(A断面流入)'!G18,'【断面別】自動車交通量(B断面流入)'!G18,'【断面別】自動車交通量（C断面流入)'!G18,'【断面別】自動車交通量(D断面流入)'!G18)</f>
        <v>0</v>
      </c>
      <c r="H18" s="93">
        <f t="shared" si="0"/>
        <v>249</v>
      </c>
      <c r="I18" s="93">
        <f t="shared" si="1"/>
        <v>6</v>
      </c>
      <c r="J18" s="93">
        <f t="shared" si="2"/>
        <v>255</v>
      </c>
      <c r="K18" s="92">
        <f t="shared" si="3"/>
        <v>2.4</v>
      </c>
      <c r="L18" s="91">
        <f t="shared" si="4"/>
        <v>1.9</v>
      </c>
    </row>
    <row r="19" spans="2:12" ht="14.45" customHeight="1" x14ac:dyDescent="0.15">
      <c r="B19" s="96" t="s">
        <v>225</v>
      </c>
      <c r="C19" s="95"/>
      <c r="D19" s="94">
        <f>SUM('【断面別】自動車交通量(A断面流入)'!D19,'【断面別】自動車交通量(B断面流入)'!D19,'【断面別】自動車交通量（C断面流入)'!D19,'【断面別】自動車交通量(D断面流入)'!D19)</f>
        <v>170</v>
      </c>
      <c r="E19" s="93">
        <f>SUM('【断面別】自動車交通量(A断面流入)'!E19,'【断面別】自動車交通量(B断面流入)'!E19,'【断面別】自動車交通量（C断面流入)'!E19,'【断面別】自動車交通量(D断面流入)'!E19)</f>
        <v>26</v>
      </c>
      <c r="F19" s="93">
        <f>SUM('【断面別】自動車交通量(A断面流入)'!F19,'【断面別】自動車交通量(B断面流入)'!F19,'【断面別】自動車交通量（C断面流入)'!F19,'【断面別】自動車交通量(D断面流入)'!F19)</f>
        <v>1</v>
      </c>
      <c r="G19" s="93">
        <f>SUM('【断面別】自動車交通量(A断面流入)'!G19,'【断面別】自動車交通量(B断面流入)'!G19,'【断面別】自動車交通量（C断面流入)'!G19,'【断面別】自動車交通量(D断面流入)'!G19)</f>
        <v>2</v>
      </c>
      <c r="H19" s="93">
        <f t="shared" si="0"/>
        <v>196</v>
      </c>
      <c r="I19" s="93">
        <f t="shared" si="1"/>
        <v>3</v>
      </c>
      <c r="J19" s="93">
        <f t="shared" si="2"/>
        <v>199</v>
      </c>
      <c r="K19" s="92">
        <f t="shared" si="3"/>
        <v>1.5</v>
      </c>
      <c r="L19" s="91">
        <f t="shared" si="4"/>
        <v>1.5</v>
      </c>
    </row>
    <row r="20" spans="2:12" ht="14.45" customHeight="1" x14ac:dyDescent="0.15">
      <c r="B20" s="96" t="s">
        <v>224</v>
      </c>
      <c r="C20" s="95"/>
      <c r="D20" s="94">
        <f>SUM('【断面別】自動車交通量(A断面流入)'!D20,'【断面別】自動車交通量(B断面流入)'!D20,'【断面別】自動車交通量（C断面流入)'!D20,'【断面別】自動車交通量(D断面流入)'!D20)</f>
        <v>151</v>
      </c>
      <c r="E20" s="93">
        <f>SUM('【断面別】自動車交通量(A断面流入)'!E20,'【断面別】自動車交通量(B断面流入)'!E20,'【断面別】自動車交通量（C断面流入)'!E20,'【断面別】自動車交通量(D断面流入)'!E20)</f>
        <v>30</v>
      </c>
      <c r="F20" s="93">
        <f>SUM('【断面別】自動車交通量(A断面流入)'!F20,'【断面別】自動車交通量(B断面流入)'!F20,'【断面別】自動車交通量（C断面流入)'!F20,'【断面別】自動車交通量(D断面流入)'!F20)</f>
        <v>8</v>
      </c>
      <c r="G20" s="93">
        <f>SUM('【断面別】自動車交通量(A断面流入)'!G20,'【断面別】自動車交通量(B断面流入)'!G20,'【断面別】自動車交通量（C断面流入)'!G20,'【断面別】自動車交通量(D断面流入)'!G20)</f>
        <v>4</v>
      </c>
      <c r="H20" s="93">
        <f t="shared" si="0"/>
        <v>181</v>
      </c>
      <c r="I20" s="93">
        <f t="shared" si="1"/>
        <v>12</v>
      </c>
      <c r="J20" s="93">
        <f t="shared" si="2"/>
        <v>193</v>
      </c>
      <c r="K20" s="92">
        <f t="shared" si="3"/>
        <v>6.2</v>
      </c>
      <c r="L20" s="91">
        <f t="shared" si="4"/>
        <v>1.5</v>
      </c>
    </row>
    <row r="21" spans="2:12" ht="14.45" customHeight="1" x14ac:dyDescent="0.15">
      <c r="B21" s="90" t="s">
        <v>223</v>
      </c>
      <c r="C21" s="89"/>
      <c r="D21" s="88">
        <f>SUM('【断面別】自動車交通量(A断面流入)'!D21,'【断面別】自動車交通量(B断面流入)'!D21,'【断面別】自動車交通量（C断面流入)'!D21,'【断面別】自動車交通量(D断面流入)'!D21)</f>
        <v>175</v>
      </c>
      <c r="E21" s="87">
        <f>SUM('【断面別】自動車交通量(A断面流入)'!E21,'【断面別】自動車交通量(B断面流入)'!E21,'【断面別】自動車交通量（C断面流入)'!E21,'【断面別】自動車交通量(D断面流入)'!E21)</f>
        <v>24</v>
      </c>
      <c r="F21" s="87">
        <f>SUM('【断面別】自動車交通量(A断面流入)'!F21,'【断面別】自動車交通量(B断面流入)'!F21,'【断面別】自動車交通量（C断面流入)'!F21,'【断面別】自動車交通量(D断面流入)'!F21)</f>
        <v>18</v>
      </c>
      <c r="G21" s="87">
        <f>SUM('【断面別】自動車交通量(A断面流入)'!G21,'【断面別】自動車交通量(B断面流入)'!G21,'【断面別】自動車交通量（C断面流入)'!G21,'【断面別】自動車交通量(D断面流入)'!G21)</f>
        <v>4</v>
      </c>
      <c r="H21" s="87">
        <f t="shared" si="0"/>
        <v>199</v>
      </c>
      <c r="I21" s="87">
        <f t="shared" si="1"/>
        <v>22</v>
      </c>
      <c r="J21" s="87">
        <f t="shared" si="2"/>
        <v>221</v>
      </c>
      <c r="K21" s="86">
        <f t="shared" si="3"/>
        <v>10</v>
      </c>
      <c r="L21" s="85">
        <f t="shared" si="4"/>
        <v>1.7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1061</v>
      </c>
      <c r="E22" s="81">
        <f t="shared" si="5"/>
        <v>180</v>
      </c>
      <c r="F22" s="81">
        <f t="shared" si="5"/>
        <v>45</v>
      </c>
      <c r="G22" s="81">
        <f t="shared" si="5"/>
        <v>16</v>
      </c>
      <c r="H22" s="81">
        <f t="shared" si="5"/>
        <v>1241</v>
      </c>
      <c r="I22" s="81">
        <f t="shared" si="5"/>
        <v>61</v>
      </c>
      <c r="J22" s="81">
        <f t="shared" si="5"/>
        <v>1302</v>
      </c>
      <c r="K22" s="80">
        <f t="shared" si="3"/>
        <v>4.7</v>
      </c>
      <c r="L22" s="79">
        <f t="shared" si="4"/>
        <v>9.8000000000000007</v>
      </c>
    </row>
    <row r="23" spans="2:12" ht="14.45" customHeight="1" thickTop="1" x14ac:dyDescent="0.15">
      <c r="B23" s="102" t="s">
        <v>103</v>
      </c>
      <c r="C23" s="101"/>
      <c r="D23" s="100">
        <f>SUM('【断面別】自動車交通量(A断面流入)'!D23,'【断面別】自動車交通量(B断面流入)'!D23,'【断面別】自動車交通量（C断面流入)'!D23,'【断面別】自動車交通量(D断面流入)'!D23)</f>
        <v>187</v>
      </c>
      <c r="E23" s="99">
        <f>SUM('【断面別】自動車交通量(A断面流入)'!E23,'【断面別】自動車交通量(B断面流入)'!E23,'【断面別】自動車交通量（C断面流入)'!E23,'【断面別】自動車交通量(D断面流入)'!E23)</f>
        <v>14</v>
      </c>
      <c r="F23" s="99">
        <f>SUM('【断面別】自動車交通量(A断面流入)'!F23,'【断面別】自動車交通量(B断面流入)'!F23,'【断面別】自動車交通量（C断面流入)'!F23,'【断面別】自動車交通量(D断面流入)'!F23)</f>
        <v>10</v>
      </c>
      <c r="G23" s="99">
        <f>SUM('【断面別】自動車交通量(A断面流入)'!G23,'【断面別】自動車交通量(B断面流入)'!G23,'【断面別】自動車交通量（C断面流入)'!G23,'【断面別】自動車交通量(D断面流入)'!G23)</f>
        <v>3</v>
      </c>
      <c r="H23" s="99">
        <f t="shared" ref="H23:H28" si="6">SUM(D23:E23)</f>
        <v>201</v>
      </c>
      <c r="I23" s="99">
        <f t="shared" ref="I23:I28" si="7">SUM(F23:G23)</f>
        <v>13</v>
      </c>
      <c r="J23" s="99">
        <f t="shared" ref="J23:J28" si="8">SUM(H23:I23)</f>
        <v>214</v>
      </c>
      <c r="K23" s="98">
        <f t="shared" si="3"/>
        <v>6.1</v>
      </c>
      <c r="L23" s="97">
        <f t="shared" si="4"/>
        <v>1.6</v>
      </c>
    </row>
    <row r="24" spans="2:12" ht="14.45" customHeight="1" x14ac:dyDescent="0.15">
      <c r="B24" s="96" t="s">
        <v>102</v>
      </c>
      <c r="C24" s="95"/>
      <c r="D24" s="94">
        <f>SUM('【断面別】自動車交通量(A断面流入)'!D24,'【断面別】自動車交通量(B断面流入)'!D24,'【断面別】自動車交通量（C断面流入)'!D24,'【断面別】自動車交通量(D断面流入)'!D24)</f>
        <v>195</v>
      </c>
      <c r="E24" s="93">
        <f>SUM('【断面別】自動車交通量(A断面流入)'!E24,'【断面別】自動車交通量(B断面流入)'!E24,'【断面別】自動車交通量（C断面流入)'!E24,'【断面別】自動車交通量(D断面流入)'!E24)</f>
        <v>15</v>
      </c>
      <c r="F24" s="93">
        <f>SUM('【断面別】自動車交通量(A断面流入)'!F24,'【断面別】自動車交通量(B断面流入)'!F24,'【断面別】自動車交通量（C断面流入)'!F24,'【断面別】自動車交通量(D断面流入)'!F24)</f>
        <v>7</v>
      </c>
      <c r="G24" s="93">
        <f>SUM('【断面別】自動車交通量(A断面流入)'!G24,'【断面別】自動車交通量(B断面流入)'!G24,'【断面別】自動車交通量（C断面流入)'!G24,'【断面別】自動車交通量(D断面流入)'!G24)</f>
        <v>3</v>
      </c>
      <c r="H24" s="93">
        <f t="shared" si="6"/>
        <v>210</v>
      </c>
      <c r="I24" s="93">
        <f t="shared" si="7"/>
        <v>10</v>
      </c>
      <c r="J24" s="93">
        <f t="shared" si="8"/>
        <v>220</v>
      </c>
      <c r="K24" s="92">
        <f t="shared" si="3"/>
        <v>4.5</v>
      </c>
      <c r="L24" s="91">
        <f t="shared" si="4"/>
        <v>1.7</v>
      </c>
    </row>
    <row r="25" spans="2:12" ht="14.45" customHeight="1" x14ac:dyDescent="0.15">
      <c r="B25" s="96" t="s">
        <v>101</v>
      </c>
      <c r="C25" s="95"/>
      <c r="D25" s="94">
        <f>SUM('【断面別】自動車交通量(A断面流入)'!D25,'【断面別】自動車交通量(B断面流入)'!D25,'【断面別】自動車交通量（C断面流入)'!D25,'【断面別】自動車交通量(D断面流入)'!D25)</f>
        <v>175</v>
      </c>
      <c r="E25" s="93">
        <f>SUM('【断面別】自動車交通量(A断面流入)'!E25,'【断面別】自動車交通量(B断面流入)'!E25,'【断面別】自動車交通量（C断面流入)'!E25,'【断面別】自動車交通量(D断面流入)'!E25)</f>
        <v>17</v>
      </c>
      <c r="F25" s="93">
        <f>SUM('【断面別】自動車交通量(A断面流入)'!F25,'【断面別】自動車交通量(B断面流入)'!F25,'【断面別】自動車交通量（C断面流入)'!F25,'【断面別】自動車交通量(D断面流入)'!F25)</f>
        <v>16</v>
      </c>
      <c r="G25" s="93">
        <f>SUM('【断面別】自動車交通量(A断面流入)'!G25,'【断面別】自動車交通量(B断面流入)'!G25,'【断面別】自動車交通量（C断面流入)'!G25,'【断面別】自動車交通量(D断面流入)'!G25)</f>
        <v>4</v>
      </c>
      <c r="H25" s="93">
        <f t="shared" si="6"/>
        <v>192</v>
      </c>
      <c r="I25" s="93">
        <f t="shared" si="7"/>
        <v>20</v>
      </c>
      <c r="J25" s="93">
        <f t="shared" si="8"/>
        <v>212</v>
      </c>
      <c r="K25" s="92">
        <f t="shared" si="3"/>
        <v>9.4</v>
      </c>
      <c r="L25" s="91">
        <f t="shared" si="4"/>
        <v>1.6</v>
      </c>
    </row>
    <row r="26" spans="2:12" ht="14.45" customHeight="1" x14ac:dyDescent="0.15">
      <c r="B26" s="96" t="s">
        <v>100</v>
      </c>
      <c r="C26" s="95"/>
      <c r="D26" s="94">
        <f>SUM('【断面別】自動車交通量(A断面流入)'!D26,'【断面別】自動車交通量(B断面流入)'!D26,'【断面別】自動車交通量（C断面流入)'!D26,'【断面別】自動車交通量(D断面流入)'!D26)</f>
        <v>175</v>
      </c>
      <c r="E26" s="93">
        <f>SUM('【断面別】自動車交通量(A断面流入)'!E26,'【断面別】自動車交通量(B断面流入)'!E26,'【断面別】自動車交通量（C断面流入)'!E26,'【断面別】自動車交通量(D断面流入)'!E26)</f>
        <v>19</v>
      </c>
      <c r="F26" s="93">
        <f>SUM('【断面別】自動車交通量(A断面流入)'!F26,'【断面別】自動車交通量(B断面流入)'!F26,'【断面別】自動車交通量（C断面流入)'!F26,'【断面別】自動車交通量(D断面流入)'!F26)</f>
        <v>13</v>
      </c>
      <c r="G26" s="93">
        <f>SUM('【断面別】自動車交通量(A断面流入)'!G26,'【断面別】自動車交通量(B断面流入)'!G26,'【断面別】自動車交通量（C断面流入)'!G26,'【断面別】自動車交通量(D断面流入)'!G26)</f>
        <v>2</v>
      </c>
      <c r="H26" s="93">
        <f t="shared" si="6"/>
        <v>194</v>
      </c>
      <c r="I26" s="93">
        <f t="shared" si="7"/>
        <v>15</v>
      </c>
      <c r="J26" s="93">
        <f t="shared" si="8"/>
        <v>209</v>
      </c>
      <c r="K26" s="92">
        <f t="shared" si="3"/>
        <v>7.2</v>
      </c>
      <c r="L26" s="91">
        <f t="shared" si="4"/>
        <v>1.6</v>
      </c>
    </row>
    <row r="27" spans="2:12" ht="14.45" customHeight="1" x14ac:dyDescent="0.15">
      <c r="B27" s="96" t="s">
        <v>99</v>
      </c>
      <c r="C27" s="95"/>
      <c r="D27" s="94">
        <f>SUM('【断面別】自動車交通量(A断面流入)'!D27,'【断面別】自動車交通量(B断面流入)'!D27,'【断面別】自動車交通量（C断面流入)'!D27,'【断面別】自動車交通量(D断面流入)'!D27)</f>
        <v>186</v>
      </c>
      <c r="E27" s="93">
        <f>SUM('【断面別】自動車交通量(A断面流入)'!E27,'【断面別】自動車交通量(B断面流入)'!E27,'【断面別】自動車交通量（C断面流入)'!E27,'【断面別】自動車交通量(D断面流入)'!E27)</f>
        <v>14</v>
      </c>
      <c r="F27" s="93">
        <f>SUM('【断面別】自動車交通量(A断面流入)'!F27,'【断面別】自動車交通量(B断面流入)'!F27,'【断面別】自動車交通量（C断面流入)'!F27,'【断面別】自動車交通量(D断面流入)'!F27)</f>
        <v>10</v>
      </c>
      <c r="G27" s="93">
        <f>SUM('【断面別】自動車交通量(A断面流入)'!G27,'【断面別】自動車交通量(B断面流入)'!G27,'【断面別】自動車交通量（C断面流入)'!G27,'【断面別】自動車交通量(D断面流入)'!G27)</f>
        <v>3</v>
      </c>
      <c r="H27" s="93">
        <f t="shared" si="6"/>
        <v>200</v>
      </c>
      <c r="I27" s="93">
        <f t="shared" si="7"/>
        <v>13</v>
      </c>
      <c r="J27" s="93">
        <f t="shared" si="8"/>
        <v>213</v>
      </c>
      <c r="K27" s="92">
        <f t="shared" si="3"/>
        <v>6.1</v>
      </c>
      <c r="L27" s="91">
        <f t="shared" si="4"/>
        <v>1.6</v>
      </c>
    </row>
    <row r="28" spans="2:12" ht="14.45" customHeight="1" x14ac:dyDescent="0.15">
      <c r="B28" s="90" t="s">
        <v>222</v>
      </c>
      <c r="C28" s="89"/>
      <c r="D28" s="88">
        <f>SUM('【断面別】自動車交通量(A断面流入)'!D28,'【断面別】自動車交通量(B断面流入)'!D28,'【断面別】自動車交通量（C断面流入)'!D28,'【断面別】自動車交通量(D断面流入)'!D28)</f>
        <v>141</v>
      </c>
      <c r="E28" s="87">
        <f>SUM('【断面別】自動車交通量(A断面流入)'!E28,'【断面別】自動車交通量(B断面流入)'!E28,'【断面別】自動車交通量（C断面流入)'!E28,'【断面別】自動車交通量(D断面流入)'!E28)</f>
        <v>14</v>
      </c>
      <c r="F28" s="87">
        <f>SUM('【断面別】自動車交通量(A断面流入)'!F28,'【断面別】自動車交通量(B断面流入)'!F28,'【断面別】自動車交通量（C断面流入)'!F28,'【断面別】自動車交通量(D断面流入)'!F28)</f>
        <v>20</v>
      </c>
      <c r="G28" s="87">
        <f>SUM('【断面別】自動車交通量(A断面流入)'!G28,'【断面別】自動車交通量(B断面流入)'!G28,'【断面別】自動車交通量（C断面流入)'!G28,'【断面別】自動車交通量(D断面流入)'!G28)</f>
        <v>2</v>
      </c>
      <c r="H28" s="87">
        <f t="shared" si="6"/>
        <v>155</v>
      </c>
      <c r="I28" s="87">
        <f t="shared" si="7"/>
        <v>22</v>
      </c>
      <c r="J28" s="87">
        <f t="shared" si="8"/>
        <v>177</v>
      </c>
      <c r="K28" s="86">
        <f t="shared" si="3"/>
        <v>12.4</v>
      </c>
      <c r="L28" s="85">
        <f t="shared" si="4"/>
        <v>1.3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1059</v>
      </c>
      <c r="E29" s="81">
        <f t="shared" si="9"/>
        <v>93</v>
      </c>
      <c r="F29" s="81">
        <f t="shared" si="9"/>
        <v>76</v>
      </c>
      <c r="G29" s="81">
        <f t="shared" si="9"/>
        <v>17</v>
      </c>
      <c r="H29" s="81">
        <f t="shared" si="9"/>
        <v>1152</v>
      </c>
      <c r="I29" s="81">
        <f t="shared" si="9"/>
        <v>93</v>
      </c>
      <c r="J29" s="81">
        <f t="shared" si="9"/>
        <v>1245</v>
      </c>
      <c r="K29" s="80">
        <f t="shared" si="3"/>
        <v>7.5</v>
      </c>
      <c r="L29" s="79">
        <f t="shared" si="4"/>
        <v>9.4</v>
      </c>
    </row>
    <row r="30" spans="2:12" ht="14.45" customHeight="1" thickTop="1" x14ac:dyDescent="0.15">
      <c r="B30" s="110" t="s">
        <v>221</v>
      </c>
      <c r="C30" s="109"/>
      <c r="D30" s="76">
        <f>SUM('【断面別】自動車交通量(A断面流入)'!D30,'【断面別】自動車交通量(B断面流入)'!D30,'【断面別】自動車交通量（C断面流入)'!D30,'【断面別】自動車交通量(D断面流入)'!D30)</f>
        <v>911</v>
      </c>
      <c r="E30" s="75">
        <f>SUM('【断面別】自動車交通量(A断面流入)'!E30,'【断面別】自動車交通量(B断面流入)'!E30,'【断面別】自動車交通量（C断面流入)'!E30,'【断面別】自動車交通量(D断面流入)'!E30)</f>
        <v>137</v>
      </c>
      <c r="F30" s="75">
        <f>SUM('【断面別】自動車交通量(A断面流入)'!F30,'【断面別】自動車交通量(B断面流入)'!F30,'【断面別】自動車交通量（C断面流入)'!F30,'【断面別】自動車交通量(D断面流入)'!F30)</f>
        <v>88</v>
      </c>
      <c r="G30" s="75">
        <f>SUM('【断面別】自動車交通量(A断面流入)'!G30,'【断面別】自動車交通量(B断面流入)'!G30,'【断面別】自動車交通量（C断面流入)'!G30,'【断面別】自動車交通量(D断面流入)'!G30)</f>
        <v>13</v>
      </c>
      <c r="H30" s="75">
        <f t="shared" ref="H30:H43" si="10">SUM(D30:E30)</f>
        <v>1048</v>
      </c>
      <c r="I30" s="75">
        <f t="shared" ref="I30:I43" si="11">SUM(F30:G30)</f>
        <v>101</v>
      </c>
      <c r="J30" s="75">
        <f t="shared" ref="J30:J43" si="12">SUM(H30:I30)</f>
        <v>1149</v>
      </c>
      <c r="K30" s="74">
        <f t="shared" si="3"/>
        <v>8.8000000000000007</v>
      </c>
      <c r="L30" s="73">
        <f t="shared" si="4"/>
        <v>8.6</v>
      </c>
    </row>
    <row r="31" spans="2:12" ht="14.45" customHeight="1" x14ac:dyDescent="0.15">
      <c r="B31" s="108" t="s">
        <v>220</v>
      </c>
      <c r="C31" s="107"/>
      <c r="D31" s="106">
        <f>SUM('【断面別】自動車交通量(A断面流入)'!D31,'【断面別】自動車交通量(B断面流入)'!D31,'【断面別】自動車交通量（C断面流入)'!D31,'【断面別】自動車交通量(D断面流入)'!D31)</f>
        <v>852</v>
      </c>
      <c r="E31" s="105">
        <f>SUM('【断面別】自動車交通量(A断面流入)'!E31,'【断面別】自動車交通量(B断面流入)'!E31,'【断面別】自動車交通量（C断面流入)'!E31,'【断面別】自動車交通量(D断面流入)'!E31)</f>
        <v>151</v>
      </c>
      <c r="F31" s="105">
        <f>SUM('【断面別】自動車交通量(A断面流入)'!F31,'【断面別】自動車交通量(B断面流入)'!F31,'【断面別】自動車交通量（C断面流入)'!F31,'【断面別】自動車交通量(D断面流入)'!F31)</f>
        <v>76</v>
      </c>
      <c r="G31" s="105">
        <f>SUM('【断面別】自動車交通量(A断面流入)'!G31,'【断面別】自動車交通量(B断面流入)'!G31,'【断面別】自動車交通量（C断面流入)'!G31,'【断面別】自動車交通量(D断面流入)'!G31)</f>
        <v>7</v>
      </c>
      <c r="H31" s="105">
        <f t="shared" si="10"/>
        <v>1003</v>
      </c>
      <c r="I31" s="105">
        <f t="shared" si="11"/>
        <v>83</v>
      </c>
      <c r="J31" s="105">
        <f t="shared" si="12"/>
        <v>1086</v>
      </c>
      <c r="K31" s="104">
        <f t="shared" si="3"/>
        <v>7.6</v>
      </c>
      <c r="L31" s="103">
        <f t="shared" si="4"/>
        <v>8.1999999999999993</v>
      </c>
    </row>
    <row r="32" spans="2:12" ht="14.45" customHeight="1" x14ac:dyDescent="0.15">
      <c r="B32" s="108" t="s">
        <v>219</v>
      </c>
      <c r="C32" s="107"/>
      <c r="D32" s="106">
        <f>SUM('【断面別】自動車交通量(A断面流入)'!D32,'【断面別】自動車交通量(B断面流入)'!D32,'【断面別】自動車交通量（C断面流入)'!D32,'【断面別】自動車交通量(D断面流入)'!D32)</f>
        <v>887</v>
      </c>
      <c r="E32" s="105">
        <f>SUM('【断面別】自動車交通量(A断面流入)'!E32,'【断面別】自動車交通量(B断面流入)'!E32,'【断面別】自動車交通量（C断面流入)'!E32,'【断面別】自動車交通量(D断面流入)'!E32)</f>
        <v>117</v>
      </c>
      <c r="F32" s="105">
        <f>SUM('【断面別】自動車交通量(A断面流入)'!F32,'【断面別】自動車交通量(B断面流入)'!F32,'【断面別】自動車交通量（C断面流入)'!F32,'【断面別】自動車交通量(D断面流入)'!F32)</f>
        <v>107</v>
      </c>
      <c r="G32" s="105">
        <f>SUM('【断面別】自動車交通量(A断面流入)'!G32,'【断面別】自動車交通量(B断面流入)'!G32,'【断面別】自動車交通量（C断面流入)'!G32,'【断面別】自動車交通量(D断面流入)'!G32)</f>
        <v>9</v>
      </c>
      <c r="H32" s="105">
        <f t="shared" si="10"/>
        <v>1004</v>
      </c>
      <c r="I32" s="105">
        <f t="shared" si="11"/>
        <v>116</v>
      </c>
      <c r="J32" s="105">
        <f t="shared" si="12"/>
        <v>1120</v>
      </c>
      <c r="K32" s="104">
        <f t="shared" si="3"/>
        <v>10.4</v>
      </c>
      <c r="L32" s="103">
        <f t="shared" si="4"/>
        <v>8.4</v>
      </c>
    </row>
    <row r="33" spans="2:12" ht="14.45" customHeight="1" x14ac:dyDescent="0.15">
      <c r="B33" s="108" t="s">
        <v>218</v>
      </c>
      <c r="C33" s="107"/>
      <c r="D33" s="106">
        <f>SUM('【断面別】自動車交通量(A断面流入)'!D33,'【断面別】自動車交通量(B断面流入)'!D33,'【断面別】自動車交通量（C断面流入)'!D33,'【断面別】自動車交通量(D断面流入)'!D33)</f>
        <v>801</v>
      </c>
      <c r="E33" s="105">
        <f>SUM('【断面別】自動車交通量(A断面流入)'!E33,'【断面別】自動車交通量(B断面流入)'!E33,'【断面別】自動車交通量（C断面流入)'!E33,'【断面別】自動車交通量(D断面流入)'!E33)</f>
        <v>112</v>
      </c>
      <c r="F33" s="105">
        <f>SUM('【断面別】自動車交通量(A断面流入)'!F33,'【断面別】自動車交通量(B断面流入)'!F33,'【断面別】自動車交通量（C断面流入)'!F33,'【断面別】自動車交通量(D断面流入)'!F33)</f>
        <v>81</v>
      </c>
      <c r="G33" s="105">
        <f>SUM('【断面別】自動車交通量(A断面流入)'!G33,'【断面別】自動車交通量(B断面流入)'!G33,'【断面別】自動車交通量（C断面流入)'!G33,'【断面別】自動車交通量(D断面流入)'!G33)</f>
        <v>4</v>
      </c>
      <c r="H33" s="105">
        <f t="shared" si="10"/>
        <v>913</v>
      </c>
      <c r="I33" s="105">
        <f t="shared" si="11"/>
        <v>85</v>
      </c>
      <c r="J33" s="105">
        <f t="shared" si="12"/>
        <v>998</v>
      </c>
      <c r="K33" s="104">
        <f t="shared" si="3"/>
        <v>8.5</v>
      </c>
      <c r="L33" s="103">
        <f t="shared" si="4"/>
        <v>7.5</v>
      </c>
    </row>
    <row r="34" spans="2:12" ht="14.45" customHeight="1" x14ac:dyDescent="0.15">
      <c r="B34" s="108" t="s">
        <v>217</v>
      </c>
      <c r="C34" s="107"/>
      <c r="D34" s="106">
        <f>SUM('【断面別】自動車交通量(A断面流入)'!D34,'【断面別】自動車交通量(B断面流入)'!D34,'【断面別】自動車交通量（C断面流入)'!D34,'【断面別】自動車交通量(D断面流入)'!D34)</f>
        <v>856</v>
      </c>
      <c r="E34" s="105">
        <f>SUM('【断面別】自動車交通量(A断面流入)'!E34,'【断面別】自動車交通量(B断面流入)'!E34,'【断面別】自動車交通量（C断面流入)'!E34,'【断面別】自動車交通量(D断面流入)'!E34)</f>
        <v>134</v>
      </c>
      <c r="F34" s="105">
        <f>SUM('【断面別】自動車交通量(A断面流入)'!F34,'【断面別】自動車交通量(B断面流入)'!F34,'【断面別】自動車交通量（C断面流入)'!F34,'【断面別】自動車交通量(D断面流入)'!F34)</f>
        <v>77</v>
      </c>
      <c r="G34" s="105">
        <f>SUM('【断面別】自動車交通量(A断面流入)'!G34,'【断面別】自動車交通量(B断面流入)'!G34,'【断面別】自動車交通量（C断面流入)'!G34,'【断面別】自動車交通量(D断面流入)'!G34)</f>
        <v>10</v>
      </c>
      <c r="H34" s="105">
        <f t="shared" si="10"/>
        <v>990</v>
      </c>
      <c r="I34" s="105">
        <f t="shared" si="11"/>
        <v>87</v>
      </c>
      <c r="J34" s="105">
        <f t="shared" si="12"/>
        <v>1077</v>
      </c>
      <c r="K34" s="104">
        <f t="shared" si="3"/>
        <v>8.1</v>
      </c>
      <c r="L34" s="103">
        <f t="shared" si="4"/>
        <v>8.1</v>
      </c>
    </row>
    <row r="35" spans="2:12" ht="14.45" customHeight="1" x14ac:dyDescent="0.15">
      <c r="B35" s="108" t="s">
        <v>216</v>
      </c>
      <c r="C35" s="107"/>
      <c r="D35" s="106">
        <f>SUM('【断面別】自動車交通量(A断面流入)'!D35,'【断面別】自動車交通量(B断面流入)'!D35,'【断面別】自動車交通量（C断面流入)'!D35,'【断面別】自動車交通量(D断面流入)'!D35)</f>
        <v>808</v>
      </c>
      <c r="E35" s="105">
        <f>SUM('【断面別】自動車交通量(A断面流入)'!E35,'【断面別】自動車交通量(B断面流入)'!E35,'【断面別】自動車交通量（C断面流入)'!E35,'【断面別】自動車交通量(D断面流入)'!E35)</f>
        <v>133</v>
      </c>
      <c r="F35" s="105">
        <f>SUM('【断面別】自動車交通量(A断面流入)'!F35,'【断面別】自動車交通量(B断面流入)'!F35,'【断面別】自動車交通量（C断面流入)'!F35,'【断面別】自動車交通量(D断面流入)'!F35)</f>
        <v>82</v>
      </c>
      <c r="G35" s="105">
        <f>SUM('【断面別】自動車交通量(A断面流入)'!G35,'【断面別】自動車交通量(B断面流入)'!G35,'【断面別】自動車交通量（C断面流入)'!G35,'【断面別】自動車交通量(D断面流入)'!G35)</f>
        <v>10</v>
      </c>
      <c r="H35" s="105">
        <f t="shared" si="10"/>
        <v>941</v>
      </c>
      <c r="I35" s="105">
        <f t="shared" si="11"/>
        <v>92</v>
      </c>
      <c r="J35" s="105">
        <f t="shared" si="12"/>
        <v>1033</v>
      </c>
      <c r="K35" s="104">
        <f t="shared" si="3"/>
        <v>8.9</v>
      </c>
      <c r="L35" s="103">
        <f t="shared" si="4"/>
        <v>7.8</v>
      </c>
    </row>
    <row r="36" spans="2:12" ht="14.45" customHeight="1" x14ac:dyDescent="0.15">
      <c r="B36" s="108" t="s">
        <v>215</v>
      </c>
      <c r="C36" s="107"/>
      <c r="D36" s="106">
        <f>SUM('【断面別】自動車交通量(A断面流入)'!D36,'【断面別】自動車交通量(B断面流入)'!D36,'【断面別】自動車交通量（C断面流入)'!D36,'【断面別】自動車交通量(D断面流入)'!D36)</f>
        <v>764</v>
      </c>
      <c r="E36" s="105">
        <f>SUM('【断面別】自動車交通量(A断面流入)'!E36,'【断面別】自動車交通量(B断面流入)'!E36,'【断面別】自動車交通量（C断面流入)'!E36,'【断面別】自動車交通量(D断面流入)'!E36)</f>
        <v>102</v>
      </c>
      <c r="F36" s="105">
        <f>SUM('【断面別】自動車交通量(A断面流入)'!F36,'【断面別】自動車交通量(B断面流入)'!F36,'【断面別】自動車交通量（C断面流入)'!F36,'【断面別】自動車交通量(D断面流入)'!F36)</f>
        <v>68</v>
      </c>
      <c r="G36" s="105">
        <f>SUM('【断面別】自動車交通量(A断面流入)'!G36,'【断面別】自動車交通量(B断面流入)'!G36,'【断面別】自動車交通量（C断面流入)'!G36,'【断面別】自動車交通量(D断面流入)'!G36)</f>
        <v>14</v>
      </c>
      <c r="H36" s="105">
        <f t="shared" si="10"/>
        <v>866</v>
      </c>
      <c r="I36" s="105">
        <f t="shared" si="11"/>
        <v>82</v>
      </c>
      <c r="J36" s="105">
        <f t="shared" si="12"/>
        <v>948</v>
      </c>
      <c r="K36" s="104">
        <f t="shared" si="3"/>
        <v>8.6</v>
      </c>
      <c r="L36" s="103">
        <f t="shared" si="4"/>
        <v>7.1</v>
      </c>
    </row>
    <row r="37" spans="2:12" ht="14.45" customHeight="1" x14ac:dyDescent="0.15">
      <c r="B37" s="108" t="s">
        <v>214</v>
      </c>
      <c r="C37" s="107"/>
      <c r="D37" s="106">
        <f>SUM('【断面別】自動車交通量(A断面流入)'!D37,'【断面別】自動車交通量(B断面流入)'!D37,'【断面別】自動車交通量（C断面流入)'!D37,'【断面別】自動車交通量(D断面流入)'!D37)</f>
        <v>886</v>
      </c>
      <c r="E37" s="105">
        <f>SUM('【断面別】自動車交通量(A断面流入)'!E37,'【断面別】自動車交通量(B断面流入)'!E37,'【断面別】自動車交通量（C断面流入)'!E37,'【断面別】自動車交通量(D断面流入)'!E37)</f>
        <v>106</v>
      </c>
      <c r="F37" s="105">
        <f>SUM('【断面別】自動車交通量(A断面流入)'!F37,'【断面別】自動車交通量(B断面流入)'!F37,'【断面別】自動車交通量（C断面流入)'!F37,'【断面別】自動車交通量(D断面流入)'!F37)</f>
        <v>59</v>
      </c>
      <c r="G37" s="105">
        <f>SUM('【断面別】自動車交通量(A断面流入)'!G37,'【断面別】自動車交通量(B断面流入)'!G37,'【断面別】自動車交通量（C断面流入)'!G37,'【断面別】自動車交通量(D断面流入)'!G37)</f>
        <v>12</v>
      </c>
      <c r="H37" s="105">
        <f t="shared" si="10"/>
        <v>992</v>
      </c>
      <c r="I37" s="105">
        <f t="shared" si="11"/>
        <v>71</v>
      </c>
      <c r="J37" s="105">
        <f t="shared" si="12"/>
        <v>1063</v>
      </c>
      <c r="K37" s="104">
        <f t="shared" si="3"/>
        <v>6.7</v>
      </c>
      <c r="L37" s="103">
        <f t="shared" si="4"/>
        <v>8</v>
      </c>
    </row>
    <row r="38" spans="2:12" ht="14.45" customHeight="1" x14ac:dyDescent="0.15">
      <c r="B38" s="102" t="s">
        <v>88</v>
      </c>
      <c r="C38" s="101"/>
      <c r="D38" s="100">
        <f>SUM('【断面別】自動車交通量(A断面流入)'!D38,'【断面別】自動車交通量(B断面流入)'!D38,'【断面別】自動車交通量（C断面流入)'!D38,'【断面別】自動車交通量(D断面流入)'!D38)</f>
        <v>150</v>
      </c>
      <c r="E38" s="99">
        <f>SUM('【断面別】自動車交通量(A断面流入)'!E38,'【断面別】自動車交通量(B断面流入)'!E38,'【断面別】自動車交通量（C断面流入)'!E38,'【断面別】自動車交通量(D断面流入)'!E38)</f>
        <v>28</v>
      </c>
      <c r="F38" s="99">
        <f>SUM('【断面別】自動車交通量(A断面流入)'!F38,'【断面別】自動車交通量(B断面流入)'!F38,'【断面別】自動車交通量（C断面流入)'!F38,'【断面別】自動車交通量(D断面流入)'!F38)</f>
        <v>7</v>
      </c>
      <c r="G38" s="99">
        <f>SUM('【断面別】自動車交通量(A断面流入)'!G38,'【断面別】自動車交通量(B断面流入)'!G38,'【断面別】自動車交通量（C断面流入)'!G38,'【断面別】自動車交通量(D断面流入)'!G38)</f>
        <v>0</v>
      </c>
      <c r="H38" s="99">
        <f t="shared" si="10"/>
        <v>178</v>
      </c>
      <c r="I38" s="99">
        <f t="shared" si="11"/>
        <v>7</v>
      </c>
      <c r="J38" s="99">
        <f t="shared" si="12"/>
        <v>185</v>
      </c>
      <c r="K38" s="98">
        <f t="shared" si="3"/>
        <v>3.8</v>
      </c>
      <c r="L38" s="97">
        <f t="shared" si="4"/>
        <v>1.4</v>
      </c>
    </row>
    <row r="39" spans="2:12" ht="14.45" customHeight="1" x14ac:dyDescent="0.15">
      <c r="B39" s="96" t="s">
        <v>87</v>
      </c>
      <c r="C39" s="95"/>
      <c r="D39" s="94">
        <f>SUM('【断面別】自動車交通量(A断面流入)'!D39,'【断面別】自動車交通量(B断面流入)'!D39,'【断面別】自動車交通量（C断面流入)'!D39,'【断面別】自動車交通量(D断面流入)'!D39)</f>
        <v>202</v>
      </c>
      <c r="E39" s="93">
        <f>SUM('【断面別】自動車交通量(A断面流入)'!E39,'【断面別】自動車交通量(B断面流入)'!E39,'【断面別】自動車交通量（C断面流入)'!E39,'【断面別】自動車交通量(D断面流入)'!E39)</f>
        <v>43</v>
      </c>
      <c r="F39" s="93">
        <f>SUM('【断面別】自動車交通量(A断面流入)'!F39,'【断面別】自動車交通量(B断面流入)'!F39,'【断面別】自動車交通量（C断面流入)'!F39,'【断面別】自動車交通量(D断面流入)'!F39)</f>
        <v>12</v>
      </c>
      <c r="G39" s="93">
        <f>SUM('【断面別】自動車交通量(A断面流入)'!G39,'【断面別】自動車交通量(B断面流入)'!G39,'【断面別】自動車交通量（C断面流入)'!G39,'【断面別】自動車交通量(D断面流入)'!G39)</f>
        <v>2</v>
      </c>
      <c r="H39" s="93">
        <f t="shared" si="10"/>
        <v>245</v>
      </c>
      <c r="I39" s="93">
        <f t="shared" si="11"/>
        <v>14</v>
      </c>
      <c r="J39" s="93">
        <f t="shared" si="12"/>
        <v>259</v>
      </c>
      <c r="K39" s="92">
        <f t="shared" si="3"/>
        <v>5.4</v>
      </c>
      <c r="L39" s="91">
        <f t="shared" si="4"/>
        <v>1.9</v>
      </c>
    </row>
    <row r="40" spans="2:12" ht="14.45" customHeight="1" x14ac:dyDescent="0.15">
      <c r="B40" s="96" t="s">
        <v>86</v>
      </c>
      <c r="C40" s="95"/>
      <c r="D40" s="94">
        <f>SUM('【断面別】自動車交通量(A断面流入)'!D40,'【断面別】自動車交通量(B断面流入)'!D40,'【断面別】自動車交通量（C断面流入)'!D40,'【断面別】自動車交通量(D断面流入)'!D40)</f>
        <v>137</v>
      </c>
      <c r="E40" s="93">
        <f>SUM('【断面別】自動車交通量(A断面流入)'!E40,'【断面別】自動車交通量(B断面流入)'!E40,'【断面別】自動車交通量（C断面流入)'!E40,'【断面別】自動車交通量(D断面流入)'!E40)</f>
        <v>20</v>
      </c>
      <c r="F40" s="93">
        <f>SUM('【断面別】自動車交通量(A断面流入)'!F40,'【断面別】自動車交通量(B断面流入)'!F40,'【断面別】自動車交通量（C断面流入)'!F40,'【断面別】自動車交通量(D断面流入)'!F40)</f>
        <v>4</v>
      </c>
      <c r="G40" s="93">
        <f>SUM('【断面別】自動車交通量(A断面流入)'!G40,'【断面別】自動車交通量(B断面流入)'!G40,'【断面別】自動車交通量（C断面流入)'!G40,'【断面別】自動車交通量(D断面流入)'!G40)</f>
        <v>0</v>
      </c>
      <c r="H40" s="93">
        <f t="shared" si="10"/>
        <v>157</v>
      </c>
      <c r="I40" s="93">
        <f t="shared" si="11"/>
        <v>4</v>
      </c>
      <c r="J40" s="93">
        <f t="shared" si="12"/>
        <v>161</v>
      </c>
      <c r="K40" s="92">
        <f t="shared" si="3"/>
        <v>2.5</v>
      </c>
      <c r="L40" s="91">
        <f t="shared" si="4"/>
        <v>1.2</v>
      </c>
    </row>
    <row r="41" spans="2:12" ht="14.45" customHeight="1" x14ac:dyDescent="0.15">
      <c r="B41" s="96" t="s">
        <v>85</v>
      </c>
      <c r="C41" s="95"/>
      <c r="D41" s="94">
        <f>SUM('【断面別】自動車交通量(A断面流入)'!D41,'【断面別】自動車交通量(B断面流入)'!D41,'【断面別】自動車交通量（C断面流入)'!D41,'【断面別】自動車交通量(D断面流入)'!D41)</f>
        <v>176</v>
      </c>
      <c r="E41" s="93">
        <f>SUM('【断面別】自動車交通量(A断面流入)'!E41,'【断面別】自動車交通量(B断面流入)'!E41,'【断面別】自動車交通量（C断面流入)'!E41,'【断面別】自動車交通量(D断面流入)'!E41)</f>
        <v>26</v>
      </c>
      <c r="F41" s="93">
        <f>SUM('【断面別】自動車交通量(A断面流入)'!F41,'【断面別】自動車交通量(B断面流入)'!F41,'【断面別】自動車交通量（C断面流入)'!F41,'【断面別】自動車交通量(D断面流入)'!F41)</f>
        <v>9</v>
      </c>
      <c r="G41" s="93">
        <f>SUM('【断面別】自動車交通量(A断面流入)'!G41,'【断面別】自動車交通量(B断面流入)'!G41,'【断面別】自動車交通量（C断面流入)'!G41,'【断面別】自動車交通量(D断面流入)'!G41)</f>
        <v>1</v>
      </c>
      <c r="H41" s="93">
        <f t="shared" si="10"/>
        <v>202</v>
      </c>
      <c r="I41" s="93">
        <f t="shared" si="11"/>
        <v>10</v>
      </c>
      <c r="J41" s="93">
        <f t="shared" si="12"/>
        <v>212</v>
      </c>
      <c r="K41" s="92">
        <f t="shared" si="3"/>
        <v>4.7</v>
      </c>
      <c r="L41" s="91">
        <f t="shared" si="4"/>
        <v>1.6</v>
      </c>
    </row>
    <row r="42" spans="2:12" ht="14.45" customHeight="1" x14ac:dyDescent="0.15">
      <c r="B42" s="96" t="s">
        <v>84</v>
      </c>
      <c r="C42" s="95"/>
      <c r="D42" s="94">
        <f>SUM('【断面別】自動車交通量(A断面流入)'!D42,'【断面別】自動車交通量(B断面流入)'!D42,'【断面別】自動車交通量（C断面流入)'!D42,'【断面別】自動車交通量(D断面流入)'!D42)</f>
        <v>145</v>
      </c>
      <c r="E42" s="93">
        <f>SUM('【断面別】自動車交通量(A断面流入)'!E42,'【断面別】自動車交通量(B断面流入)'!E42,'【断面別】自動車交通量（C断面流入)'!E42,'【断面別】自動車交通量(D断面流入)'!E42)</f>
        <v>19</v>
      </c>
      <c r="F42" s="93">
        <f>SUM('【断面別】自動車交通量(A断面流入)'!F42,'【断面別】自動車交通量(B断面流入)'!F42,'【断面別】自動車交通量（C断面流入)'!F42,'【断面別】自動車交通量(D断面流入)'!F42)</f>
        <v>5</v>
      </c>
      <c r="G42" s="93">
        <f>SUM('【断面別】自動車交通量(A断面流入)'!G42,'【断面別】自動車交通量(B断面流入)'!G42,'【断面別】自動車交通量（C断面流入)'!G42,'【断面別】自動車交通量(D断面流入)'!G42)</f>
        <v>2</v>
      </c>
      <c r="H42" s="93">
        <f t="shared" si="10"/>
        <v>164</v>
      </c>
      <c r="I42" s="93">
        <f t="shared" si="11"/>
        <v>7</v>
      </c>
      <c r="J42" s="93">
        <f t="shared" si="12"/>
        <v>171</v>
      </c>
      <c r="K42" s="92">
        <f t="shared" si="3"/>
        <v>4.0999999999999996</v>
      </c>
      <c r="L42" s="91">
        <f t="shared" si="4"/>
        <v>1.3</v>
      </c>
    </row>
    <row r="43" spans="2:12" ht="14.45" customHeight="1" x14ac:dyDescent="0.15">
      <c r="B43" s="90" t="s">
        <v>213</v>
      </c>
      <c r="C43" s="89"/>
      <c r="D43" s="88">
        <f>SUM('【断面別】自動車交通量(A断面流入)'!D43,'【断面別】自動車交通量(B断面流入)'!D43,'【断面別】自動車交通量（C断面流入)'!D43,'【断面別】自動車交通量(D断面流入)'!D43)</f>
        <v>188</v>
      </c>
      <c r="E43" s="87">
        <f>SUM('【断面別】自動車交通量(A断面流入)'!E43,'【断面別】自動車交通量(B断面流入)'!E43,'【断面別】自動車交通量（C断面流入)'!E43,'【断面別】自動車交通量(D断面流入)'!E43)</f>
        <v>15</v>
      </c>
      <c r="F43" s="87">
        <f>SUM('【断面別】自動車交通量(A断面流入)'!F43,'【断面別】自動車交通量(B断面流入)'!F43,'【断面別】自動車交通量（C断面流入)'!F43,'【断面別】自動車交通量(D断面流入)'!F43)</f>
        <v>7</v>
      </c>
      <c r="G43" s="87">
        <f>SUM('【断面別】自動車交通量(A断面流入)'!G43,'【断面別】自動車交通量(B断面流入)'!G43,'【断面別】自動車交通量（C断面流入)'!G43,'【断面別】自動車交通量(D断面流入)'!G43)</f>
        <v>2</v>
      </c>
      <c r="H43" s="87">
        <f t="shared" si="10"/>
        <v>203</v>
      </c>
      <c r="I43" s="87">
        <f t="shared" si="11"/>
        <v>9</v>
      </c>
      <c r="J43" s="87">
        <f t="shared" si="12"/>
        <v>212</v>
      </c>
      <c r="K43" s="86">
        <f t="shared" si="3"/>
        <v>4.2</v>
      </c>
      <c r="L43" s="85">
        <f t="shared" si="4"/>
        <v>1.6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998</v>
      </c>
      <c r="E44" s="81">
        <f t="shared" si="13"/>
        <v>151</v>
      </c>
      <c r="F44" s="81">
        <f t="shared" si="13"/>
        <v>44</v>
      </c>
      <c r="G44" s="81">
        <f t="shared" si="13"/>
        <v>7</v>
      </c>
      <c r="H44" s="81">
        <f t="shared" si="13"/>
        <v>1149</v>
      </c>
      <c r="I44" s="81">
        <f t="shared" si="13"/>
        <v>51</v>
      </c>
      <c r="J44" s="81">
        <f t="shared" si="13"/>
        <v>1200</v>
      </c>
      <c r="K44" s="80">
        <f t="shared" si="3"/>
        <v>4.3</v>
      </c>
      <c r="L44" s="79">
        <f t="shared" si="4"/>
        <v>9</v>
      </c>
    </row>
    <row r="45" spans="2:12" ht="14.45" customHeight="1" thickTop="1" x14ac:dyDescent="0.15">
      <c r="B45" s="102" t="s">
        <v>81</v>
      </c>
      <c r="C45" s="101"/>
      <c r="D45" s="100">
        <f>SUM('【断面別】自動車交通量(A断面流入)'!D45,'【断面別】自動車交通量(B断面流入)'!D45,'【断面別】自動車交通量（C断面流入)'!D45,'【断面別】自動車交通量(D断面流入)'!D45)</f>
        <v>166</v>
      </c>
      <c r="E45" s="99">
        <f>SUM('【断面別】自動車交通量(A断面流入)'!E45,'【断面別】自動車交通量(B断面流入)'!E45,'【断面別】自動車交通量（C断面流入)'!E45,'【断面別】自動車交通量(D断面流入)'!E45)</f>
        <v>19</v>
      </c>
      <c r="F45" s="99">
        <f>SUM('【断面別】自動車交通量(A断面流入)'!F45,'【断面別】自動車交通量(B断面流入)'!F45,'【断面別】自動車交通量（C断面流入)'!F45,'【断面別】自動車交通量(D断面流入)'!F45)</f>
        <v>12</v>
      </c>
      <c r="G45" s="99">
        <f>SUM('【断面別】自動車交通量(A断面流入)'!G45,'【断面別】自動車交通量(B断面流入)'!G45,'【断面別】自動車交通量（C断面流入)'!G45,'【断面別】自動車交通量(D断面流入)'!G45)</f>
        <v>3</v>
      </c>
      <c r="H45" s="99">
        <f t="shared" ref="H45:H50" si="14">SUM(D45:E45)</f>
        <v>185</v>
      </c>
      <c r="I45" s="99">
        <f t="shared" ref="I45:I50" si="15">SUM(F45:G45)</f>
        <v>15</v>
      </c>
      <c r="J45" s="99">
        <f t="shared" ref="J45:J50" si="16">SUM(H45:I45)</f>
        <v>200</v>
      </c>
      <c r="K45" s="98">
        <f t="shared" si="3"/>
        <v>7.5</v>
      </c>
      <c r="L45" s="97">
        <f t="shared" si="4"/>
        <v>1.5</v>
      </c>
    </row>
    <row r="46" spans="2:12" ht="14.45" customHeight="1" x14ac:dyDescent="0.15">
      <c r="B46" s="96" t="s">
        <v>80</v>
      </c>
      <c r="C46" s="95"/>
      <c r="D46" s="94">
        <f>SUM('【断面別】自動車交通量(A断面流入)'!D46,'【断面別】自動車交通量(B断面流入)'!D46,'【断面別】自動車交通量（C断面流入)'!D46,'【断面別】自動車交通量(D断面流入)'!D46)</f>
        <v>148</v>
      </c>
      <c r="E46" s="93">
        <f>SUM('【断面別】自動車交通量(A断面流入)'!E46,'【断面別】自動車交通量(B断面流入)'!E46,'【断面別】自動車交通量（C断面流入)'!E46,'【断面別】自動車交通量(D断面流入)'!E46)</f>
        <v>2</v>
      </c>
      <c r="F46" s="93">
        <f>SUM('【断面別】自動車交通量(A断面流入)'!F46,'【断面別】自動車交通量(B断面流入)'!F46,'【断面別】自動車交通量（C断面流入)'!F46,'【断面別】自動車交通量(D断面流入)'!F46)</f>
        <v>3</v>
      </c>
      <c r="G46" s="93">
        <f>SUM('【断面別】自動車交通量(A断面流入)'!G46,'【断面別】自動車交通量(B断面流入)'!G46,'【断面別】自動車交通量（C断面流入)'!G46,'【断面別】自動車交通量(D断面流入)'!G46)</f>
        <v>0</v>
      </c>
      <c r="H46" s="93">
        <f t="shared" si="14"/>
        <v>150</v>
      </c>
      <c r="I46" s="93">
        <f t="shared" si="15"/>
        <v>3</v>
      </c>
      <c r="J46" s="93">
        <f t="shared" si="16"/>
        <v>153</v>
      </c>
      <c r="K46" s="92">
        <f t="shared" si="3"/>
        <v>2</v>
      </c>
      <c r="L46" s="91">
        <f t="shared" si="4"/>
        <v>1.2</v>
      </c>
    </row>
    <row r="47" spans="2:12" ht="14.45" customHeight="1" x14ac:dyDescent="0.15">
      <c r="B47" s="96" t="s">
        <v>79</v>
      </c>
      <c r="C47" s="95"/>
      <c r="D47" s="94">
        <f>SUM('【断面別】自動車交通量(A断面流入)'!D47,'【断面別】自動車交通量(B断面流入)'!D47,'【断面別】自動車交通量（C断面流入)'!D47,'【断面別】自動車交通量(D断面流入)'!D47)</f>
        <v>199</v>
      </c>
      <c r="E47" s="93">
        <f>SUM('【断面別】自動車交通量(A断面流入)'!E47,'【断面別】自動車交通量(B断面流入)'!E47,'【断面別】自動車交通量（C断面流入)'!E47,'【断面別】自動車交通量(D断面流入)'!E47)</f>
        <v>14</v>
      </c>
      <c r="F47" s="93">
        <f>SUM('【断面別】自動車交通量(A断面流入)'!F47,'【断面別】自動車交通量(B断面流入)'!F47,'【断面別】自動車交通量（C断面流入)'!F47,'【断面別】自動車交通量(D断面流入)'!F47)</f>
        <v>3</v>
      </c>
      <c r="G47" s="93">
        <f>SUM('【断面別】自動車交通量(A断面流入)'!G47,'【断面別】自動車交通量(B断面流入)'!G47,'【断面別】自動車交通量（C断面流入)'!G47,'【断面別】自動車交通量(D断面流入)'!G47)</f>
        <v>1</v>
      </c>
      <c r="H47" s="93">
        <f t="shared" si="14"/>
        <v>213</v>
      </c>
      <c r="I47" s="93">
        <f t="shared" si="15"/>
        <v>4</v>
      </c>
      <c r="J47" s="93">
        <f t="shared" si="16"/>
        <v>217</v>
      </c>
      <c r="K47" s="92">
        <f t="shared" si="3"/>
        <v>1.8</v>
      </c>
      <c r="L47" s="91">
        <f t="shared" si="4"/>
        <v>1.6</v>
      </c>
    </row>
    <row r="48" spans="2:12" ht="14.45" customHeight="1" x14ac:dyDescent="0.15">
      <c r="B48" s="96" t="s">
        <v>78</v>
      </c>
      <c r="C48" s="95"/>
      <c r="D48" s="94">
        <f>SUM('【断面別】自動車交通量(A断面流入)'!D48,'【断面別】自動車交通量(B断面流入)'!D48,'【断面別】自動車交通量（C断面流入)'!D48,'【断面別】自動車交通量(D断面流入)'!D48)</f>
        <v>143</v>
      </c>
      <c r="E48" s="93">
        <f>SUM('【断面別】自動車交通量(A断面流入)'!E48,'【断面別】自動車交通量(B断面流入)'!E48,'【断面別】自動車交通量（C断面流入)'!E48,'【断面別】自動車交通量(D断面流入)'!E48)</f>
        <v>11</v>
      </c>
      <c r="F48" s="93">
        <f>SUM('【断面別】自動車交通量(A断面流入)'!F48,'【断面別】自動車交通量(B断面流入)'!F48,'【断面別】自動車交通量（C断面流入)'!F48,'【断面別】自動車交通量(D断面流入)'!F48)</f>
        <v>10</v>
      </c>
      <c r="G48" s="93">
        <f>SUM('【断面別】自動車交通量(A断面流入)'!G48,'【断面別】自動車交通量(B断面流入)'!G48,'【断面別】自動車交通量（C断面流入)'!G48,'【断面別】自動車交通量(D断面流入)'!G48)</f>
        <v>1</v>
      </c>
      <c r="H48" s="93">
        <f t="shared" si="14"/>
        <v>154</v>
      </c>
      <c r="I48" s="93">
        <f t="shared" si="15"/>
        <v>11</v>
      </c>
      <c r="J48" s="93">
        <f t="shared" si="16"/>
        <v>165</v>
      </c>
      <c r="K48" s="92">
        <f t="shared" si="3"/>
        <v>6.7</v>
      </c>
      <c r="L48" s="91">
        <f t="shared" si="4"/>
        <v>1.2</v>
      </c>
    </row>
    <row r="49" spans="2:13" ht="14.45" customHeight="1" x14ac:dyDescent="0.15">
      <c r="B49" s="96" t="s">
        <v>77</v>
      </c>
      <c r="C49" s="95"/>
      <c r="D49" s="94">
        <f>SUM('【断面別】自動車交通量(A断面流入)'!D49,'【断面別】自動車交通量(B断面流入)'!D49,'【断面別】自動車交通量（C断面流入)'!D49,'【断面別】自動車交通量(D断面流入)'!D49)</f>
        <v>185</v>
      </c>
      <c r="E49" s="93">
        <f>SUM('【断面別】自動車交通量(A断面流入)'!E49,'【断面別】自動車交通量(B断面流入)'!E49,'【断面別】自動車交通量（C断面流入)'!E49,'【断面別】自動車交通量(D断面流入)'!E49)</f>
        <v>4</v>
      </c>
      <c r="F49" s="93">
        <f>SUM('【断面別】自動車交通量(A断面流入)'!F49,'【断面別】自動車交通量(B断面流入)'!F49,'【断面別】自動車交通量（C断面流入)'!F49,'【断面別】自動車交通量(D断面流入)'!F49)</f>
        <v>5</v>
      </c>
      <c r="G49" s="93">
        <f>SUM('【断面別】自動車交通量(A断面流入)'!G49,'【断面別】自動車交通量(B断面流入)'!G49,'【断面別】自動車交通量（C断面流入)'!G49,'【断面別】自動車交通量(D断面流入)'!G49)</f>
        <v>2</v>
      </c>
      <c r="H49" s="93">
        <f t="shared" si="14"/>
        <v>189</v>
      </c>
      <c r="I49" s="93">
        <f t="shared" si="15"/>
        <v>7</v>
      </c>
      <c r="J49" s="93">
        <f t="shared" si="16"/>
        <v>196</v>
      </c>
      <c r="K49" s="92">
        <f t="shared" si="3"/>
        <v>3.6</v>
      </c>
      <c r="L49" s="91">
        <f t="shared" si="4"/>
        <v>1.5</v>
      </c>
    </row>
    <row r="50" spans="2:13" ht="14.45" customHeight="1" x14ac:dyDescent="0.15">
      <c r="B50" s="90" t="s">
        <v>212</v>
      </c>
      <c r="C50" s="89"/>
      <c r="D50" s="88">
        <f>SUM('【断面別】自動車交通量(A断面流入)'!D50,'【断面別】自動車交通量(B断面流入)'!D50,'【断面別】自動車交通量（C断面流入)'!D50,'【断面別】自動車交通量(D断面流入)'!D50)</f>
        <v>133</v>
      </c>
      <c r="E50" s="87">
        <f>SUM('【断面別】自動車交通量(A断面流入)'!E50,'【断面別】自動車交通量(B断面流入)'!E50,'【断面別】自動車交通量（C断面流入)'!E50,'【断面別】自動車交通量(D断面流入)'!E50)</f>
        <v>6</v>
      </c>
      <c r="F50" s="87">
        <f>SUM('【断面別】自動車交通量(A断面流入)'!F50,'【断面別】自動車交通量(B断面流入)'!F50,'【断面別】自動車交通量（C断面流入)'!F50,'【断面別】自動車交通量(D断面流入)'!F50)</f>
        <v>6</v>
      </c>
      <c r="G50" s="87">
        <f>SUM('【断面別】自動車交通量(A断面流入)'!G50,'【断面別】自動車交通量(B断面流入)'!G50,'【断面別】自動車交通量（C断面流入)'!G50,'【断面別】自動車交通量(D断面流入)'!G50)</f>
        <v>1</v>
      </c>
      <c r="H50" s="87">
        <f t="shared" si="14"/>
        <v>139</v>
      </c>
      <c r="I50" s="87">
        <f t="shared" si="15"/>
        <v>7</v>
      </c>
      <c r="J50" s="87">
        <f t="shared" si="16"/>
        <v>146</v>
      </c>
      <c r="K50" s="86">
        <f t="shared" si="3"/>
        <v>4.8</v>
      </c>
      <c r="L50" s="85">
        <f t="shared" si="4"/>
        <v>1.1000000000000001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974</v>
      </c>
      <c r="E51" s="81">
        <f t="shared" si="17"/>
        <v>56</v>
      </c>
      <c r="F51" s="81">
        <f t="shared" si="17"/>
        <v>39</v>
      </c>
      <c r="G51" s="81">
        <f t="shared" si="17"/>
        <v>8</v>
      </c>
      <c r="H51" s="81">
        <f t="shared" si="17"/>
        <v>1030</v>
      </c>
      <c r="I51" s="81">
        <f t="shared" si="17"/>
        <v>47</v>
      </c>
      <c r="J51" s="81">
        <f t="shared" si="17"/>
        <v>1077</v>
      </c>
      <c r="K51" s="80">
        <f t="shared" si="3"/>
        <v>4.4000000000000004</v>
      </c>
      <c r="L51" s="79">
        <f t="shared" si="4"/>
        <v>8.1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10857</v>
      </c>
      <c r="E52" s="75">
        <f t="shared" si="18"/>
        <v>1472</v>
      </c>
      <c r="F52" s="75">
        <f t="shared" si="18"/>
        <v>842</v>
      </c>
      <c r="G52" s="75">
        <f t="shared" si="18"/>
        <v>127</v>
      </c>
      <c r="H52" s="75">
        <f t="shared" si="18"/>
        <v>12329</v>
      </c>
      <c r="I52" s="75">
        <f t="shared" si="18"/>
        <v>969</v>
      </c>
      <c r="J52" s="75">
        <f t="shared" si="18"/>
        <v>13298</v>
      </c>
      <c r="K52" s="74">
        <f t="shared" si="3"/>
        <v>7.3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zoomScaleNormal="100" zoomScaleSheetLayoutView="100" workbookViewId="0">
      <selection activeCell="R15" sqref="R15"/>
    </sheetView>
  </sheetViews>
  <sheetFormatPr defaultColWidth="8.875" defaultRowHeight="11.25" x14ac:dyDescent="0.15"/>
  <cols>
    <col min="1" max="1" width="2.25" style="63" customWidth="1"/>
    <col min="2" max="3" width="5.125" style="63" customWidth="1"/>
    <col min="4" max="9" width="11.25" style="63" customWidth="1"/>
    <col min="10" max="16384" width="8.875" style="63"/>
  </cols>
  <sheetData>
    <row r="2" spans="2:9" ht="14.25" x14ac:dyDescent="0.15">
      <c r="B2" s="65" t="s">
        <v>74</v>
      </c>
    </row>
    <row r="3" spans="2:9" ht="9" customHeight="1" x14ac:dyDescent="0.15"/>
    <row r="4" spans="2:9" x14ac:dyDescent="0.15">
      <c r="B4" s="63" t="s">
        <v>73</v>
      </c>
      <c r="D4" s="63" t="s">
        <v>72</v>
      </c>
    </row>
    <row r="5" spans="2:9" ht="9" customHeight="1" x14ac:dyDescent="0.15"/>
    <row r="6" spans="2:9" x14ac:dyDescent="0.15">
      <c r="B6" s="63" t="s">
        <v>71</v>
      </c>
      <c r="D6" s="63" t="s">
        <v>70</v>
      </c>
      <c r="G6" s="63" t="s">
        <v>69</v>
      </c>
      <c r="H6" s="63" t="s">
        <v>68</v>
      </c>
    </row>
    <row r="7" spans="2:9" ht="9" customHeight="1" x14ac:dyDescent="0.15"/>
    <row r="8" spans="2:9" x14ac:dyDescent="0.15">
      <c r="B8" s="63" t="s">
        <v>67</v>
      </c>
      <c r="I8" s="64" t="s">
        <v>66</v>
      </c>
    </row>
    <row r="9" spans="2:9" s="176" customFormat="1" ht="18.75" customHeight="1" x14ac:dyDescent="0.15">
      <c r="B9" s="173"/>
      <c r="C9" s="174"/>
      <c r="D9" s="175"/>
      <c r="E9" s="211" t="s">
        <v>65</v>
      </c>
      <c r="F9" s="212"/>
      <c r="G9" s="212"/>
      <c r="H9" s="212"/>
      <c r="I9" s="213"/>
    </row>
    <row r="10" spans="2:9" s="176" customFormat="1" ht="18.75" customHeight="1" x14ac:dyDescent="0.15">
      <c r="B10" s="177"/>
      <c r="C10" s="178"/>
      <c r="D10" s="179" t="s">
        <v>64</v>
      </c>
      <c r="E10" s="180" t="s">
        <v>62</v>
      </c>
      <c r="F10" s="180" t="s">
        <v>61</v>
      </c>
      <c r="G10" s="180" t="s">
        <v>60</v>
      </c>
      <c r="H10" s="180" t="s">
        <v>59</v>
      </c>
      <c r="I10" s="181" t="s">
        <v>54</v>
      </c>
    </row>
    <row r="11" spans="2:9" s="176" customFormat="1" ht="18.75" customHeight="1" x14ac:dyDescent="0.15">
      <c r="B11" s="214" t="s">
        <v>63</v>
      </c>
      <c r="C11" s="217" t="s">
        <v>62</v>
      </c>
      <c r="D11" s="182" t="s">
        <v>58</v>
      </c>
      <c r="E11" s="183">
        <v>0</v>
      </c>
      <c r="F11" s="183">
        <v>28</v>
      </c>
      <c r="G11" s="183">
        <v>150</v>
      </c>
      <c r="H11" s="183">
        <v>2</v>
      </c>
      <c r="I11" s="184">
        <f>SUM(E11:H11)</f>
        <v>180</v>
      </c>
    </row>
    <row r="12" spans="2:9" s="176" customFormat="1" ht="18.75" customHeight="1" x14ac:dyDescent="0.15">
      <c r="B12" s="215"/>
      <c r="C12" s="218"/>
      <c r="D12" s="185" t="s">
        <v>57</v>
      </c>
      <c r="E12" s="186">
        <v>0</v>
      </c>
      <c r="F12" s="186">
        <v>7</v>
      </c>
      <c r="G12" s="186">
        <v>20</v>
      </c>
      <c r="H12" s="186">
        <v>0</v>
      </c>
      <c r="I12" s="187">
        <f>SUM(E12:H12)</f>
        <v>27</v>
      </c>
    </row>
    <row r="13" spans="2:9" s="176" customFormat="1" ht="18.75" customHeight="1" x14ac:dyDescent="0.15">
      <c r="B13" s="215"/>
      <c r="C13" s="218"/>
      <c r="D13" s="185" t="s">
        <v>56</v>
      </c>
      <c r="E13" s="186">
        <v>1</v>
      </c>
      <c r="F13" s="186">
        <v>3</v>
      </c>
      <c r="G13" s="186">
        <v>13</v>
      </c>
      <c r="H13" s="186">
        <v>1</v>
      </c>
      <c r="I13" s="187">
        <f>SUM(E13:H13)</f>
        <v>18</v>
      </c>
    </row>
    <row r="14" spans="2:9" s="176" customFormat="1" ht="18.75" customHeight="1" x14ac:dyDescent="0.15">
      <c r="B14" s="215"/>
      <c r="C14" s="218"/>
      <c r="D14" s="188" t="s">
        <v>55</v>
      </c>
      <c r="E14" s="189">
        <v>0</v>
      </c>
      <c r="F14" s="189">
        <v>0</v>
      </c>
      <c r="G14" s="189">
        <v>0</v>
      </c>
      <c r="H14" s="189">
        <v>0</v>
      </c>
      <c r="I14" s="190">
        <f>SUM(E14:H14)</f>
        <v>0</v>
      </c>
    </row>
    <row r="15" spans="2:9" s="176" customFormat="1" ht="18.75" customHeight="1" thickBot="1" x14ac:dyDescent="0.2">
      <c r="B15" s="215"/>
      <c r="C15" s="219"/>
      <c r="D15" s="191" t="s">
        <v>54</v>
      </c>
      <c r="E15" s="192">
        <f>SUM(E11:E14)</f>
        <v>1</v>
      </c>
      <c r="F15" s="192">
        <f>SUM(F11:F14)</f>
        <v>38</v>
      </c>
      <c r="G15" s="192">
        <f>SUM(G11:G14)</f>
        <v>183</v>
      </c>
      <c r="H15" s="192">
        <f>SUM(H11:H14)</f>
        <v>3</v>
      </c>
      <c r="I15" s="193">
        <f>SUM(I11:I14)</f>
        <v>225</v>
      </c>
    </row>
    <row r="16" spans="2:9" s="176" customFormat="1" ht="18.75" customHeight="1" thickTop="1" x14ac:dyDescent="0.15">
      <c r="B16" s="215"/>
      <c r="C16" s="217" t="s">
        <v>61</v>
      </c>
      <c r="D16" s="182" t="s">
        <v>58</v>
      </c>
      <c r="E16" s="183">
        <v>2618</v>
      </c>
      <c r="F16" s="194"/>
      <c r="G16" s="183">
        <v>3414</v>
      </c>
      <c r="H16" s="183">
        <v>123</v>
      </c>
      <c r="I16" s="184">
        <f>SUM(E16:H16)</f>
        <v>6155</v>
      </c>
    </row>
    <row r="17" spans="2:9" s="176" customFormat="1" ht="18.75" customHeight="1" x14ac:dyDescent="0.15">
      <c r="B17" s="215"/>
      <c r="C17" s="218"/>
      <c r="D17" s="185" t="s">
        <v>57</v>
      </c>
      <c r="E17" s="186">
        <v>353</v>
      </c>
      <c r="F17" s="195"/>
      <c r="G17" s="186">
        <v>399</v>
      </c>
      <c r="H17" s="186">
        <v>28</v>
      </c>
      <c r="I17" s="187">
        <f>SUM(E17:H17)</f>
        <v>780</v>
      </c>
    </row>
    <row r="18" spans="2:9" s="176" customFormat="1" ht="18.75" customHeight="1" x14ac:dyDescent="0.15">
      <c r="B18" s="215"/>
      <c r="C18" s="218"/>
      <c r="D18" s="185" t="s">
        <v>56</v>
      </c>
      <c r="E18" s="186">
        <v>302</v>
      </c>
      <c r="F18" s="195"/>
      <c r="G18" s="186">
        <v>217</v>
      </c>
      <c r="H18" s="186">
        <v>5</v>
      </c>
      <c r="I18" s="187">
        <f>SUM(E18:H18)</f>
        <v>524</v>
      </c>
    </row>
    <row r="19" spans="2:9" s="176" customFormat="1" ht="18.75" customHeight="1" x14ac:dyDescent="0.15">
      <c r="B19" s="215"/>
      <c r="C19" s="218"/>
      <c r="D19" s="188" t="s">
        <v>55</v>
      </c>
      <c r="E19" s="189">
        <v>18</v>
      </c>
      <c r="F19" s="196"/>
      <c r="G19" s="189">
        <v>58</v>
      </c>
      <c r="H19" s="189">
        <v>0</v>
      </c>
      <c r="I19" s="190">
        <f>SUM(E19:H19)</f>
        <v>76</v>
      </c>
    </row>
    <row r="20" spans="2:9" s="176" customFormat="1" ht="18.75" customHeight="1" thickBot="1" x14ac:dyDescent="0.2">
      <c r="B20" s="215"/>
      <c r="C20" s="219"/>
      <c r="D20" s="191" t="s">
        <v>54</v>
      </c>
      <c r="E20" s="192">
        <f>SUM(E16:E19)</f>
        <v>3291</v>
      </c>
      <c r="F20" s="197"/>
      <c r="G20" s="192">
        <f>SUM(G16:G19)</f>
        <v>4088</v>
      </c>
      <c r="H20" s="192">
        <f>SUM(H16:H19)</f>
        <v>156</v>
      </c>
      <c r="I20" s="193">
        <f>SUM(I16:I19)</f>
        <v>7535</v>
      </c>
    </row>
    <row r="21" spans="2:9" s="176" customFormat="1" ht="18.75" customHeight="1" thickTop="1" x14ac:dyDescent="0.15">
      <c r="B21" s="215"/>
      <c r="C21" s="217" t="s">
        <v>60</v>
      </c>
      <c r="D21" s="182" t="s">
        <v>58</v>
      </c>
      <c r="E21" s="183">
        <v>218</v>
      </c>
      <c r="F21" s="183">
        <v>3927</v>
      </c>
      <c r="G21" s="194"/>
      <c r="H21" s="183">
        <v>116</v>
      </c>
      <c r="I21" s="184">
        <f>SUM(E21:H21)</f>
        <v>4261</v>
      </c>
    </row>
    <row r="22" spans="2:9" s="176" customFormat="1" ht="18.75" customHeight="1" x14ac:dyDescent="0.15">
      <c r="B22" s="215"/>
      <c r="C22" s="218"/>
      <c r="D22" s="185" t="s">
        <v>57</v>
      </c>
      <c r="E22" s="186">
        <v>32</v>
      </c>
      <c r="F22" s="186">
        <v>578</v>
      </c>
      <c r="G22" s="195"/>
      <c r="H22" s="186">
        <v>14</v>
      </c>
      <c r="I22" s="187">
        <f>SUM(E22:H22)</f>
        <v>624</v>
      </c>
    </row>
    <row r="23" spans="2:9" s="176" customFormat="1" ht="18.75" customHeight="1" x14ac:dyDescent="0.15">
      <c r="B23" s="215"/>
      <c r="C23" s="218"/>
      <c r="D23" s="185" t="s">
        <v>56</v>
      </c>
      <c r="E23" s="186">
        <v>48</v>
      </c>
      <c r="F23" s="186">
        <v>238</v>
      </c>
      <c r="G23" s="195"/>
      <c r="H23" s="186">
        <v>4</v>
      </c>
      <c r="I23" s="187">
        <f>SUM(E23:H23)</f>
        <v>290</v>
      </c>
    </row>
    <row r="24" spans="2:9" s="176" customFormat="1" ht="18.75" customHeight="1" x14ac:dyDescent="0.15">
      <c r="B24" s="215"/>
      <c r="C24" s="218"/>
      <c r="D24" s="188" t="s">
        <v>55</v>
      </c>
      <c r="E24" s="189">
        <v>0</v>
      </c>
      <c r="F24" s="189">
        <v>47</v>
      </c>
      <c r="G24" s="196"/>
      <c r="H24" s="189">
        <v>2</v>
      </c>
      <c r="I24" s="190">
        <f>SUM(E24:H24)</f>
        <v>49</v>
      </c>
    </row>
    <row r="25" spans="2:9" s="176" customFormat="1" ht="18.75" customHeight="1" thickBot="1" x14ac:dyDescent="0.2">
      <c r="B25" s="215"/>
      <c r="C25" s="219"/>
      <c r="D25" s="191" t="s">
        <v>54</v>
      </c>
      <c r="E25" s="192">
        <f>SUM(E21:E24)</f>
        <v>298</v>
      </c>
      <c r="F25" s="192">
        <f>SUM(F21:F24)</f>
        <v>4790</v>
      </c>
      <c r="G25" s="197"/>
      <c r="H25" s="192">
        <f>SUM(H21:H24)</f>
        <v>136</v>
      </c>
      <c r="I25" s="193">
        <f>SUM(I21:I24)</f>
        <v>5224</v>
      </c>
    </row>
    <row r="26" spans="2:9" s="176" customFormat="1" ht="18.75" customHeight="1" thickTop="1" x14ac:dyDescent="0.15">
      <c r="B26" s="215"/>
      <c r="C26" s="217" t="s">
        <v>59</v>
      </c>
      <c r="D26" s="182" t="s">
        <v>58</v>
      </c>
      <c r="E26" s="183">
        <v>51</v>
      </c>
      <c r="F26" s="183">
        <v>70</v>
      </c>
      <c r="G26" s="183">
        <v>140</v>
      </c>
      <c r="H26" s="194"/>
      <c r="I26" s="184">
        <f>SUM(E26:H26)</f>
        <v>261</v>
      </c>
    </row>
    <row r="27" spans="2:9" s="176" customFormat="1" ht="18.75" customHeight="1" x14ac:dyDescent="0.15">
      <c r="B27" s="215"/>
      <c r="C27" s="218"/>
      <c r="D27" s="185" t="s">
        <v>57</v>
      </c>
      <c r="E27" s="186">
        <v>2</v>
      </c>
      <c r="F27" s="186">
        <v>15</v>
      </c>
      <c r="G27" s="186">
        <v>24</v>
      </c>
      <c r="H27" s="195"/>
      <c r="I27" s="187">
        <f>SUM(E27:H27)</f>
        <v>41</v>
      </c>
    </row>
    <row r="28" spans="2:9" s="176" customFormat="1" ht="18.75" customHeight="1" x14ac:dyDescent="0.15">
      <c r="B28" s="215"/>
      <c r="C28" s="218"/>
      <c r="D28" s="185" t="s">
        <v>56</v>
      </c>
      <c r="E28" s="186">
        <v>1</v>
      </c>
      <c r="F28" s="186">
        <v>4</v>
      </c>
      <c r="G28" s="186">
        <v>5</v>
      </c>
      <c r="H28" s="195"/>
      <c r="I28" s="187">
        <f>SUM(E28:H28)</f>
        <v>10</v>
      </c>
    </row>
    <row r="29" spans="2:9" s="176" customFormat="1" ht="18.75" customHeight="1" x14ac:dyDescent="0.15">
      <c r="B29" s="215"/>
      <c r="C29" s="218"/>
      <c r="D29" s="188" t="s">
        <v>55</v>
      </c>
      <c r="E29" s="189">
        <v>0</v>
      </c>
      <c r="F29" s="189">
        <v>0</v>
      </c>
      <c r="G29" s="189">
        <v>2</v>
      </c>
      <c r="H29" s="196"/>
      <c r="I29" s="190">
        <f>SUM(E29:H29)</f>
        <v>2</v>
      </c>
    </row>
    <row r="30" spans="2:9" s="176" customFormat="1" ht="18.75" customHeight="1" thickBot="1" x14ac:dyDescent="0.2">
      <c r="B30" s="215"/>
      <c r="C30" s="219"/>
      <c r="D30" s="198" t="s">
        <v>54</v>
      </c>
      <c r="E30" s="192">
        <f>SUM(E26:E29)</f>
        <v>54</v>
      </c>
      <c r="F30" s="192">
        <f>SUM(F26:F29)</f>
        <v>89</v>
      </c>
      <c r="G30" s="192">
        <f>SUM(G26:G29)</f>
        <v>171</v>
      </c>
      <c r="H30" s="197"/>
      <c r="I30" s="193">
        <f>SUM(I26:I29)</f>
        <v>314</v>
      </c>
    </row>
    <row r="31" spans="2:9" s="176" customFormat="1" ht="18.75" customHeight="1" thickTop="1" x14ac:dyDescent="0.15">
      <c r="B31" s="215"/>
      <c r="C31" s="218" t="s">
        <v>54</v>
      </c>
      <c r="D31" s="199" t="s">
        <v>58</v>
      </c>
      <c r="E31" s="200">
        <f t="shared" ref="E31:H34" si="0">SUM(E11,E16,E21,E26)</f>
        <v>2887</v>
      </c>
      <c r="F31" s="200">
        <f t="shared" si="0"/>
        <v>4025</v>
      </c>
      <c r="G31" s="200">
        <f t="shared" si="0"/>
        <v>3704</v>
      </c>
      <c r="H31" s="200">
        <f t="shared" si="0"/>
        <v>241</v>
      </c>
      <c r="I31" s="201">
        <f>SUM(E31:H31)</f>
        <v>10857</v>
      </c>
    </row>
    <row r="32" spans="2:9" s="176" customFormat="1" ht="18.75" customHeight="1" x14ac:dyDescent="0.15">
      <c r="B32" s="215"/>
      <c r="C32" s="218"/>
      <c r="D32" s="185" t="s">
        <v>57</v>
      </c>
      <c r="E32" s="202">
        <f t="shared" si="0"/>
        <v>387</v>
      </c>
      <c r="F32" s="202">
        <f t="shared" si="0"/>
        <v>600</v>
      </c>
      <c r="G32" s="202">
        <f t="shared" si="0"/>
        <v>443</v>
      </c>
      <c r="H32" s="202">
        <f t="shared" si="0"/>
        <v>42</v>
      </c>
      <c r="I32" s="187">
        <f>SUM(E32:H32)</f>
        <v>1472</v>
      </c>
    </row>
    <row r="33" spans="2:9" s="176" customFormat="1" ht="18.75" customHeight="1" x14ac:dyDescent="0.15">
      <c r="B33" s="215"/>
      <c r="C33" s="218"/>
      <c r="D33" s="185" t="s">
        <v>56</v>
      </c>
      <c r="E33" s="202">
        <f t="shared" si="0"/>
        <v>352</v>
      </c>
      <c r="F33" s="202">
        <f t="shared" si="0"/>
        <v>245</v>
      </c>
      <c r="G33" s="202">
        <f t="shared" si="0"/>
        <v>235</v>
      </c>
      <c r="H33" s="202">
        <f t="shared" si="0"/>
        <v>10</v>
      </c>
      <c r="I33" s="187">
        <f>SUM(E33:H33)</f>
        <v>842</v>
      </c>
    </row>
    <row r="34" spans="2:9" s="176" customFormat="1" ht="18.75" customHeight="1" x14ac:dyDescent="0.15">
      <c r="B34" s="215"/>
      <c r="C34" s="218"/>
      <c r="D34" s="188" t="s">
        <v>55</v>
      </c>
      <c r="E34" s="203">
        <f t="shared" si="0"/>
        <v>18</v>
      </c>
      <c r="F34" s="203">
        <f t="shared" si="0"/>
        <v>47</v>
      </c>
      <c r="G34" s="203">
        <f t="shared" si="0"/>
        <v>60</v>
      </c>
      <c r="H34" s="203">
        <f t="shared" si="0"/>
        <v>2</v>
      </c>
      <c r="I34" s="190">
        <f>SUM(E34:H34)</f>
        <v>127</v>
      </c>
    </row>
    <row r="35" spans="2:9" s="176" customFormat="1" ht="18.75" customHeight="1" x14ac:dyDescent="0.15">
      <c r="B35" s="216"/>
      <c r="C35" s="220"/>
      <c r="D35" s="204" t="s">
        <v>54</v>
      </c>
      <c r="E35" s="205">
        <f>SUM(E31:E34)</f>
        <v>3644</v>
      </c>
      <c r="F35" s="205">
        <f>SUM(F31:F34)</f>
        <v>4917</v>
      </c>
      <c r="G35" s="205">
        <f>SUM(G31:G34)</f>
        <v>4442</v>
      </c>
      <c r="H35" s="205">
        <f>SUM(H31:H34)</f>
        <v>295</v>
      </c>
      <c r="I35" s="206">
        <f>SUM(I31:I34)</f>
        <v>13298</v>
      </c>
    </row>
  </sheetData>
  <mergeCells count="7">
    <mergeCell ref="E9:I9"/>
    <mergeCell ref="B11:B35"/>
    <mergeCell ref="C11:C15"/>
    <mergeCell ref="C16:C20"/>
    <mergeCell ref="C21:C25"/>
    <mergeCell ref="C26:C30"/>
    <mergeCell ref="C31:C35"/>
  </mergeCells>
  <phoneticPr fontId="1"/>
  <printOptions horizontalCentered="1"/>
  <pageMargins left="0.78740157480314965" right="0.78740157480314965" top="0.70866141732283472" bottom="0.70866141732283472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view="pageBreakPreview" zoomScaleNormal="100" zoomScaleSheetLayoutView="100" workbookViewId="0">
      <selection activeCell="R15" sqref="R15"/>
    </sheetView>
  </sheetViews>
  <sheetFormatPr defaultColWidth="8.875" defaultRowHeight="11.25" x14ac:dyDescent="0.15"/>
  <cols>
    <col min="1" max="1" width="2.25" style="63" customWidth="1"/>
    <col min="2" max="3" width="5.125" style="63" customWidth="1"/>
    <col min="4" max="12" width="10.25" style="63" customWidth="1"/>
    <col min="13" max="16384" width="8.875" style="63"/>
  </cols>
  <sheetData>
    <row r="2" spans="2:12" ht="14.25" x14ac:dyDescent="0.15">
      <c r="B2" s="65" t="s">
        <v>74</v>
      </c>
    </row>
    <row r="3" spans="2:12" ht="9" customHeight="1" x14ac:dyDescent="0.15"/>
    <row r="4" spans="2:12" x14ac:dyDescent="0.15">
      <c r="B4" s="63" t="s">
        <v>73</v>
      </c>
      <c r="D4" s="63" t="s">
        <v>72</v>
      </c>
    </row>
    <row r="5" spans="2:12" ht="9" customHeight="1" x14ac:dyDescent="0.15"/>
    <row r="6" spans="2:12" x14ac:dyDescent="0.15">
      <c r="B6" s="63" t="s">
        <v>71</v>
      </c>
      <c r="D6" s="63" t="s">
        <v>70</v>
      </c>
      <c r="G6" s="63" t="s">
        <v>69</v>
      </c>
      <c r="H6" s="63" t="s">
        <v>68</v>
      </c>
    </row>
    <row r="7" spans="2:12" ht="9" customHeight="1" x14ac:dyDescent="0.15"/>
    <row r="8" spans="2:12" x14ac:dyDescent="0.15">
      <c r="B8" s="63" t="s">
        <v>53</v>
      </c>
    </row>
    <row r="9" spans="2:12" ht="31.15" customHeight="1" x14ac:dyDescent="0.15">
      <c r="B9" s="166"/>
      <c r="C9" s="167"/>
      <c r="D9" s="167"/>
      <c r="E9" s="167"/>
      <c r="F9" s="167"/>
      <c r="G9" s="167"/>
      <c r="H9" s="167"/>
      <c r="I9" s="167"/>
      <c r="J9" s="167"/>
      <c r="K9" s="167"/>
      <c r="L9" s="168"/>
    </row>
    <row r="10" spans="2:12" ht="31.15" customHeight="1" x14ac:dyDescent="0.15">
      <c r="B10" s="164"/>
      <c r="C10" s="165"/>
      <c r="D10" s="165"/>
      <c r="E10" s="165"/>
      <c r="F10" s="165"/>
      <c r="G10" s="165"/>
      <c r="H10" s="165"/>
      <c r="I10" s="165"/>
      <c r="J10" s="165"/>
      <c r="K10" s="165"/>
      <c r="L10" s="169"/>
    </row>
    <row r="11" spans="2:12" ht="31.15" customHeight="1" x14ac:dyDescent="0.15"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9"/>
    </row>
    <row r="12" spans="2:12" ht="31.15" customHeight="1" x14ac:dyDescent="0.15">
      <c r="B12" s="164"/>
      <c r="C12" s="165"/>
      <c r="D12" s="165"/>
      <c r="E12" s="165"/>
      <c r="F12" s="165"/>
      <c r="G12" s="165"/>
      <c r="H12" s="165"/>
      <c r="I12" s="165"/>
      <c r="J12" s="165"/>
      <c r="K12" s="165"/>
      <c r="L12" s="169"/>
    </row>
    <row r="13" spans="2:12" ht="31.15" customHeight="1" x14ac:dyDescent="0.15">
      <c r="B13" s="164"/>
      <c r="C13" s="165"/>
      <c r="D13" s="165"/>
      <c r="E13" s="165"/>
      <c r="F13" s="165"/>
      <c r="G13" s="165"/>
      <c r="H13" s="165"/>
      <c r="I13" s="165"/>
      <c r="J13" s="165"/>
      <c r="K13" s="165"/>
      <c r="L13" s="169"/>
    </row>
    <row r="14" spans="2:12" ht="31.15" customHeight="1" x14ac:dyDescent="0.15"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9"/>
    </row>
    <row r="15" spans="2:12" ht="31.15" customHeight="1" x14ac:dyDescent="0.15"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9"/>
    </row>
    <row r="16" spans="2:12" ht="31.15" customHeight="1" x14ac:dyDescent="0.15"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9"/>
    </row>
    <row r="17" spans="2:12" ht="31.15" customHeight="1" x14ac:dyDescent="0.15">
      <c r="B17" s="164"/>
      <c r="C17" s="165"/>
      <c r="D17" s="165"/>
      <c r="E17" s="165"/>
      <c r="F17" s="165"/>
      <c r="G17" s="165"/>
      <c r="H17" s="165"/>
      <c r="I17" s="165"/>
      <c r="J17" s="165"/>
      <c r="K17" s="165"/>
      <c r="L17" s="169"/>
    </row>
    <row r="18" spans="2:12" ht="31.15" customHeight="1" x14ac:dyDescent="0.15"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9"/>
    </row>
    <row r="19" spans="2:12" ht="31.15" customHeight="1" x14ac:dyDescent="0.15"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9"/>
    </row>
    <row r="20" spans="2:12" ht="31.15" customHeight="1" x14ac:dyDescent="0.15"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9"/>
    </row>
    <row r="21" spans="2:12" ht="31.15" customHeight="1" x14ac:dyDescent="0.15"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9"/>
    </row>
    <row r="22" spans="2:12" ht="31.15" customHeight="1" x14ac:dyDescent="0.15"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9"/>
    </row>
    <row r="23" spans="2:12" ht="31.15" customHeight="1" x14ac:dyDescent="0.15"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2"/>
    </row>
  </sheetData>
  <phoneticPr fontId="21"/>
  <printOptions horizontalCentered="1"/>
  <pageMargins left="0.78740157480314965" right="0.78740157480314965" top="0.70866141732283472" bottom="0.70866141732283472" header="0.31496062992125984" footer="0.31496062992125984"/>
  <pageSetup paperSize="9" scale="8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zoomScaleNormal="100" zoomScaleSheetLayoutView="100" workbookViewId="0">
      <selection activeCell="R15" sqref="R15"/>
    </sheetView>
  </sheetViews>
  <sheetFormatPr defaultColWidth="8.875" defaultRowHeight="11.25" x14ac:dyDescent="0.15"/>
  <cols>
    <col min="1" max="1" width="2.25" style="63" customWidth="1"/>
    <col min="2" max="3" width="5.125" style="63" customWidth="1"/>
    <col min="4" max="9" width="11.25" style="63" customWidth="1"/>
    <col min="10" max="16384" width="8.875" style="63"/>
  </cols>
  <sheetData>
    <row r="2" spans="2:9" ht="14.25" x14ac:dyDescent="0.15">
      <c r="B2" s="65" t="s">
        <v>74</v>
      </c>
    </row>
    <row r="3" spans="2:9" ht="9" customHeight="1" x14ac:dyDescent="0.15"/>
    <row r="4" spans="2:9" x14ac:dyDescent="0.15">
      <c r="B4" s="63" t="s">
        <v>73</v>
      </c>
      <c r="D4" s="63" t="s">
        <v>72</v>
      </c>
    </row>
    <row r="5" spans="2:9" ht="9" customHeight="1" x14ac:dyDescent="0.15"/>
    <row r="6" spans="2:9" x14ac:dyDescent="0.15">
      <c r="B6" s="63" t="s">
        <v>71</v>
      </c>
      <c r="D6" s="63" t="s">
        <v>70</v>
      </c>
      <c r="G6" s="63" t="s">
        <v>69</v>
      </c>
      <c r="H6" s="63" t="s">
        <v>68</v>
      </c>
    </row>
    <row r="7" spans="2:9" ht="9" customHeight="1" x14ac:dyDescent="0.15"/>
    <row r="8" spans="2:9" x14ac:dyDescent="0.15">
      <c r="B8" s="63" t="s">
        <v>67</v>
      </c>
      <c r="I8" s="64" t="s">
        <v>66</v>
      </c>
    </row>
    <row r="9" spans="2:9" s="176" customFormat="1" ht="18.75" customHeight="1" x14ac:dyDescent="0.15">
      <c r="B9" s="173"/>
      <c r="C9" s="174"/>
      <c r="D9" s="175"/>
      <c r="E9" s="211" t="s">
        <v>65</v>
      </c>
      <c r="F9" s="212"/>
      <c r="G9" s="212"/>
      <c r="H9" s="212"/>
      <c r="I9" s="213"/>
    </row>
    <row r="10" spans="2:9" s="176" customFormat="1" ht="18.75" customHeight="1" x14ac:dyDescent="0.15">
      <c r="B10" s="177"/>
      <c r="C10" s="178"/>
      <c r="D10" s="179" t="s">
        <v>64</v>
      </c>
      <c r="E10" s="180" t="s">
        <v>62</v>
      </c>
      <c r="F10" s="180" t="s">
        <v>61</v>
      </c>
      <c r="G10" s="180" t="s">
        <v>60</v>
      </c>
      <c r="H10" s="180" t="s">
        <v>59</v>
      </c>
      <c r="I10" s="181" t="s">
        <v>54</v>
      </c>
    </row>
    <row r="11" spans="2:9" s="176" customFormat="1" ht="18.75" customHeight="1" x14ac:dyDescent="0.15">
      <c r="B11" s="214" t="s">
        <v>63</v>
      </c>
      <c r="C11" s="217" t="s">
        <v>62</v>
      </c>
      <c r="D11" s="182" t="s">
        <v>58</v>
      </c>
      <c r="E11" s="183">
        <v>0</v>
      </c>
      <c r="F11" s="183">
        <v>28</v>
      </c>
      <c r="G11" s="183">
        <v>150</v>
      </c>
      <c r="H11" s="183">
        <v>2</v>
      </c>
      <c r="I11" s="184">
        <f>SUM(E11:H11)</f>
        <v>180</v>
      </c>
    </row>
    <row r="12" spans="2:9" s="176" customFormat="1" ht="18.75" customHeight="1" x14ac:dyDescent="0.15">
      <c r="B12" s="215"/>
      <c r="C12" s="218"/>
      <c r="D12" s="185" t="s">
        <v>57</v>
      </c>
      <c r="E12" s="186">
        <v>0</v>
      </c>
      <c r="F12" s="186">
        <v>7</v>
      </c>
      <c r="G12" s="186">
        <v>20</v>
      </c>
      <c r="H12" s="186">
        <v>0</v>
      </c>
      <c r="I12" s="187">
        <f>SUM(E12:H12)</f>
        <v>27</v>
      </c>
    </row>
    <row r="13" spans="2:9" s="176" customFormat="1" ht="18.75" customHeight="1" x14ac:dyDescent="0.15">
      <c r="B13" s="215"/>
      <c r="C13" s="218"/>
      <c r="D13" s="185" t="s">
        <v>56</v>
      </c>
      <c r="E13" s="186">
        <v>1</v>
      </c>
      <c r="F13" s="186">
        <v>3</v>
      </c>
      <c r="G13" s="186">
        <v>13</v>
      </c>
      <c r="H13" s="186">
        <v>1</v>
      </c>
      <c r="I13" s="187">
        <f>SUM(E13:H13)</f>
        <v>18</v>
      </c>
    </row>
    <row r="14" spans="2:9" s="176" customFormat="1" ht="18.75" customHeight="1" x14ac:dyDescent="0.15">
      <c r="B14" s="215"/>
      <c r="C14" s="218"/>
      <c r="D14" s="188" t="s">
        <v>55</v>
      </c>
      <c r="E14" s="189">
        <v>0</v>
      </c>
      <c r="F14" s="189">
        <v>0</v>
      </c>
      <c r="G14" s="189">
        <v>0</v>
      </c>
      <c r="H14" s="189">
        <v>0</v>
      </c>
      <c r="I14" s="190">
        <f>SUM(E14:H14)</f>
        <v>0</v>
      </c>
    </row>
    <row r="15" spans="2:9" s="176" customFormat="1" ht="18.75" customHeight="1" thickBot="1" x14ac:dyDescent="0.2">
      <c r="B15" s="215"/>
      <c r="C15" s="219"/>
      <c r="D15" s="191" t="s">
        <v>54</v>
      </c>
      <c r="E15" s="192">
        <f>SUM(E11:E14)</f>
        <v>1</v>
      </c>
      <c r="F15" s="192">
        <f>SUM(F11:F14)</f>
        <v>38</v>
      </c>
      <c r="G15" s="192">
        <f>SUM(G11:G14)</f>
        <v>183</v>
      </c>
      <c r="H15" s="192">
        <f>SUM(H11:H14)</f>
        <v>3</v>
      </c>
      <c r="I15" s="193">
        <f>SUM(I11:I14)</f>
        <v>225</v>
      </c>
    </row>
    <row r="16" spans="2:9" s="176" customFormat="1" ht="18.75" customHeight="1" thickTop="1" x14ac:dyDescent="0.15">
      <c r="B16" s="215"/>
      <c r="C16" s="217" t="s">
        <v>61</v>
      </c>
      <c r="D16" s="182" t="s">
        <v>58</v>
      </c>
      <c r="E16" s="183">
        <v>2618</v>
      </c>
      <c r="F16" s="194"/>
      <c r="G16" s="183">
        <v>3414</v>
      </c>
      <c r="H16" s="183">
        <v>123</v>
      </c>
      <c r="I16" s="184">
        <f>SUM(E16:H16)</f>
        <v>6155</v>
      </c>
    </row>
    <row r="17" spans="2:9" s="176" customFormat="1" ht="18.75" customHeight="1" x14ac:dyDescent="0.15">
      <c r="B17" s="215"/>
      <c r="C17" s="218"/>
      <c r="D17" s="185" t="s">
        <v>57</v>
      </c>
      <c r="E17" s="186">
        <v>353</v>
      </c>
      <c r="F17" s="195"/>
      <c r="G17" s="186">
        <v>399</v>
      </c>
      <c r="H17" s="186">
        <v>28</v>
      </c>
      <c r="I17" s="187">
        <f>SUM(E17:H17)</f>
        <v>780</v>
      </c>
    </row>
    <row r="18" spans="2:9" s="176" customFormat="1" ht="18.75" customHeight="1" x14ac:dyDescent="0.15">
      <c r="B18" s="215"/>
      <c r="C18" s="218"/>
      <c r="D18" s="185" t="s">
        <v>56</v>
      </c>
      <c r="E18" s="186">
        <v>302</v>
      </c>
      <c r="F18" s="195"/>
      <c r="G18" s="186">
        <v>217</v>
      </c>
      <c r="H18" s="186">
        <v>5</v>
      </c>
      <c r="I18" s="187">
        <f>SUM(E18:H18)</f>
        <v>524</v>
      </c>
    </row>
    <row r="19" spans="2:9" s="176" customFormat="1" ht="18.75" customHeight="1" x14ac:dyDescent="0.15">
      <c r="B19" s="215"/>
      <c r="C19" s="218"/>
      <c r="D19" s="188" t="s">
        <v>55</v>
      </c>
      <c r="E19" s="189">
        <v>18</v>
      </c>
      <c r="F19" s="196"/>
      <c r="G19" s="189">
        <v>58</v>
      </c>
      <c r="H19" s="189">
        <v>0</v>
      </c>
      <c r="I19" s="190">
        <f>SUM(E19:H19)</f>
        <v>76</v>
      </c>
    </row>
    <row r="20" spans="2:9" s="176" customFormat="1" ht="18.75" customHeight="1" thickBot="1" x14ac:dyDescent="0.2">
      <c r="B20" s="215"/>
      <c r="C20" s="219"/>
      <c r="D20" s="191" t="s">
        <v>54</v>
      </c>
      <c r="E20" s="192">
        <f>SUM(E16:E19)</f>
        <v>3291</v>
      </c>
      <c r="F20" s="197"/>
      <c r="G20" s="192">
        <f>SUM(G16:G19)</f>
        <v>4088</v>
      </c>
      <c r="H20" s="192">
        <f>SUM(H16:H19)</f>
        <v>156</v>
      </c>
      <c r="I20" s="193">
        <f>SUM(I16:I19)</f>
        <v>7535</v>
      </c>
    </row>
    <row r="21" spans="2:9" s="176" customFormat="1" ht="18.75" customHeight="1" thickTop="1" x14ac:dyDescent="0.15">
      <c r="B21" s="215"/>
      <c r="C21" s="217" t="s">
        <v>60</v>
      </c>
      <c r="D21" s="182" t="s">
        <v>58</v>
      </c>
      <c r="E21" s="183">
        <v>218</v>
      </c>
      <c r="F21" s="183">
        <v>3927</v>
      </c>
      <c r="G21" s="194"/>
      <c r="H21" s="183">
        <v>116</v>
      </c>
      <c r="I21" s="184">
        <f>SUM(E21:H21)</f>
        <v>4261</v>
      </c>
    </row>
    <row r="22" spans="2:9" s="176" customFormat="1" ht="18.75" customHeight="1" x14ac:dyDescent="0.15">
      <c r="B22" s="215"/>
      <c r="C22" s="218"/>
      <c r="D22" s="185" t="s">
        <v>57</v>
      </c>
      <c r="E22" s="186">
        <v>32</v>
      </c>
      <c r="F22" s="186">
        <v>578</v>
      </c>
      <c r="G22" s="195"/>
      <c r="H22" s="186">
        <v>14</v>
      </c>
      <c r="I22" s="187">
        <f>SUM(E22:H22)</f>
        <v>624</v>
      </c>
    </row>
    <row r="23" spans="2:9" s="176" customFormat="1" ht="18.75" customHeight="1" x14ac:dyDescent="0.15">
      <c r="B23" s="215"/>
      <c r="C23" s="218"/>
      <c r="D23" s="185" t="s">
        <v>56</v>
      </c>
      <c r="E23" s="186">
        <v>48</v>
      </c>
      <c r="F23" s="186">
        <v>238</v>
      </c>
      <c r="G23" s="195"/>
      <c r="H23" s="186">
        <v>4</v>
      </c>
      <c r="I23" s="187">
        <f>SUM(E23:H23)</f>
        <v>290</v>
      </c>
    </row>
    <row r="24" spans="2:9" s="176" customFormat="1" ht="18.75" customHeight="1" x14ac:dyDescent="0.15">
      <c r="B24" s="215"/>
      <c r="C24" s="218"/>
      <c r="D24" s="188" t="s">
        <v>55</v>
      </c>
      <c r="E24" s="189">
        <v>0</v>
      </c>
      <c r="F24" s="189">
        <v>47</v>
      </c>
      <c r="G24" s="196"/>
      <c r="H24" s="189">
        <v>2</v>
      </c>
      <c r="I24" s="190">
        <f>SUM(E24:H24)</f>
        <v>49</v>
      </c>
    </row>
    <row r="25" spans="2:9" s="176" customFormat="1" ht="18.75" customHeight="1" thickBot="1" x14ac:dyDescent="0.2">
      <c r="B25" s="215"/>
      <c r="C25" s="219"/>
      <c r="D25" s="191" t="s">
        <v>54</v>
      </c>
      <c r="E25" s="192">
        <f>SUM(E21:E24)</f>
        <v>298</v>
      </c>
      <c r="F25" s="192">
        <f>SUM(F21:F24)</f>
        <v>4790</v>
      </c>
      <c r="G25" s="197"/>
      <c r="H25" s="192">
        <f>SUM(H21:H24)</f>
        <v>136</v>
      </c>
      <c r="I25" s="193">
        <f>SUM(I21:I24)</f>
        <v>5224</v>
      </c>
    </row>
    <row r="26" spans="2:9" s="176" customFormat="1" ht="18.75" customHeight="1" thickTop="1" x14ac:dyDescent="0.15">
      <c r="B26" s="215"/>
      <c r="C26" s="217" t="s">
        <v>59</v>
      </c>
      <c r="D26" s="182" t="s">
        <v>58</v>
      </c>
      <c r="E26" s="183">
        <v>51</v>
      </c>
      <c r="F26" s="183">
        <v>70</v>
      </c>
      <c r="G26" s="183">
        <v>140</v>
      </c>
      <c r="H26" s="194"/>
      <c r="I26" s="184">
        <f>SUM(E26:H26)</f>
        <v>261</v>
      </c>
    </row>
    <row r="27" spans="2:9" s="176" customFormat="1" ht="18.75" customHeight="1" x14ac:dyDescent="0.15">
      <c r="B27" s="215"/>
      <c r="C27" s="218"/>
      <c r="D27" s="185" t="s">
        <v>57</v>
      </c>
      <c r="E27" s="186">
        <v>2</v>
      </c>
      <c r="F27" s="186">
        <v>15</v>
      </c>
      <c r="G27" s="186">
        <v>24</v>
      </c>
      <c r="H27" s="195"/>
      <c r="I27" s="187">
        <f>SUM(E27:H27)</f>
        <v>41</v>
      </c>
    </row>
    <row r="28" spans="2:9" s="176" customFormat="1" ht="18.75" customHeight="1" x14ac:dyDescent="0.15">
      <c r="B28" s="215"/>
      <c r="C28" s="218"/>
      <c r="D28" s="185" t="s">
        <v>56</v>
      </c>
      <c r="E28" s="186">
        <v>1</v>
      </c>
      <c r="F28" s="186">
        <v>4</v>
      </c>
      <c r="G28" s="186">
        <v>5</v>
      </c>
      <c r="H28" s="195"/>
      <c r="I28" s="187">
        <f>SUM(E28:H28)</f>
        <v>10</v>
      </c>
    </row>
    <row r="29" spans="2:9" s="176" customFormat="1" ht="18.75" customHeight="1" x14ac:dyDescent="0.15">
      <c r="B29" s="215"/>
      <c r="C29" s="218"/>
      <c r="D29" s="188" t="s">
        <v>55</v>
      </c>
      <c r="E29" s="189">
        <v>0</v>
      </c>
      <c r="F29" s="189">
        <v>0</v>
      </c>
      <c r="G29" s="189">
        <v>2</v>
      </c>
      <c r="H29" s="196"/>
      <c r="I29" s="190">
        <f>SUM(E29:H29)</f>
        <v>2</v>
      </c>
    </row>
    <row r="30" spans="2:9" s="176" customFormat="1" ht="18.75" customHeight="1" thickBot="1" x14ac:dyDescent="0.2">
      <c r="B30" s="215"/>
      <c r="C30" s="219"/>
      <c r="D30" s="198" t="s">
        <v>54</v>
      </c>
      <c r="E30" s="192">
        <f>SUM(E26:E29)</f>
        <v>54</v>
      </c>
      <c r="F30" s="192">
        <f>SUM(F26:F29)</f>
        <v>89</v>
      </c>
      <c r="G30" s="192">
        <f>SUM(G26:G29)</f>
        <v>171</v>
      </c>
      <c r="H30" s="197"/>
      <c r="I30" s="193">
        <f>SUM(I26:I29)</f>
        <v>314</v>
      </c>
    </row>
    <row r="31" spans="2:9" s="176" customFormat="1" ht="18.75" customHeight="1" thickTop="1" x14ac:dyDescent="0.15">
      <c r="B31" s="215"/>
      <c r="C31" s="218" t="s">
        <v>54</v>
      </c>
      <c r="D31" s="199" t="s">
        <v>58</v>
      </c>
      <c r="E31" s="200">
        <f t="shared" ref="E31:H34" si="0">SUM(E11,E16,E21,E26)</f>
        <v>2887</v>
      </c>
      <c r="F31" s="200">
        <f t="shared" si="0"/>
        <v>4025</v>
      </c>
      <c r="G31" s="200">
        <f t="shared" si="0"/>
        <v>3704</v>
      </c>
      <c r="H31" s="200">
        <f t="shared" si="0"/>
        <v>241</v>
      </c>
      <c r="I31" s="201">
        <f>SUM(E31:H31)</f>
        <v>10857</v>
      </c>
    </row>
    <row r="32" spans="2:9" s="176" customFormat="1" ht="18.75" customHeight="1" x14ac:dyDescent="0.15">
      <c r="B32" s="215"/>
      <c r="C32" s="218"/>
      <c r="D32" s="185" t="s">
        <v>57</v>
      </c>
      <c r="E32" s="202">
        <f t="shared" si="0"/>
        <v>387</v>
      </c>
      <c r="F32" s="202">
        <f t="shared" si="0"/>
        <v>600</v>
      </c>
      <c r="G32" s="202">
        <f t="shared" si="0"/>
        <v>443</v>
      </c>
      <c r="H32" s="202">
        <f t="shared" si="0"/>
        <v>42</v>
      </c>
      <c r="I32" s="187">
        <f>SUM(E32:H32)</f>
        <v>1472</v>
      </c>
    </row>
    <row r="33" spans="2:9" s="176" customFormat="1" ht="18.75" customHeight="1" x14ac:dyDescent="0.15">
      <c r="B33" s="215"/>
      <c r="C33" s="218"/>
      <c r="D33" s="185" t="s">
        <v>56</v>
      </c>
      <c r="E33" s="202">
        <f t="shared" si="0"/>
        <v>352</v>
      </c>
      <c r="F33" s="202">
        <f t="shared" si="0"/>
        <v>245</v>
      </c>
      <c r="G33" s="202">
        <f t="shared" si="0"/>
        <v>235</v>
      </c>
      <c r="H33" s="202">
        <f t="shared" si="0"/>
        <v>10</v>
      </c>
      <c r="I33" s="187">
        <f>SUM(E33:H33)</f>
        <v>842</v>
      </c>
    </row>
    <row r="34" spans="2:9" s="176" customFormat="1" ht="18.75" customHeight="1" x14ac:dyDescent="0.15">
      <c r="B34" s="215"/>
      <c r="C34" s="218"/>
      <c r="D34" s="188" t="s">
        <v>55</v>
      </c>
      <c r="E34" s="203">
        <f t="shared" si="0"/>
        <v>18</v>
      </c>
      <c r="F34" s="203">
        <f t="shared" si="0"/>
        <v>47</v>
      </c>
      <c r="G34" s="203">
        <f t="shared" si="0"/>
        <v>60</v>
      </c>
      <c r="H34" s="203">
        <f t="shared" si="0"/>
        <v>2</v>
      </c>
      <c r="I34" s="190">
        <f>SUM(E34:H34)</f>
        <v>127</v>
      </c>
    </row>
    <row r="35" spans="2:9" s="176" customFormat="1" ht="18.75" customHeight="1" x14ac:dyDescent="0.15">
      <c r="B35" s="216"/>
      <c r="C35" s="220"/>
      <c r="D35" s="204" t="s">
        <v>54</v>
      </c>
      <c r="E35" s="205">
        <f>SUM(E31:E34)</f>
        <v>3644</v>
      </c>
      <c r="F35" s="205">
        <f>SUM(F31:F34)</f>
        <v>4917</v>
      </c>
      <c r="G35" s="205">
        <f>SUM(G31:G34)</f>
        <v>4442</v>
      </c>
      <c r="H35" s="205">
        <f>SUM(H31:H34)</f>
        <v>295</v>
      </c>
      <c r="I35" s="206">
        <f>SUM(I31:I34)</f>
        <v>13298</v>
      </c>
    </row>
  </sheetData>
  <mergeCells count="7">
    <mergeCell ref="E9:I9"/>
    <mergeCell ref="B11:B35"/>
    <mergeCell ref="C11:C15"/>
    <mergeCell ref="C16:C20"/>
    <mergeCell ref="C21:C25"/>
    <mergeCell ref="C26:C30"/>
    <mergeCell ref="C31:C35"/>
  </mergeCells>
  <phoneticPr fontId="21"/>
  <printOptions horizontalCentered="1"/>
  <pageMargins left="0.78740157480314965" right="0.78740157480314965" top="0.70866141732283472" bottom="0.70866141732283472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view="pageBreakPreview" zoomScaleNormal="100" zoomScaleSheetLayoutView="100" workbookViewId="0">
      <selection activeCell="R15" sqref="R15"/>
    </sheetView>
  </sheetViews>
  <sheetFormatPr defaultColWidth="8.875" defaultRowHeight="11.25" x14ac:dyDescent="0.15"/>
  <cols>
    <col min="1" max="1" width="2.25" style="63" customWidth="1"/>
    <col min="2" max="3" width="5.125" style="63" customWidth="1"/>
    <col min="4" max="12" width="10.25" style="63" customWidth="1"/>
    <col min="13" max="16384" width="8.875" style="63"/>
  </cols>
  <sheetData>
    <row r="2" spans="2:12" ht="14.25" x14ac:dyDescent="0.15">
      <c r="B2" s="65" t="s">
        <v>74</v>
      </c>
    </row>
    <row r="3" spans="2:12" ht="9" customHeight="1" x14ac:dyDescent="0.15"/>
    <row r="4" spans="2:12" x14ac:dyDescent="0.15">
      <c r="B4" s="63" t="s">
        <v>73</v>
      </c>
      <c r="D4" s="63" t="s">
        <v>72</v>
      </c>
    </row>
    <row r="5" spans="2:12" ht="9" customHeight="1" x14ac:dyDescent="0.15"/>
    <row r="6" spans="2:12" x14ac:dyDescent="0.15">
      <c r="B6" s="63" t="s">
        <v>71</v>
      </c>
      <c r="D6" s="63" t="s">
        <v>70</v>
      </c>
      <c r="G6" s="63" t="s">
        <v>69</v>
      </c>
      <c r="H6" s="63" t="s">
        <v>68</v>
      </c>
    </row>
    <row r="7" spans="2:12" ht="9" customHeight="1" x14ac:dyDescent="0.15"/>
    <row r="8" spans="2:12" x14ac:dyDescent="0.15">
      <c r="B8" s="63" t="s">
        <v>53</v>
      </c>
    </row>
    <row r="9" spans="2:12" ht="31.15" customHeight="1" x14ac:dyDescent="0.15">
      <c r="B9" s="166"/>
      <c r="C9" s="167"/>
      <c r="D9" s="167"/>
      <c r="E9" s="167"/>
      <c r="F9" s="167"/>
      <c r="G9" s="167"/>
      <c r="H9" s="167"/>
      <c r="I9" s="167"/>
      <c r="J9" s="167"/>
      <c r="K9" s="167"/>
      <c r="L9" s="168"/>
    </row>
    <row r="10" spans="2:12" ht="31.15" customHeight="1" x14ac:dyDescent="0.15">
      <c r="B10" s="164"/>
      <c r="C10" s="165"/>
      <c r="D10" s="165"/>
      <c r="E10" s="165"/>
      <c r="F10" s="165"/>
      <c r="G10" s="165"/>
      <c r="H10" s="165"/>
      <c r="I10" s="165"/>
      <c r="J10" s="165"/>
      <c r="K10" s="165"/>
      <c r="L10" s="169"/>
    </row>
    <row r="11" spans="2:12" ht="31.15" customHeight="1" x14ac:dyDescent="0.15"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9"/>
    </row>
    <row r="12" spans="2:12" ht="31.15" customHeight="1" x14ac:dyDescent="0.15">
      <c r="B12" s="164"/>
      <c r="C12" s="165"/>
      <c r="D12" s="165"/>
      <c r="E12" s="165"/>
      <c r="F12" s="165"/>
      <c r="G12" s="165"/>
      <c r="H12" s="165"/>
      <c r="I12" s="165"/>
      <c r="J12" s="165"/>
      <c r="K12" s="165"/>
      <c r="L12" s="169"/>
    </row>
    <row r="13" spans="2:12" ht="31.15" customHeight="1" x14ac:dyDescent="0.15">
      <c r="B13" s="164"/>
      <c r="C13" s="165"/>
      <c r="D13" s="165"/>
      <c r="E13" s="165"/>
      <c r="F13" s="165"/>
      <c r="G13" s="165"/>
      <c r="H13" s="165"/>
      <c r="I13" s="165"/>
      <c r="J13" s="165"/>
      <c r="K13" s="165"/>
      <c r="L13" s="169"/>
    </row>
    <row r="14" spans="2:12" ht="31.15" customHeight="1" x14ac:dyDescent="0.15"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9"/>
    </row>
    <row r="15" spans="2:12" ht="31.15" customHeight="1" x14ac:dyDescent="0.15"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9"/>
    </row>
    <row r="16" spans="2:12" ht="31.15" customHeight="1" x14ac:dyDescent="0.15"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9"/>
    </row>
    <row r="17" spans="2:12" ht="31.15" customHeight="1" x14ac:dyDescent="0.15">
      <c r="B17" s="164"/>
      <c r="C17" s="165"/>
      <c r="D17" s="165"/>
      <c r="E17" s="165"/>
      <c r="F17" s="165"/>
      <c r="G17" s="165"/>
      <c r="H17" s="165"/>
      <c r="I17" s="165"/>
      <c r="J17" s="165"/>
      <c r="K17" s="165"/>
      <c r="L17" s="169"/>
    </row>
    <row r="18" spans="2:12" ht="31.15" customHeight="1" x14ac:dyDescent="0.15"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9"/>
    </row>
    <row r="19" spans="2:12" ht="31.15" customHeight="1" x14ac:dyDescent="0.15"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9"/>
    </row>
    <row r="20" spans="2:12" ht="31.15" customHeight="1" x14ac:dyDescent="0.15"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9"/>
    </row>
    <row r="21" spans="2:12" ht="31.15" customHeight="1" x14ac:dyDescent="0.15"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9"/>
    </row>
    <row r="22" spans="2:12" ht="31.15" customHeight="1" x14ac:dyDescent="0.15"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9"/>
    </row>
    <row r="23" spans="2:12" ht="31.15" customHeight="1" x14ac:dyDescent="0.15"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2"/>
    </row>
  </sheetData>
  <phoneticPr fontId="21"/>
  <printOptions horizontalCentered="1"/>
  <pageMargins left="0.78740157480314965" right="0.78740157480314965" top="0.70866141732283472" bottom="0.70866141732283472" header="0.31496062992125984" footer="0.31496062992125984"/>
  <pageSetup paperSize="9" scale="84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14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110</v>
      </c>
      <c r="C16" s="101"/>
      <c r="D16" s="100">
        <v>3</v>
      </c>
      <c r="E16" s="99">
        <v>4</v>
      </c>
      <c r="F16" s="99">
        <v>1</v>
      </c>
      <c r="G16" s="99">
        <v>0</v>
      </c>
      <c r="H16" s="99">
        <f t="shared" ref="H16:H21" si="0">SUM(D16:E16)</f>
        <v>7</v>
      </c>
      <c r="I16" s="99">
        <f t="shared" ref="I16:I21" si="1">SUM(F16:G16)</f>
        <v>1</v>
      </c>
      <c r="J16" s="99">
        <f t="shared" ref="J16:J21" si="2">SUM(H16:I16)</f>
        <v>8</v>
      </c>
      <c r="K16" s="98">
        <f t="shared" ref="K16:K52" si="3">IF(J16=0,0,ROUND(I16/J16*100,1))</f>
        <v>12.5</v>
      </c>
      <c r="L16" s="97">
        <f t="shared" ref="L16:L52" si="4">IF(J16=0,0,ROUND(J16/$J$52*100,1))</f>
        <v>4.4000000000000004</v>
      </c>
    </row>
    <row r="17" spans="2:12" ht="14.45" customHeight="1" x14ac:dyDescent="0.15">
      <c r="B17" s="96" t="s">
        <v>109</v>
      </c>
      <c r="C17" s="95"/>
      <c r="D17" s="94">
        <v>1</v>
      </c>
      <c r="E17" s="93">
        <v>0</v>
      </c>
      <c r="F17" s="93">
        <v>0</v>
      </c>
      <c r="G17" s="93">
        <v>0</v>
      </c>
      <c r="H17" s="93">
        <f t="shared" si="0"/>
        <v>1</v>
      </c>
      <c r="I17" s="93">
        <f t="shared" si="1"/>
        <v>0</v>
      </c>
      <c r="J17" s="93">
        <f t="shared" si="2"/>
        <v>1</v>
      </c>
      <c r="K17" s="92">
        <f t="shared" si="3"/>
        <v>0</v>
      </c>
      <c r="L17" s="91">
        <f t="shared" si="4"/>
        <v>0.5</v>
      </c>
    </row>
    <row r="18" spans="2:12" ht="14.45" customHeight="1" x14ac:dyDescent="0.15">
      <c r="B18" s="96" t="s">
        <v>108</v>
      </c>
      <c r="C18" s="95"/>
      <c r="D18" s="94">
        <v>1</v>
      </c>
      <c r="E18" s="93">
        <v>2</v>
      </c>
      <c r="F18" s="93">
        <v>1</v>
      </c>
      <c r="G18" s="93">
        <v>0</v>
      </c>
      <c r="H18" s="93">
        <f t="shared" si="0"/>
        <v>3</v>
      </c>
      <c r="I18" s="93">
        <f t="shared" si="1"/>
        <v>1</v>
      </c>
      <c r="J18" s="93">
        <f t="shared" si="2"/>
        <v>4</v>
      </c>
      <c r="K18" s="92">
        <f t="shared" si="3"/>
        <v>25</v>
      </c>
      <c r="L18" s="91">
        <f t="shared" si="4"/>
        <v>2.2000000000000002</v>
      </c>
    </row>
    <row r="19" spans="2:12" ht="14.45" customHeight="1" x14ac:dyDescent="0.15">
      <c r="B19" s="96" t="s">
        <v>107</v>
      </c>
      <c r="C19" s="95"/>
      <c r="D19" s="94">
        <v>2</v>
      </c>
      <c r="E19" s="93">
        <v>2</v>
      </c>
      <c r="F19" s="93">
        <v>0</v>
      </c>
      <c r="G19" s="93">
        <v>0</v>
      </c>
      <c r="H19" s="93">
        <f t="shared" si="0"/>
        <v>4</v>
      </c>
      <c r="I19" s="93">
        <f t="shared" si="1"/>
        <v>0</v>
      </c>
      <c r="J19" s="93">
        <f t="shared" si="2"/>
        <v>4</v>
      </c>
      <c r="K19" s="92">
        <f t="shared" si="3"/>
        <v>0</v>
      </c>
      <c r="L19" s="91">
        <f t="shared" si="4"/>
        <v>2.2000000000000002</v>
      </c>
    </row>
    <row r="20" spans="2:12" ht="14.45" customHeight="1" x14ac:dyDescent="0.15">
      <c r="B20" s="96" t="s">
        <v>106</v>
      </c>
      <c r="C20" s="95"/>
      <c r="D20" s="94">
        <v>8</v>
      </c>
      <c r="E20" s="93">
        <v>0</v>
      </c>
      <c r="F20" s="93">
        <v>0</v>
      </c>
      <c r="G20" s="93">
        <v>0</v>
      </c>
      <c r="H20" s="93">
        <f t="shared" si="0"/>
        <v>8</v>
      </c>
      <c r="I20" s="93">
        <f t="shared" si="1"/>
        <v>0</v>
      </c>
      <c r="J20" s="93">
        <f t="shared" si="2"/>
        <v>8</v>
      </c>
      <c r="K20" s="92">
        <f t="shared" si="3"/>
        <v>0</v>
      </c>
      <c r="L20" s="91">
        <f t="shared" si="4"/>
        <v>4.4000000000000004</v>
      </c>
    </row>
    <row r="21" spans="2:12" ht="14.45" customHeight="1" x14ac:dyDescent="0.15">
      <c r="B21" s="90" t="s">
        <v>105</v>
      </c>
      <c r="C21" s="89"/>
      <c r="D21" s="88">
        <v>5</v>
      </c>
      <c r="E21" s="87">
        <v>0</v>
      </c>
      <c r="F21" s="87">
        <v>1</v>
      </c>
      <c r="G21" s="87">
        <v>0</v>
      </c>
      <c r="H21" s="87">
        <f t="shared" si="0"/>
        <v>5</v>
      </c>
      <c r="I21" s="87">
        <f t="shared" si="1"/>
        <v>1</v>
      </c>
      <c r="J21" s="87">
        <f t="shared" si="2"/>
        <v>6</v>
      </c>
      <c r="K21" s="86">
        <f t="shared" si="3"/>
        <v>16.7</v>
      </c>
      <c r="L21" s="85">
        <f t="shared" si="4"/>
        <v>3.3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20</v>
      </c>
      <c r="E22" s="81">
        <f t="shared" si="5"/>
        <v>8</v>
      </c>
      <c r="F22" s="81">
        <f t="shared" si="5"/>
        <v>3</v>
      </c>
      <c r="G22" s="81">
        <f t="shared" si="5"/>
        <v>0</v>
      </c>
      <c r="H22" s="81">
        <f t="shared" si="5"/>
        <v>28</v>
      </c>
      <c r="I22" s="81">
        <f t="shared" si="5"/>
        <v>3</v>
      </c>
      <c r="J22" s="81">
        <f t="shared" si="5"/>
        <v>31</v>
      </c>
      <c r="K22" s="80">
        <f t="shared" si="3"/>
        <v>9.6999999999999993</v>
      </c>
      <c r="L22" s="79">
        <f t="shared" si="4"/>
        <v>16.899999999999999</v>
      </c>
    </row>
    <row r="23" spans="2:12" ht="14.45" customHeight="1" thickTop="1" x14ac:dyDescent="0.15">
      <c r="B23" s="102" t="s">
        <v>103</v>
      </c>
      <c r="C23" s="101"/>
      <c r="D23" s="100">
        <v>4</v>
      </c>
      <c r="E23" s="99">
        <v>0</v>
      </c>
      <c r="F23" s="99">
        <v>1</v>
      </c>
      <c r="G23" s="99">
        <v>0</v>
      </c>
      <c r="H23" s="99">
        <f t="shared" ref="H23:H28" si="6">SUM(D23:E23)</f>
        <v>4</v>
      </c>
      <c r="I23" s="99">
        <f t="shared" ref="I23:I28" si="7">SUM(F23:G23)</f>
        <v>1</v>
      </c>
      <c r="J23" s="99">
        <f t="shared" ref="J23:J28" si="8">SUM(H23:I23)</f>
        <v>5</v>
      </c>
      <c r="K23" s="98">
        <f t="shared" si="3"/>
        <v>20</v>
      </c>
      <c r="L23" s="97">
        <f t="shared" si="4"/>
        <v>2.7</v>
      </c>
    </row>
    <row r="24" spans="2:12" ht="14.45" customHeight="1" x14ac:dyDescent="0.15">
      <c r="B24" s="96" t="s">
        <v>102</v>
      </c>
      <c r="C24" s="95"/>
      <c r="D24" s="94">
        <v>6</v>
      </c>
      <c r="E24" s="93">
        <v>0</v>
      </c>
      <c r="F24" s="93">
        <v>0</v>
      </c>
      <c r="G24" s="93">
        <v>0</v>
      </c>
      <c r="H24" s="93">
        <f t="shared" si="6"/>
        <v>6</v>
      </c>
      <c r="I24" s="93">
        <f t="shared" si="7"/>
        <v>0</v>
      </c>
      <c r="J24" s="93">
        <f t="shared" si="8"/>
        <v>6</v>
      </c>
      <c r="K24" s="92">
        <f t="shared" si="3"/>
        <v>0</v>
      </c>
      <c r="L24" s="91">
        <f t="shared" si="4"/>
        <v>3.3</v>
      </c>
    </row>
    <row r="25" spans="2:12" ht="14.45" customHeight="1" x14ac:dyDescent="0.15">
      <c r="B25" s="96" t="s">
        <v>101</v>
      </c>
      <c r="C25" s="95"/>
      <c r="D25" s="94">
        <v>3</v>
      </c>
      <c r="E25" s="93">
        <v>1</v>
      </c>
      <c r="F25" s="93">
        <v>0</v>
      </c>
      <c r="G25" s="93">
        <v>0</v>
      </c>
      <c r="H25" s="93">
        <f t="shared" si="6"/>
        <v>4</v>
      </c>
      <c r="I25" s="93">
        <f t="shared" si="7"/>
        <v>0</v>
      </c>
      <c r="J25" s="93">
        <f t="shared" si="8"/>
        <v>4</v>
      </c>
      <c r="K25" s="92">
        <f t="shared" si="3"/>
        <v>0</v>
      </c>
      <c r="L25" s="91">
        <f t="shared" si="4"/>
        <v>2.2000000000000002</v>
      </c>
    </row>
    <row r="26" spans="2:12" ht="14.45" customHeight="1" x14ac:dyDescent="0.15">
      <c r="B26" s="96" t="s">
        <v>100</v>
      </c>
      <c r="C26" s="95"/>
      <c r="D26" s="94">
        <v>4</v>
      </c>
      <c r="E26" s="93">
        <v>2</v>
      </c>
      <c r="F26" s="93">
        <v>0</v>
      </c>
      <c r="G26" s="93">
        <v>0</v>
      </c>
      <c r="H26" s="93">
        <f t="shared" si="6"/>
        <v>6</v>
      </c>
      <c r="I26" s="93">
        <f t="shared" si="7"/>
        <v>0</v>
      </c>
      <c r="J26" s="93">
        <f t="shared" si="8"/>
        <v>6</v>
      </c>
      <c r="K26" s="92">
        <f t="shared" si="3"/>
        <v>0</v>
      </c>
      <c r="L26" s="91">
        <f t="shared" si="4"/>
        <v>3.3</v>
      </c>
    </row>
    <row r="27" spans="2:12" ht="14.45" customHeight="1" x14ac:dyDescent="0.15">
      <c r="B27" s="96" t="s">
        <v>99</v>
      </c>
      <c r="C27" s="95"/>
      <c r="D27" s="94">
        <v>5</v>
      </c>
      <c r="E27" s="93">
        <v>0</v>
      </c>
      <c r="F27" s="93">
        <v>0</v>
      </c>
      <c r="G27" s="93">
        <v>0</v>
      </c>
      <c r="H27" s="93">
        <f t="shared" si="6"/>
        <v>5</v>
      </c>
      <c r="I27" s="93">
        <f t="shared" si="7"/>
        <v>0</v>
      </c>
      <c r="J27" s="93">
        <f t="shared" si="8"/>
        <v>5</v>
      </c>
      <c r="K27" s="92">
        <f t="shared" si="3"/>
        <v>0</v>
      </c>
      <c r="L27" s="91">
        <f t="shared" si="4"/>
        <v>2.7</v>
      </c>
    </row>
    <row r="28" spans="2:12" ht="14.45" customHeight="1" x14ac:dyDescent="0.15">
      <c r="B28" s="90" t="s">
        <v>98</v>
      </c>
      <c r="C28" s="89"/>
      <c r="D28" s="88">
        <v>3</v>
      </c>
      <c r="E28" s="87">
        <v>0</v>
      </c>
      <c r="F28" s="87">
        <v>0</v>
      </c>
      <c r="G28" s="87">
        <v>0</v>
      </c>
      <c r="H28" s="87">
        <f t="shared" si="6"/>
        <v>3</v>
      </c>
      <c r="I28" s="87">
        <f t="shared" si="7"/>
        <v>0</v>
      </c>
      <c r="J28" s="87">
        <f t="shared" si="8"/>
        <v>3</v>
      </c>
      <c r="K28" s="86">
        <f t="shared" si="3"/>
        <v>0</v>
      </c>
      <c r="L28" s="85">
        <f t="shared" si="4"/>
        <v>1.6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25</v>
      </c>
      <c r="E29" s="81">
        <f t="shared" si="9"/>
        <v>3</v>
      </c>
      <c r="F29" s="81">
        <f t="shared" si="9"/>
        <v>1</v>
      </c>
      <c r="G29" s="81">
        <f t="shared" si="9"/>
        <v>0</v>
      </c>
      <c r="H29" s="81">
        <f t="shared" si="9"/>
        <v>28</v>
      </c>
      <c r="I29" s="81">
        <f t="shared" si="9"/>
        <v>1</v>
      </c>
      <c r="J29" s="81">
        <f t="shared" si="9"/>
        <v>29</v>
      </c>
      <c r="K29" s="80">
        <f t="shared" si="3"/>
        <v>3.4</v>
      </c>
      <c r="L29" s="79">
        <f t="shared" si="4"/>
        <v>15.8</v>
      </c>
    </row>
    <row r="30" spans="2:12" ht="14.45" customHeight="1" thickTop="1" x14ac:dyDescent="0.15">
      <c r="B30" s="110" t="s">
        <v>96</v>
      </c>
      <c r="C30" s="109"/>
      <c r="D30" s="76">
        <v>12</v>
      </c>
      <c r="E30" s="75">
        <v>2</v>
      </c>
      <c r="F30" s="75">
        <v>0</v>
      </c>
      <c r="G30" s="75">
        <v>0</v>
      </c>
      <c r="H30" s="75">
        <f t="shared" ref="H30:H43" si="10">SUM(D30:E30)</f>
        <v>14</v>
      </c>
      <c r="I30" s="75">
        <f t="shared" ref="I30:I43" si="11">SUM(F30:G30)</f>
        <v>0</v>
      </c>
      <c r="J30" s="75">
        <f t="shared" ref="J30:J43" si="12">SUM(H30:I30)</f>
        <v>14</v>
      </c>
      <c r="K30" s="74">
        <f t="shared" si="3"/>
        <v>0</v>
      </c>
      <c r="L30" s="73">
        <f t="shared" si="4"/>
        <v>7.7</v>
      </c>
    </row>
    <row r="31" spans="2:12" ht="14.45" customHeight="1" x14ac:dyDescent="0.15">
      <c r="B31" s="108" t="s">
        <v>95</v>
      </c>
      <c r="C31" s="107"/>
      <c r="D31" s="106">
        <v>8</v>
      </c>
      <c r="E31" s="105">
        <v>0</v>
      </c>
      <c r="F31" s="105">
        <v>1</v>
      </c>
      <c r="G31" s="105">
        <v>0</v>
      </c>
      <c r="H31" s="105">
        <f t="shared" si="10"/>
        <v>8</v>
      </c>
      <c r="I31" s="105">
        <f t="shared" si="11"/>
        <v>1</v>
      </c>
      <c r="J31" s="105">
        <f t="shared" si="12"/>
        <v>9</v>
      </c>
      <c r="K31" s="104">
        <f t="shared" si="3"/>
        <v>11.1</v>
      </c>
      <c r="L31" s="103">
        <f t="shared" si="4"/>
        <v>4.9000000000000004</v>
      </c>
    </row>
    <row r="32" spans="2:12" ht="14.45" customHeight="1" x14ac:dyDescent="0.15">
      <c r="B32" s="108" t="s">
        <v>94</v>
      </c>
      <c r="C32" s="107"/>
      <c r="D32" s="106">
        <v>9</v>
      </c>
      <c r="E32" s="105">
        <v>0</v>
      </c>
      <c r="F32" s="105">
        <v>0</v>
      </c>
      <c r="G32" s="105">
        <v>0</v>
      </c>
      <c r="H32" s="105">
        <f t="shared" si="10"/>
        <v>9</v>
      </c>
      <c r="I32" s="105">
        <f t="shared" si="11"/>
        <v>0</v>
      </c>
      <c r="J32" s="105">
        <f t="shared" si="12"/>
        <v>9</v>
      </c>
      <c r="K32" s="104">
        <f t="shared" si="3"/>
        <v>0</v>
      </c>
      <c r="L32" s="103">
        <f t="shared" si="4"/>
        <v>4.9000000000000004</v>
      </c>
    </row>
    <row r="33" spans="2:12" ht="14.45" customHeight="1" x14ac:dyDescent="0.15">
      <c r="B33" s="108" t="s">
        <v>93</v>
      </c>
      <c r="C33" s="107"/>
      <c r="D33" s="106">
        <v>12</v>
      </c>
      <c r="E33" s="105">
        <v>3</v>
      </c>
      <c r="F33" s="105">
        <v>0</v>
      </c>
      <c r="G33" s="105">
        <v>0</v>
      </c>
      <c r="H33" s="105">
        <f t="shared" si="10"/>
        <v>15</v>
      </c>
      <c r="I33" s="105">
        <f t="shared" si="11"/>
        <v>0</v>
      </c>
      <c r="J33" s="105">
        <f t="shared" si="12"/>
        <v>15</v>
      </c>
      <c r="K33" s="104">
        <f t="shared" si="3"/>
        <v>0</v>
      </c>
      <c r="L33" s="103">
        <f t="shared" si="4"/>
        <v>8.1999999999999993</v>
      </c>
    </row>
    <row r="34" spans="2:12" ht="14.45" customHeight="1" x14ac:dyDescent="0.15">
      <c r="B34" s="108" t="s">
        <v>92</v>
      </c>
      <c r="C34" s="107"/>
      <c r="D34" s="106">
        <v>12</v>
      </c>
      <c r="E34" s="105">
        <v>0</v>
      </c>
      <c r="F34" s="105">
        <v>2</v>
      </c>
      <c r="G34" s="105">
        <v>0</v>
      </c>
      <c r="H34" s="105">
        <f t="shared" si="10"/>
        <v>12</v>
      </c>
      <c r="I34" s="105">
        <f t="shared" si="11"/>
        <v>2</v>
      </c>
      <c r="J34" s="105">
        <f t="shared" si="12"/>
        <v>14</v>
      </c>
      <c r="K34" s="104">
        <f t="shared" si="3"/>
        <v>14.3</v>
      </c>
      <c r="L34" s="103">
        <f t="shared" si="4"/>
        <v>7.7</v>
      </c>
    </row>
    <row r="35" spans="2:12" ht="14.45" customHeight="1" x14ac:dyDescent="0.15">
      <c r="B35" s="108" t="s">
        <v>91</v>
      </c>
      <c r="C35" s="107"/>
      <c r="D35" s="106">
        <v>9</v>
      </c>
      <c r="E35" s="105">
        <v>0</v>
      </c>
      <c r="F35" s="105">
        <v>2</v>
      </c>
      <c r="G35" s="105">
        <v>0</v>
      </c>
      <c r="H35" s="105">
        <f t="shared" si="10"/>
        <v>9</v>
      </c>
      <c r="I35" s="105">
        <f t="shared" si="11"/>
        <v>2</v>
      </c>
      <c r="J35" s="105">
        <f t="shared" si="12"/>
        <v>11</v>
      </c>
      <c r="K35" s="104">
        <f t="shared" si="3"/>
        <v>18.2</v>
      </c>
      <c r="L35" s="103">
        <f t="shared" si="4"/>
        <v>6</v>
      </c>
    </row>
    <row r="36" spans="2:12" ht="14.45" customHeight="1" x14ac:dyDescent="0.15">
      <c r="B36" s="108" t="s">
        <v>90</v>
      </c>
      <c r="C36" s="107"/>
      <c r="D36" s="106">
        <v>11</v>
      </c>
      <c r="E36" s="105">
        <v>2</v>
      </c>
      <c r="F36" s="105">
        <v>1</v>
      </c>
      <c r="G36" s="105">
        <v>0</v>
      </c>
      <c r="H36" s="105">
        <f t="shared" si="10"/>
        <v>13</v>
      </c>
      <c r="I36" s="105">
        <f t="shared" si="11"/>
        <v>1</v>
      </c>
      <c r="J36" s="105">
        <f t="shared" si="12"/>
        <v>14</v>
      </c>
      <c r="K36" s="104">
        <f t="shared" si="3"/>
        <v>7.1</v>
      </c>
      <c r="L36" s="103">
        <f t="shared" si="4"/>
        <v>7.7</v>
      </c>
    </row>
    <row r="37" spans="2:12" ht="14.45" customHeight="1" x14ac:dyDescent="0.15">
      <c r="B37" s="108" t="s">
        <v>89</v>
      </c>
      <c r="C37" s="107"/>
      <c r="D37" s="106">
        <v>11</v>
      </c>
      <c r="E37" s="105">
        <v>0</v>
      </c>
      <c r="F37" s="105">
        <v>0</v>
      </c>
      <c r="G37" s="105">
        <v>0</v>
      </c>
      <c r="H37" s="105">
        <f t="shared" si="10"/>
        <v>11</v>
      </c>
      <c r="I37" s="105">
        <f t="shared" si="11"/>
        <v>0</v>
      </c>
      <c r="J37" s="105">
        <f t="shared" si="12"/>
        <v>11</v>
      </c>
      <c r="K37" s="104">
        <f t="shared" si="3"/>
        <v>0</v>
      </c>
      <c r="L37" s="103">
        <f t="shared" si="4"/>
        <v>6</v>
      </c>
    </row>
    <row r="38" spans="2:12" ht="14.45" customHeight="1" x14ac:dyDescent="0.15">
      <c r="B38" s="102" t="s">
        <v>88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 x14ac:dyDescent="0.15">
      <c r="B39" s="96" t="s">
        <v>87</v>
      </c>
      <c r="C39" s="95"/>
      <c r="D39" s="94">
        <v>1</v>
      </c>
      <c r="E39" s="93">
        <v>2</v>
      </c>
      <c r="F39" s="93">
        <v>1</v>
      </c>
      <c r="G39" s="93">
        <v>0</v>
      </c>
      <c r="H39" s="93">
        <f t="shared" si="10"/>
        <v>3</v>
      </c>
      <c r="I39" s="93">
        <f t="shared" si="11"/>
        <v>1</v>
      </c>
      <c r="J39" s="93">
        <f t="shared" si="12"/>
        <v>4</v>
      </c>
      <c r="K39" s="92">
        <f t="shared" si="3"/>
        <v>25</v>
      </c>
      <c r="L39" s="91">
        <f t="shared" si="4"/>
        <v>2.2000000000000002</v>
      </c>
    </row>
    <row r="40" spans="2:12" ht="14.45" customHeight="1" x14ac:dyDescent="0.15">
      <c r="B40" s="96" t="s">
        <v>86</v>
      </c>
      <c r="C40" s="95"/>
      <c r="D40" s="94">
        <v>3</v>
      </c>
      <c r="E40" s="93">
        <v>0</v>
      </c>
      <c r="F40" s="93">
        <v>0</v>
      </c>
      <c r="G40" s="93">
        <v>0</v>
      </c>
      <c r="H40" s="93">
        <f t="shared" si="10"/>
        <v>3</v>
      </c>
      <c r="I40" s="93">
        <f t="shared" si="11"/>
        <v>0</v>
      </c>
      <c r="J40" s="93">
        <f t="shared" si="12"/>
        <v>3</v>
      </c>
      <c r="K40" s="92">
        <f t="shared" si="3"/>
        <v>0</v>
      </c>
      <c r="L40" s="91">
        <f t="shared" si="4"/>
        <v>1.6</v>
      </c>
    </row>
    <row r="41" spans="2:12" ht="14.45" customHeight="1" x14ac:dyDescent="0.15">
      <c r="B41" s="96" t="s">
        <v>85</v>
      </c>
      <c r="C41" s="95"/>
      <c r="D41" s="94">
        <v>2</v>
      </c>
      <c r="E41" s="93">
        <v>0</v>
      </c>
      <c r="F41" s="93">
        <v>1</v>
      </c>
      <c r="G41" s="93">
        <v>0</v>
      </c>
      <c r="H41" s="93">
        <f t="shared" si="10"/>
        <v>2</v>
      </c>
      <c r="I41" s="93">
        <f t="shared" si="11"/>
        <v>1</v>
      </c>
      <c r="J41" s="93">
        <f t="shared" si="12"/>
        <v>3</v>
      </c>
      <c r="K41" s="92">
        <f t="shared" si="3"/>
        <v>33.299999999999997</v>
      </c>
      <c r="L41" s="91">
        <f t="shared" si="4"/>
        <v>1.6</v>
      </c>
    </row>
    <row r="42" spans="2:12" ht="14.45" customHeight="1" x14ac:dyDescent="0.15">
      <c r="B42" s="96" t="s">
        <v>84</v>
      </c>
      <c r="C42" s="95"/>
      <c r="D42" s="94">
        <v>2</v>
      </c>
      <c r="E42" s="93">
        <v>0</v>
      </c>
      <c r="F42" s="93">
        <v>0</v>
      </c>
      <c r="G42" s="93">
        <v>0</v>
      </c>
      <c r="H42" s="93">
        <f t="shared" si="10"/>
        <v>2</v>
      </c>
      <c r="I42" s="93">
        <f t="shared" si="11"/>
        <v>0</v>
      </c>
      <c r="J42" s="93">
        <f t="shared" si="12"/>
        <v>2</v>
      </c>
      <c r="K42" s="92">
        <f t="shared" si="3"/>
        <v>0</v>
      </c>
      <c r="L42" s="91">
        <f t="shared" si="4"/>
        <v>1.1000000000000001</v>
      </c>
    </row>
    <row r="43" spans="2:12" ht="14.45" customHeight="1" x14ac:dyDescent="0.15">
      <c r="B43" s="90" t="s">
        <v>83</v>
      </c>
      <c r="C43" s="89"/>
      <c r="D43" s="88">
        <v>1</v>
      </c>
      <c r="E43" s="87">
        <v>0</v>
      </c>
      <c r="F43" s="87">
        <v>1</v>
      </c>
      <c r="G43" s="87">
        <v>0</v>
      </c>
      <c r="H43" s="87">
        <f t="shared" si="10"/>
        <v>1</v>
      </c>
      <c r="I43" s="87">
        <f t="shared" si="11"/>
        <v>1</v>
      </c>
      <c r="J43" s="87">
        <f t="shared" si="12"/>
        <v>2</v>
      </c>
      <c r="K43" s="86">
        <f t="shared" si="3"/>
        <v>50</v>
      </c>
      <c r="L43" s="85">
        <f t="shared" si="4"/>
        <v>1.1000000000000001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9</v>
      </c>
      <c r="E44" s="81">
        <f t="shared" si="13"/>
        <v>2</v>
      </c>
      <c r="F44" s="81">
        <f t="shared" si="13"/>
        <v>3</v>
      </c>
      <c r="G44" s="81">
        <f t="shared" si="13"/>
        <v>0</v>
      </c>
      <c r="H44" s="81">
        <f t="shared" si="13"/>
        <v>11</v>
      </c>
      <c r="I44" s="81">
        <f t="shared" si="13"/>
        <v>3</v>
      </c>
      <c r="J44" s="81">
        <f t="shared" si="13"/>
        <v>14</v>
      </c>
      <c r="K44" s="80">
        <f t="shared" si="3"/>
        <v>21.4</v>
      </c>
      <c r="L44" s="79">
        <f t="shared" si="4"/>
        <v>7.7</v>
      </c>
    </row>
    <row r="45" spans="2:12" ht="14.45" customHeight="1" thickTop="1" x14ac:dyDescent="0.15">
      <c r="B45" s="102" t="s">
        <v>81</v>
      </c>
      <c r="C45" s="101"/>
      <c r="D45" s="100">
        <v>1</v>
      </c>
      <c r="E45" s="99">
        <v>0</v>
      </c>
      <c r="F45" s="99">
        <v>0</v>
      </c>
      <c r="G45" s="99">
        <v>0</v>
      </c>
      <c r="H45" s="99">
        <f t="shared" ref="H45:H50" si="14">SUM(D45:E45)</f>
        <v>1</v>
      </c>
      <c r="I45" s="99">
        <f t="shared" ref="I45:I50" si="15">SUM(F45:G45)</f>
        <v>0</v>
      </c>
      <c r="J45" s="99">
        <f t="shared" ref="J45:J50" si="16">SUM(H45:I45)</f>
        <v>1</v>
      </c>
      <c r="K45" s="98">
        <f t="shared" si="3"/>
        <v>0</v>
      </c>
      <c r="L45" s="97">
        <f t="shared" si="4"/>
        <v>0.5</v>
      </c>
    </row>
    <row r="46" spans="2:12" ht="14.45" customHeight="1" x14ac:dyDescent="0.15">
      <c r="B46" s="96" t="s">
        <v>80</v>
      </c>
      <c r="C46" s="95"/>
      <c r="D46" s="94">
        <v>1</v>
      </c>
      <c r="E46" s="93">
        <v>0</v>
      </c>
      <c r="F46" s="93">
        <v>0</v>
      </c>
      <c r="G46" s="93">
        <v>0</v>
      </c>
      <c r="H46" s="93">
        <f t="shared" si="14"/>
        <v>1</v>
      </c>
      <c r="I46" s="93">
        <f t="shared" si="15"/>
        <v>0</v>
      </c>
      <c r="J46" s="93">
        <f t="shared" si="16"/>
        <v>1</v>
      </c>
      <c r="K46" s="92">
        <f t="shared" si="3"/>
        <v>0</v>
      </c>
      <c r="L46" s="91">
        <f t="shared" si="4"/>
        <v>0.5</v>
      </c>
    </row>
    <row r="47" spans="2:12" ht="14.45" customHeight="1" x14ac:dyDescent="0.15">
      <c r="B47" s="96" t="s">
        <v>79</v>
      </c>
      <c r="C47" s="95"/>
      <c r="D47" s="94">
        <v>4</v>
      </c>
      <c r="E47" s="93">
        <v>0</v>
      </c>
      <c r="F47" s="93">
        <v>0</v>
      </c>
      <c r="G47" s="93">
        <v>0</v>
      </c>
      <c r="H47" s="93">
        <f t="shared" si="14"/>
        <v>4</v>
      </c>
      <c r="I47" s="93">
        <f t="shared" si="15"/>
        <v>0</v>
      </c>
      <c r="J47" s="93">
        <f t="shared" si="16"/>
        <v>4</v>
      </c>
      <c r="K47" s="92">
        <f t="shared" si="3"/>
        <v>0</v>
      </c>
      <c r="L47" s="91">
        <f t="shared" si="4"/>
        <v>2.2000000000000002</v>
      </c>
    </row>
    <row r="48" spans="2:12" ht="14.45" customHeight="1" x14ac:dyDescent="0.15">
      <c r="B48" s="96" t="s">
        <v>78</v>
      </c>
      <c r="C48" s="95"/>
      <c r="D48" s="94">
        <v>3</v>
      </c>
      <c r="E48" s="93">
        <v>0</v>
      </c>
      <c r="F48" s="93">
        <v>0</v>
      </c>
      <c r="G48" s="93">
        <v>0</v>
      </c>
      <c r="H48" s="93">
        <f t="shared" si="14"/>
        <v>3</v>
      </c>
      <c r="I48" s="93">
        <f t="shared" si="15"/>
        <v>0</v>
      </c>
      <c r="J48" s="93">
        <f t="shared" si="16"/>
        <v>3</v>
      </c>
      <c r="K48" s="92">
        <f t="shared" si="3"/>
        <v>0</v>
      </c>
      <c r="L48" s="91">
        <f t="shared" si="4"/>
        <v>1.6</v>
      </c>
    </row>
    <row r="49" spans="2:13" ht="14.45" customHeight="1" x14ac:dyDescent="0.15">
      <c r="B49" s="96" t="s">
        <v>77</v>
      </c>
      <c r="C49" s="95"/>
      <c r="D49" s="94">
        <v>3</v>
      </c>
      <c r="E49" s="93">
        <v>0</v>
      </c>
      <c r="F49" s="93">
        <v>0</v>
      </c>
      <c r="G49" s="93">
        <v>0</v>
      </c>
      <c r="H49" s="93">
        <f t="shared" si="14"/>
        <v>3</v>
      </c>
      <c r="I49" s="93">
        <f t="shared" si="15"/>
        <v>0</v>
      </c>
      <c r="J49" s="93">
        <f t="shared" si="16"/>
        <v>3</v>
      </c>
      <c r="K49" s="92">
        <f t="shared" si="3"/>
        <v>0</v>
      </c>
      <c r="L49" s="91">
        <f t="shared" si="4"/>
        <v>1.6</v>
      </c>
    </row>
    <row r="50" spans="2:13" ht="14.45" customHeight="1" x14ac:dyDescent="0.15">
      <c r="B50" s="90" t="s">
        <v>76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12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12</v>
      </c>
      <c r="I51" s="81">
        <f t="shared" si="17"/>
        <v>0</v>
      </c>
      <c r="J51" s="81">
        <f t="shared" si="17"/>
        <v>12</v>
      </c>
      <c r="K51" s="80">
        <f t="shared" si="3"/>
        <v>0</v>
      </c>
      <c r="L51" s="79">
        <f t="shared" si="4"/>
        <v>6.6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150</v>
      </c>
      <c r="E52" s="75">
        <f t="shared" si="18"/>
        <v>20</v>
      </c>
      <c r="F52" s="75">
        <f t="shared" si="18"/>
        <v>13</v>
      </c>
      <c r="G52" s="75">
        <f t="shared" si="18"/>
        <v>0</v>
      </c>
      <c r="H52" s="75">
        <f t="shared" si="18"/>
        <v>170</v>
      </c>
      <c r="I52" s="75">
        <f t="shared" si="18"/>
        <v>13</v>
      </c>
      <c r="J52" s="75">
        <f t="shared" si="18"/>
        <v>183</v>
      </c>
      <c r="K52" s="74">
        <f t="shared" si="3"/>
        <v>7.1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15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139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 x14ac:dyDescent="0.15">
      <c r="B17" s="96" t="s">
        <v>138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 x14ac:dyDescent="0.15">
      <c r="B18" s="96" t="s">
        <v>137</v>
      </c>
      <c r="C18" s="95"/>
      <c r="D18" s="94">
        <v>0</v>
      </c>
      <c r="E18" s="93">
        <v>1</v>
      </c>
      <c r="F18" s="93">
        <v>0</v>
      </c>
      <c r="G18" s="93">
        <v>0</v>
      </c>
      <c r="H18" s="93">
        <f t="shared" si="0"/>
        <v>1</v>
      </c>
      <c r="I18" s="93">
        <f t="shared" si="1"/>
        <v>0</v>
      </c>
      <c r="J18" s="93">
        <f t="shared" si="2"/>
        <v>1</v>
      </c>
      <c r="K18" s="92">
        <f t="shared" si="3"/>
        <v>0</v>
      </c>
      <c r="L18" s="91">
        <f t="shared" si="4"/>
        <v>2.6</v>
      </c>
    </row>
    <row r="19" spans="2:12" ht="14.45" customHeight="1" x14ac:dyDescent="0.15">
      <c r="B19" s="96" t="s">
        <v>136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 x14ac:dyDescent="0.15">
      <c r="B20" s="96" t="s">
        <v>135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 x14ac:dyDescent="0.15">
      <c r="B21" s="90" t="s">
        <v>134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0</v>
      </c>
      <c r="E22" s="81">
        <f t="shared" si="5"/>
        <v>1</v>
      </c>
      <c r="F22" s="81">
        <f t="shared" si="5"/>
        <v>0</v>
      </c>
      <c r="G22" s="81">
        <f t="shared" si="5"/>
        <v>0</v>
      </c>
      <c r="H22" s="81">
        <f t="shared" si="5"/>
        <v>1</v>
      </c>
      <c r="I22" s="81">
        <f t="shared" si="5"/>
        <v>0</v>
      </c>
      <c r="J22" s="81">
        <f t="shared" si="5"/>
        <v>1</v>
      </c>
      <c r="K22" s="80">
        <f t="shared" si="3"/>
        <v>0</v>
      </c>
      <c r="L22" s="79">
        <f t="shared" si="4"/>
        <v>2.6</v>
      </c>
    </row>
    <row r="23" spans="2:12" ht="14.45" customHeight="1" thickTop="1" x14ac:dyDescent="0.15">
      <c r="B23" s="102" t="s">
        <v>103</v>
      </c>
      <c r="C23" s="101"/>
      <c r="D23" s="100">
        <v>1</v>
      </c>
      <c r="E23" s="99">
        <v>0</v>
      </c>
      <c r="F23" s="99">
        <v>0</v>
      </c>
      <c r="G23" s="99">
        <v>0</v>
      </c>
      <c r="H23" s="99">
        <f t="shared" ref="H23:H28" si="6">SUM(D23:E23)</f>
        <v>1</v>
      </c>
      <c r="I23" s="99">
        <f t="shared" ref="I23:I28" si="7">SUM(F23:G23)</f>
        <v>0</v>
      </c>
      <c r="J23" s="99">
        <f t="shared" ref="J23:J28" si="8">SUM(H23:I23)</f>
        <v>1</v>
      </c>
      <c r="K23" s="98">
        <f t="shared" si="3"/>
        <v>0</v>
      </c>
      <c r="L23" s="97">
        <f t="shared" si="4"/>
        <v>2.6</v>
      </c>
    </row>
    <row r="24" spans="2:12" ht="14.45" customHeight="1" x14ac:dyDescent="0.15">
      <c r="B24" s="96" t="s">
        <v>102</v>
      </c>
      <c r="C24" s="95"/>
      <c r="D24" s="94">
        <v>2</v>
      </c>
      <c r="E24" s="93">
        <v>0</v>
      </c>
      <c r="F24" s="93">
        <v>0</v>
      </c>
      <c r="G24" s="93">
        <v>0</v>
      </c>
      <c r="H24" s="93">
        <f t="shared" si="6"/>
        <v>2</v>
      </c>
      <c r="I24" s="93">
        <f t="shared" si="7"/>
        <v>0</v>
      </c>
      <c r="J24" s="93">
        <f t="shared" si="8"/>
        <v>2</v>
      </c>
      <c r="K24" s="92">
        <f t="shared" si="3"/>
        <v>0</v>
      </c>
      <c r="L24" s="91">
        <f t="shared" si="4"/>
        <v>5.3</v>
      </c>
    </row>
    <row r="25" spans="2:12" ht="14.45" customHeight="1" x14ac:dyDescent="0.15">
      <c r="B25" s="96" t="s">
        <v>101</v>
      </c>
      <c r="C25" s="95"/>
      <c r="D25" s="94">
        <v>1</v>
      </c>
      <c r="E25" s="93">
        <v>0</v>
      </c>
      <c r="F25" s="93">
        <v>0</v>
      </c>
      <c r="G25" s="93">
        <v>0</v>
      </c>
      <c r="H25" s="93">
        <f t="shared" si="6"/>
        <v>1</v>
      </c>
      <c r="I25" s="93">
        <f t="shared" si="7"/>
        <v>0</v>
      </c>
      <c r="J25" s="93">
        <f t="shared" si="8"/>
        <v>1</v>
      </c>
      <c r="K25" s="92">
        <f t="shared" si="3"/>
        <v>0</v>
      </c>
      <c r="L25" s="91">
        <f t="shared" si="4"/>
        <v>2.6</v>
      </c>
    </row>
    <row r="26" spans="2:12" ht="14.45" customHeight="1" x14ac:dyDescent="0.15">
      <c r="B26" s="96" t="s">
        <v>100</v>
      </c>
      <c r="C26" s="95"/>
      <c r="D26" s="94">
        <v>2</v>
      </c>
      <c r="E26" s="93">
        <v>0</v>
      </c>
      <c r="F26" s="93">
        <v>0</v>
      </c>
      <c r="G26" s="93">
        <v>0</v>
      </c>
      <c r="H26" s="93">
        <f t="shared" si="6"/>
        <v>2</v>
      </c>
      <c r="I26" s="93">
        <f t="shared" si="7"/>
        <v>0</v>
      </c>
      <c r="J26" s="93">
        <f t="shared" si="8"/>
        <v>2</v>
      </c>
      <c r="K26" s="92">
        <f t="shared" si="3"/>
        <v>0</v>
      </c>
      <c r="L26" s="91">
        <f t="shared" si="4"/>
        <v>5.3</v>
      </c>
    </row>
    <row r="27" spans="2:12" ht="14.45" customHeight="1" x14ac:dyDescent="0.15">
      <c r="B27" s="96" t="s">
        <v>99</v>
      </c>
      <c r="C27" s="95"/>
      <c r="D27" s="94">
        <v>2</v>
      </c>
      <c r="E27" s="93">
        <v>0</v>
      </c>
      <c r="F27" s="93">
        <v>0</v>
      </c>
      <c r="G27" s="93">
        <v>0</v>
      </c>
      <c r="H27" s="93">
        <f t="shared" si="6"/>
        <v>2</v>
      </c>
      <c r="I27" s="93">
        <f t="shared" si="7"/>
        <v>0</v>
      </c>
      <c r="J27" s="93">
        <f t="shared" si="8"/>
        <v>2</v>
      </c>
      <c r="K27" s="92">
        <f t="shared" si="3"/>
        <v>0</v>
      </c>
      <c r="L27" s="91">
        <f t="shared" si="4"/>
        <v>5.3</v>
      </c>
    </row>
    <row r="28" spans="2:12" ht="14.45" customHeight="1" x14ac:dyDescent="0.15">
      <c r="B28" s="90" t="s">
        <v>133</v>
      </c>
      <c r="C28" s="89"/>
      <c r="D28" s="88">
        <v>3</v>
      </c>
      <c r="E28" s="87">
        <v>1</v>
      </c>
      <c r="F28" s="87">
        <v>0</v>
      </c>
      <c r="G28" s="87">
        <v>0</v>
      </c>
      <c r="H28" s="87">
        <f t="shared" si="6"/>
        <v>4</v>
      </c>
      <c r="I28" s="87">
        <f t="shared" si="7"/>
        <v>0</v>
      </c>
      <c r="J28" s="87">
        <f t="shared" si="8"/>
        <v>4</v>
      </c>
      <c r="K28" s="86">
        <f t="shared" si="3"/>
        <v>0</v>
      </c>
      <c r="L28" s="85">
        <f t="shared" si="4"/>
        <v>10.5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11</v>
      </c>
      <c r="E29" s="81">
        <f t="shared" si="9"/>
        <v>1</v>
      </c>
      <c r="F29" s="81">
        <f t="shared" si="9"/>
        <v>0</v>
      </c>
      <c r="G29" s="81">
        <f t="shared" si="9"/>
        <v>0</v>
      </c>
      <c r="H29" s="81">
        <f t="shared" si="9"/>
        <v>12</v>
      </c>
      <c r="I29" s="81">
        <f t="shared" si="9"/>
        <v>0</v>
      </c>
      <c r="J29" s="81">
        <f t="shared" si="9"/>
        <v>12</v>
      </c>
      <c r="K29" s="80">
        <f t="shared" si="3"/>
        <v>0</v>
      </c>
      <c r="L29" s="79">
        <f t="shared" si="4"/>
        <v>31.6</v>
      </c>
    </row>
    <row r="30" spans="2:12" ht="14.45" customHeight="1" thickTop="1" x14ac:dyDescent="0.15">
      <c r="B30" s="110" t="s">
        <v>132</v>
      </c>
      <c r="C30" s="109"/>
      <c r="D30" s="76">
        <v>1</v>
      </c>
      <c r="E30" s="75">
        <v>0</v>
      </c>
      <c r="F30" s="75">
        <v>0</v>
      </c>
      <c r="G30" s="75">
        <v>0</v>
      </c>
      <c r="H30" s="75">
        <f t="shared" ref="H30:H43" si="10">SUM(D30:E30)</f>
        <v>1</v>
      </c>
      <c r="I30" s="75">
        <f t="shared" ref="I30:I43" si="11">SUM(F30:G30)</f>
        <v>0</v>
      </c>
      <c r="J30" s="75">
        <f t="shared" ref="J30:J43" si="12">SUM(H30:I30)</f>
        <v>1</v>
      </c>
      <c r="K30" s="74">
        <f t="shared" si="3"/>
        <v>0</v>
      </c>
      <c r="L30" s="73">
        <f t="shared" si="4"/>
        <v>2.6</v>
      </c>
    </row>
    <row r="31" spans="2:12" ht="14.45" customHeight="1" x14ac:dyDescent="0.15">
      <c r="B31" s="108" t="s">
        <v>131</v>
      </c>
      <c r="C31" s="107"/>
      <c r="D31" s="106">
        <v>2</v>
      </c>
      <c r="E31" s="105">
        <v>1</v>
      </c>
      <c r="F31" s="105">
        <v>1</v>
      </c>
      <c r="G31" s="105">
        <v>0</v>
      </c>
      <c r="H31" s="105">
        <f t="shared" si="10"/>
        <v>3</v>
      </c>
      <c r="I31" s="105">
        <f t="shared" si="11"/>
        <v>1</v>
      </c>
      <c r="J31" s="105">
        <f t="shared" si="12"/>
        <v>4</v>
      </c>
      <c r="K31" s="104">
        <f t="shared" si="3"/>
        <v>25</v>
      </c>
      <c r="L31" s="103">
        <f t="shared" si="4"/>
        <v>10.5</v>
      </c>
    </row>
    <row r="32" spans="2:12" ht="14.45" customHeight="1" x14ac:dyDescent="0.15">
      <c r="B32" s="108" t="s">
        <v>130</v>
      </c>
      <c r="C32" s="107"/>
      <c r="D32" s="106">
        <v>2</v>
      </c>
      <c r="E32" s="105">
        <v>1</v>
      </c>
      <c r="F32" s="105">
        <v>1</v>
      </c>
      <c r="G32" s="105">
        <v>0</v>
      </c>
      <c r="H32" s="105">
        <f t="shared" si="10"/>
        <v>3</v>
      </c>
      <c r="I32" s="105">
        <f t="shared" si="11"/>
        <v>1</v>
      </c>
      <c r="J32" s="105">
        <f t="shared" si="12"/>
        <v>4</v>
      </c>
      <c r="K32" s="104">
        <f t="shared" si="3"/>
        <v>25</v>
      </c>
      <c r="L32" s="103">
        <f t="shared" si="4"/>
        <v>10.5</v>
      </c>
    </row>
    <row r="33" spans="2:12" ht="14.45" customHeight="1" x14ac:dyDescent="0.15">
      <c r="B33" s="108" t="s">
        <v>129</v>
      </c>
      <c r="C33" s="107"/>
      <c r="D33" s="106">
        <v>1</v>
      </c>
      <c r="E33" s="105">
        <v>0</v>
      </c>
      <c r="F33" s="105">
        <v>0</v>
      </c>
      <c r="G33" s="105">
        <v>0</v>
      </c>
      <c r="H33" s="105">
        <f t="shared" si="10"/>
        <v>1</v>
      </c>
      <c r="I33" s="105">
        <f t="shared" si="11"/>
        <v>0</v>
      </c>
      <c r="J33" s="105">
        <f t="shared" si="12"/>
        <v>1</v>
      </c>
      <c r="K33" s="104">
        <f t="shared" si="3"/>
        <v>0</v>
      </c>
      <c r="L33" s="103">
        <f t="shared" si="4"/>
        <v>2.6</v>
      </c>
    </row>
    <row r="34" spans="2:12" ht="14.45" customHeight="1" x14ac:dyDescent="0.15">
      <c r="B34" s="108" t="s">
        <v>128</v>
      </c>
      <c r="C34" s="107"/>
      <c r="D34" s="106">
        <v>1</v>
      </c>
      <c r="E34" s="105">
        <v>2</v>
      </c>
      <c r="F34" s="105">
        <v>0</v>
      </c>
      <c r="G34" s="105">
        <v>0</v>
      </c>
      <c r="H34" s="105">
        <f t="shared" si="10"/>
        <v>3</v>
      </c>
      <c r="I34" s="105">
        <f t="shared" si="11"/>
        <v>0</v>
      </c>
      <c r="J34" s="105">
        <f t="shared" si="12"/>
        <v>3</v>
      </c>
      <c r="K34" s="104">
        <f t="shared" si="3"/>
        <v>0</v>
      </c>
      <c r="L34" s="103">
        <f t="shared" si="4"/>
        <v>7.9</v>
      </c>
    </row>
    <row r="35" spans="2:12" ht="14.45" customHeight="1" x14ac:dyDescent="0.15">
      <c r="B35" s="108" t="s">
        <v>127</v>
      </c>
      <c r="C35" s="107"/>
      <c r="D35" s="106">
        <v>1</v>
      </c>
      <c r="E35" s="105">
        <v>0</v>
      </c>
      <c r="F35" s="105">
        <v>0</v>
      </c>
      <c r="G35" s="105">
        <v>0</v>
      </c>
      <c r="H35" s="105">
        <f t="shared" si="10"/>
        <v>1</v>
      </c>
      <c r="I35" s="105">
        <f t="shared" si="11"/>
        <v>0</v>
      </c>
      <c r="J35" s="105">
        <f t="shared" si="12"/>
        <v>1</v>
      </c>
      <c r="K35" s="104">
        <f t="shared" si="3"/>
        <v>0</v>
      </c>
      <c r="L35" s="103">
        <f t="shared" si="4"/>
        <v>2.6</v>
      </c>
    </row>
    <row r="36" spans="2:12" ht="14.45" customHeight="1" x14ac:dyDescent="0.15">
      <c r="B36" s="108" t="s">
        <v>126</v>
      </c>
      <c r="C36" s="107"/>
      <c r="D36" s="106">
        <v>5</v>
      </c>
      <c r="E36" s="105">
        <v>0</v>
      </c>
      <c r="F36" s="105">
        <v>0</v>
      </c>
      <c r="G36" s="105">
        <v>0</v>
      </c>
      <c r="H36" s="105">
        <f t="shared" si="10"/>
        <v>5</v>
      </c>
      <c r="I36" s="105">
        <f t="shared" si="11"/>
        <v>0</v>
      </c>
      <c r="J36" s="105">
        <f t="shared" si="12"/>
        <v>5</v>
      </c>
      <c r="K36" s="104">
        <f t="shared" si="3"/>
        <v>0</v>
      </c>
      <c r="L36" s="103">
        <f t="shared" si="4"/>
        <v>13.2</v>
      </c>
    </row>
    <row r="37" spans="2:12" ht="14.45" customHeight="1" x14ac:dyDescent="0.15">
      <c r="B37" s="108" t="s">
        <v>125</v>
      </c>
      <c r="C37" s="107"/>
      <c r="D37" s="106">
        <v>1</v>
      </c>
      <c r="E37" s="105">
        <v>1</v>
      </c>
      <c r="F37" s="105">
        <v>0</v>
      </c>
      <c r="G37" s="105">
        <v>0</v>
      </c>
      <c r="H37" s="105">
        <f t="shared" si="10"/>
        <v>2</v>
      </c>
      <c r="I37" s="105">
        <f t="shared" si="11"/>
        <v>0</v>
      </c>
      <c r="J37" s="105">
        <f t="shared" si="12"/>
        <v>2</v>
      </c>
      <c r="K37" s="104">
        <f t="shared" si="3"/>
        <v>0</v>
      </c>
      <c r="L37" s="103">
        <f t="shared" si="4"/>
        <v>5.3</v>
      </c>
    </row>
    <row r="38" spans="2:12" ht="14.45" customHeight="1" x14ac:dyDescent="0.15">
      <c r="B38" s="102" t="s">
        <v>88</v>
      </c>
      <c r="C38" s="101"/>
      <c r="D38" s="100">
        <v>1</v>
      </c>
      <c r="E38" s="99">
        <v>0</v>
      </c>
      <c r="F38" s="99">
        <v>0</v>
      </c>
      <c r="G38" s="99">
        <v>0</v>
      </c>
      <c r="H38" s="99">
        <f t="shared" si="10"/>
        <v>1</v>
      </c>
      <c r="I38" s="99">
        <f t="shared" si="11"/>
        <v>0</v>
      </c>
      <c r="J38" s="99">
        <f t="shared" si="12"/>
        <v>1</v>
      </c>
      <c r="K38" s="98">
        <f t="shared" si="3"/>
        <v>0</v>
      </c>
      <c r="L38" s="97">
        <f t="shared" si="4"/>
        <v>2.6</v>
      </c>
    </row>
    <row r="39" spans="2:12" ht="14.45" customHeight="1" x14ac:dyDescent="0.15">
      <c r="B39" s="96" t="s">
        <v>87</v>
      </c>
      <c r="C39" s="95"/>
      <c r="D39" s="94">
        <v>1</v>
      </c>
      <c r="E39" s="93">
        <v>0</v>
      </c>
      <c r="F39" s="93">
        <v>0</v>
      </c>
      <c r="G39" s="93"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2.6</v>
      </c>
    </row>
    <row r="40" spans="2:12" ht="14.45" customHeight="1" x14ac:dyDescent="0.15">
      <c r="B40" s="96" t="s">
        <v>86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 x14ac:dyDescent="0.15">
      <c r="B41" s="96" t="s">
        <v>85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 x14ac:dyDescent="0.15">
      <c r="B42" s="96" t="s">
        <v>84</v>
      </c>
      <c r="C42" s="95"/>
      <c r="D42" s="94">
        <v>1</v>
      </c>
      <c r="E42" s="93">
        <v>0</v>
      </c>
      <c r="F42" s="93">
        <v>1</v>
      </c>
      <c r="G42" s="93">
        <v>0</v>
      </c>
      <c r="H42" s="93">
        <f t="shared" si="10"/>
        <v>1</v>
      </c>
      <c r="I42" s="93">
        <f t="shared" si="11"/>
        <v>1</v>
      </c>
      <c r="J42" s="93">
        <f t="shared" si="12"/>
        <v>2</v>
      </c>
      <c r="K42" s="92">
        <f t="shared" si="3"/>
        <v>50</v>
      </c>
      <c r="L42" s="91">
        <f t="shared" si="4"/>
        <v>5.3</v>
      </c>
    </row>
    <row r="43" spans="2:12" ht="14.45" customHeight="1" x14ac:dyDescent="0.15">
      <c r="B43" s="90" t="s">
        <v>124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3</v>
      </c>
      <c r="E44" s="81">
        <f t="shared" si="13"/>
        <v>0</v>
      </c>
      <c r="F44" s="81">
        <f t="shared" si="13"/>
        <v>1</v>
      </c>
      <c r="G44" s="81">
        <f t="shared" si="13"/>
        <v>0</v>
      </c>
      <c r="H44" s="81">
        <f t="shared" si="13"/>
        <v>3</v>
      </c>
      <c r="I44" s="81">
        <f t="shared" si="13"/>
        <v>1</v>
      </c>
      <c r="J44" s="81">
        <f t="shared" si="13"/>
        <v>4</v>
      </c>
      <c r="K44" s="80">
        <f t="shared" si="3"/>
        <v>25</v>
      </c>
      <c r="L44" s="79">
        <f t="shared" si="4"/>
        <v>10.5</v>
      </c>
    </row>
    <row r="45" spans="2:12" ht="14.45" customHeight="1" thickTop="1" x14ac:dyDescent="0.15">
      <c r="B45" s="102" t="s">
        <v>81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 x14ac:dyDescent="0.15">
      <c r="B46" s="96" t="s">
        <v>80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 x14ac:dyDescent="0.15">
      <c r="B47" s="96" t="s">
        <v>79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 x14ac:dyDescent="0.15">
      <c r="B48" s="96" t="s">
        <v>78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 x14ac:dyDescent="0.15">
      <c r="B49" s="96" t="s">
        <v>77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 x14ac:dyDescent="0.15">
      <c r="B50" s="90" t="s">
        <v>123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28</v>
      </c>
      <c r="E52" s="75">
        <f t="shared" si="18"/>
        <v>7</v>
      </c>
      <c r="F52" s="75">
        <f t="shared" si="18"/>
        <v>3</v>
      </c>
      <c r="G52" s="75">
        <f t="shared" si="18"/>
        <v>0</v>
      </c>
      <c r="H52" s="75">
        <f t="shared" si="18"/>
        <v>35</v>
      </c>
      <c r="I52" s="75">
        <f t="shared" si="18"/>
        <v>3</v>
      </c>
      <c r="J52" s="75">
        <f t="shared" si="18"/>
        <v>38</v>
      </c>
      <c r="K52" s="74">
        <f t="shared" si="3"/>
        <v>7.9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16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156</v>
      </c>
      <c r="C16" s="101"/>
      <c r="D16" s="100">
        <v>98</v>
      </c>
      <c r="E16" s="99">
        <v>11</v>
      </c>
      <c r="F16" s="99">
        <v>0</v>
      </c>
      <c r="G16" s="99">
        <v>3</v>
      </c>
      <c r="H16" s="99">
        <f t="shared" ref="H16:H21" si="0">SUM(D16:E16)</f>
        <v>109</v>
      </c>
      <c r="I16" s="99">
        <f t="shared" ref="I16:I21" si="1">SUM(F16:G16)</f>
        <v>3</v>
      </c>
      <c r="J16" s="99">
        <f t="shared" ref="J16:J21" si="2">SUM(H16:I16)</f>
        <v>112</v>
      </c>
      <c r="K16" s="98">
        <f t="shared" ref="K16:K52" si="3">IF(J16=0,0,ROUND(I16/J16*100,1))</f>
        <v>2.7</v>
      </c>
      <c r="L16" s="97">
        <f t="shared" ref="L16:L52" si="4">IF(J16=0,0,ROUND(J16/$J$52*100,1))</f>
        <v>3.4</v>
      </c>
    </row>
    <row r="17" spans="2:12" ht="14.45" customHeight="1" x14ac:dyDescent="0.15">
      <c r="B17" s="96" t="s">
        <v>155</v>
      </c>
      <c r="C17" s="95"/>
      <c r="D17" s="94">
        <v>51</v>
      </c>
      <c r="E17" s="93">
        <v>7</v>
      </c>
      <c r="F17" s="93">
        <v>3</v>
      </c>
      <c r="G17" s="93">
        <v>0</v>
      </c>
      <c r="H17" s="93">
        <f t="shared" si="0"/>
        <v>58</v>
      </c>
      <c r="I17" s="93">
        <f t="shared" si="1"/>
        <v>3</v>
      </c>
      <c r="J17" s="93">
        <f t="shared" si="2"/>
        <v>61</v>
      </c>
      <c r="K17" s="92">
        <f t="shared" si="3"/>
        <v>4.9000000000000004</v>
      </c>
      <c r="L17" s="91">
        <f t="shared" si="4"/>
        <v>1.9</v>
      </c>
    </row>
    <row r="18" spans="2:12" ht="14.45" customHeight="1" x14ac:dyDescent="0.15">
      <c r="B18" s="96" t="s">
        <v>154</v>
      </c>
      <c r="C18" s="95"/>
      <c r="D18" s="94">
        <v>63</v>
      </c>
      <c r="E18" s="93">
        <v>11</v>
      </c>
      <c r="F18" s="93">
        <v>3</v>
      </c>
      <c r="G18" s="93">
        <v>0</v>
      </c>
      <c r="H18" s="93">
        <f t="shared" si="0"/>
        <v>74</v>
      </c>
      <c r="I18" s="93">
        <f t="shared" si="1"/>
        <v>3</v>
      </c>
      <c r="J18" s="93">
        <f t="shared" si="2"/>
        <v>77</v>
      </c>
      <c r="K18" s="92">
        <f t="shared" si="3"/>
        <v>3.9</v>
      </c>
      <c r="L18" s="91">
        <f t="shared" si="4"/>
        <v>2.2999999999999998</v>
      </c>
    </row>
    <row r="19" spans="2:12" ht="14.45" customHeight="1" x14ac:dyDescent="0.15">
      <c r="B19" s="96" t="s">
        <v>153</v>
      </c>
      <c r="C19" s="95"/>
      <c r="D19" s="94">
        <v>56</v>
      </c>
      <c r="E19" s="93">
        <v>11</v>
      </c>
      <c r="F19" s="93">
        <v>1</v>
      </c>
      <c r="G19" s="93">
        <v>0</v>
      </c>
      <c r="H19" s="93">
        <f t="shared" si="0"/>
        <v>67</v>
      </c>
      <c r="I19" s="93">
        <f t="shared" si="1"/>
        <v>1</v>
      </c>
      <c r="J19" s="93">
        <f t="shared" si="2"/>
        <v>68</v>
      </c>
      <c r="K19" s="92">
        <f t="shared" si="3"/>
        <v>1.5</v>
      </c>
      <c r="L19" s="91">
        <f t="shared" si="4"/>
        <v>2.1</v>
      </c>
    </row>
    <row r="20" spans="2:12" ht="14.45" customHeight="1" x14ac:dyDescent="0.15">
      <c r="B20" s="96" t="s">
        <v>152</v>
      </c>
      <c r="C20" s="95"/>
      <c r="D20" s="94">
        <v>38</v>
      </c>
      <c r="E20" s="93">
        <v>10</v>
      </c>
      <c r="F20" s="93">
        <v>2</v>
      </c>
      <c r="G20" s="93">
        <v>0</v>
      </c>
      <c r="H20" s="93">
        <f t="shared" si="0"/>
        <v>48</v>
      </c>
      <c r="I20" s="93">
        <f t="shared" si="1"/>
        <v>2</v>
      </c>
      <c r="J20" s="93">
        <f t="shared" si="2"/>
        <v>50</v>
      </c>
      <c r="K20" s="92">
        <f t="shared" si="3"/>
        <v>4</v>
      </c>
      <c r="L20" s="91">
        <f t="shared" si="4"/>
        <v>1.5</v>
      </c>
    </row>
    <row r="21" spans="2:12" ht="14.45" customHeight="1" x14ac:dyDescent="0.15">
      <c r="B21" s="90" t="s">
        <v>151</v>
      </c>
      <c r="C21" s="89"/>
      <c r="D21" s="88">
        <v>44</v>
      </c>
      <c r="E21" s="87">
        <v>6</v>
      </c>
      <c r="F21" s="87">
        <v>3</v>
      </c>
      <c r="G21" s="87">
        <v>1</v>
      </c>
      <c r="H21" s="87">
        <f t="shared" si="0"/>
        <v>50</v>
      </c>
      <c r="I21" s="87">
        <f t="shared" si="1"/>
        <v>4</v>
      </c>
      <c r="J21" s="87">
        <f t="shared" si="2"/>
        <v>54</v>
      </c>
      <c r="K21" s="86">
        <f t="shared" si="3"/>
        <v>7.4</v>
      </c>
      <c r="L21" s="85">
        <f t="shared" si="4"/>
        <v>1.6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350</v>
      </c>
      <c r="E22" s="81">
        <f t="shared" si="5"/>
        <v>56</v>
      </c>
      <c r="F22" s="81">
        <f t="shared" si="5"/>
        <v>12</v>
      </c>
      <c r="G22" s="81">
        <f t="shared" si="5"/>
        <v>4</v>
      </c>
      <c r="H22" s="81">
        <f t="shared" si="5"/>
        <v>406</v>
      </c>
      <c r="I22" s="81">
        <f t="shared" si="5"/>
        <v>16</v>
      </c>
      <c r="J22" s="81">
        <f t="shared" si="5"/>
        <v>422</v>
      </c>
      <c r="K22" s="80">
        <f t="shared" si="3"/>
        <v>3.8</v>
      </c>
      <c r="L22" s="79">
        <f t="shared" si="4"/>
        <v>12.8</v>
      </c>
    </row>
    <row r="23" spans="2:12" ht="14.45" customHeight="1" thickTop="1" x14ac:dyDescent="0.15">
      <c r="B23" s="102" t="s">
        <v>103</v>
      </c>
      <c r="C23" s="101"/>
      <c r="D23" s="100">
        <v>52</v>
      </c>
      <c r="E23" s="99">
        <v>4</v>
      </c>
      <c r="F23" s="99">
        <v>3</v>
      </c>
      <c r="G23" s="99">
        <v>1</v>
      </c>
      <c r="H23" s="99">
        <f t="shared" ref="H23:H28" si="6">SUM(D23:E23)</f>
        <v>56</v>
      </c>
      <c r="I23" s="99">
        <f t="shared" ref="I23:I28" si="7">SUM(F23:G23)</f>
        <v>4</v>
      </c>
      <c r="J23" s="99">
        <f t="shared" ref="J23:J28" si="8">SUM(H23:I23)</f>
        <v>60</v>
      </c>
      <c r="K23" s="98">
        <f t="shared" si="3"/>
        <v>6.7</v>
      </c>
      <c r="L23" s="97">
        <f t="shared" si="4"/>
        <v>1.8</v>
      </c>
    </row>
    <row r="24" spans="2:12" ht="14.45" customHeight="1" x14ac:dyDescent="0.15">
      <c r="B24" s="96" t="s">
        <v>102</v>
      </c>
      <c r="C24" s="95"/>
      <c r="D24" s="94">
        <v>61</v>
      </c>
      <c r="E24" s="93">
        <v>4</v>
      </c>
      <c r="F24" s="93">
        <v>2</v>
      </c>
      <c r="G24" s="93">
        <v>1</v>
      </c>
      <c r="H24" s="93">
        <f t="shared" si="6"/>
        <v>65</v>
      </c>
      <c r="I24" s="93">
        <f t="shared" si="7"/>
        <v>3</v>
      </c>
      <c r="J24" s="93">
        <f t="shared" si="8"/>
        <v>68</v>
      </c>
      <c r="K24" s="92">
        <f t="shared" si="3"/>
        <v>4.4000000000000004</v>
      </c>
      <c r="L24" s="91">
        <f t="shared" si="4"/>
        <v>2.1</v>
      </c>
    </row>
    <row r="25" spans="2:12" ht="14.45" customHeight="1" x14ac:dyDescent="0.15">
      <c r="B25" s="96" t="s">
        <v>101</v>
      </c>
      <c r="C25" s="95"/>
      <c r="D25" s="94">
        <v>50</v>
      </c>
      <c r="E25" s="93">
        <v>6</v>
      </c>
      <c r="F25" s="93">
        <v>4</v>
      </c>
      <c r="G25" s="93">
        <v>1</v>
      </c>
      <c r="H25" s="93">
        <f t="shared" si="6"/>
        <v>56</v>
      </c>
      <c r="I25" s="93">
        <f t="shared" si="7"/>
        <v>5</v>
      </c>
      <c r="J25" s="93">
        <f t="shared" si="8"/>
        <v>61</v>
      </c>
      <c r="K25" s="92">
        <f t="shared" si="3"/>
        <v>8.1999999999999993</v>
      </c>
      <c r="L25" s="91">
        <f t="shared" si="4"/>
        <v>1.9</v>
      </c>
    </row>
    <row r="26" spans="2:12" ht="14.45" customHeight="1" x14ac:dyDescent="0.15">
      <c r="B26" s="96" t="s">
        <v>100</v>
      </c>
      <c r="C26" s="95"/>
      <c r="D26" s="94">
        <v>65</v>
      </c>
      <c r="E26" s="93">
        <v>6</v>
      </c>
      <c r="F26" s="93">
        <v>7</v>
      </c>
      <c r="G26" s="93">
        <v>1</v>
      </c>
      <c r="H26" s="93">
        <f t="shared" si="6"/>
        <v>71</v>
      </c>
      <c r="I26" s="93">
        <f t="shared" si="7"/>
        <v>8</v>
      </c>
      <c r="J26" s="93">
        <f t="shared" si="8"/>
        <v>79</v>
      </c>
      <c r="K26" s="92">
        <f t="shared" si="3"/>
        <v>10.1</v>
      </c>
      <c r="L26" s="91">
        <f t="shared" si="4"/>
        <v>2.4</v>
      </c>
    </row>
    <row r="27" spans="2:12" ht="14.45" customHeight="1" x14ac:dyDescent="0.15">
      <c r="B27" s="96" t="s">
        <v>99</v>
      </c>
      <c r="C27" s="95"/>
      <c r="D27" s="94">
        <v>47</v>
      </c>
      <c r="E27" s="93">
        <v>3</v>
      </c>
      <c r="F27" s="93">
        <v>2</v>
      </c>
      <c r="G27" s="93">
        <v>0</v>
      </c>
      <c r="H27" s="93">
        <f t="shared" si="6"/>
        <v>50</v>
      </c>
      <c r="I27" s="93">
        <f t="shared" si="7"/>
        <v>2</v>
      </c>
      <c r="J27" s="93">
        <f t="shared" si="8"/>
        <v>52</v>
      </c>
      <c r="K27" s="92">
        <f t="shared" si="3"/>
        <v>3.8</v>
      </c>
      <c r="L27" s="91">
        <f t="shared" si="4"/>
        <v>1.6</v>
      </c>
    </row>
    <row r="28" spans="2:12" ht="14.45" customHeight="1" x14ac:dyDescent="0.15">
      <c r="B28" s="90" t="s">
        <v>150</v>
      </c>
      <c r="C28" s="89"/>
      <c r="D28" s="88">
        <v>30</v>
      </c>
      <c r="E28" s="87">
        <v>0</v>
      </c>
      <c r="F28" s="87">
        <v>10</v>
      </c>
      <c r="G28" s="87">
        <v>0</v>
      </c>
      <c r="H28" s="87">
        <f t="shared" si="6"/>
        <v>30</v>
      </c>
      <c r="I28" s="87">
        <f t="shared" si="7"/>
        <v>10</v>
      </c>
      <c r="J28" s="87">
        <f t="shared" si="8"/>
        <v>40</v>
      </c>
      <c r="K28" s="86">
        <f t="shared" si="3"/>
        <v>25</v>
      </c>
      <c r="L28" s="85">
        <f t="shared" si="4"/>
        <v>1.2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305</v>
      </c>
      <c r="E29" s="81">
        <f t="shared" si="9"/>
        <v>23</v>
      </c>
      <c r="F29" s="81">
        <f t="shared" si="9"/>
        <v>28</v>
      </c>
      <c r="G29" s="81">
        <f t="shared" si="9"/>
        <v>4</v>
      </c>
      <c r="H29" s="81">
        <f t="shared" si="9"/>
        <v>328</v>
      </c>
      <c r="I29" s="81">
        <f t="shared" si="9"/>
        <v>32</v>
      </c>
      <c r="J29" s="81">
        <f t="shared" si="9"/>
        <v>360</v>
      </c>
      <c r="K29" s="80">
        <f t="shared" si="3"/>
        <v>8.9</v>
      </c>
      <c r="L29" s="79">
        <f t="shared" si="4"/>
        <v>10.9</v>
      </c>
    </row>
    <row r="30" spans="2:12" ht="14.45" customHeight="1" thickTop="1" x14ac:dyDescent="0.15">
      <c r="B30" s="110" t="s">
        <v>149</v>
      </c>
      <c r="C30" s="109"/>
      <c r="D30" s="76">
        <v>254</v>
      </c>
      <c r="E30" s="75">
        <v>27</v>
      </c>
      <c r="F30" s="75">
        <v>34</v>
      </c>
      <c r="G30" s="75">
        <v>2</v>
      </c>
      <c r="H30" s="75">
        <f t="shared" ref="H30:H43" si="10">SUM(D30:E30)</f>
        <v>281</v>
      </c>
      <c r="I30" s="75">
        <f t="shared" ref="I30:I43" si="11">SUM(F30:G30)</f>
        <v>36</v>
      </c>
      <c r="J30" s="75">
        <f t="shared" ref="J30:J43" si="12">SUM(H30:I30)</f>
        <v>317</v>
      </c>
      <c r="K30" s="74">
        <f t="shared" si="3"/>
        <v>11.4</v>
      </c>
      <c r="L30" s="73">
        <f t="shared" si="4"/>
        <v>9.6</v>
      </c>
    </row>
    <row r="31" spans="2:12" ht="14.45" customHeight="1" x14ac:dyDescent="0.15">
      <c r="B31" s="108" t="s">
        <v>148</v>
      </c>
      <c r="C31" s="107"/>
      <c r="D31" s="106">
        <v>215</v>
      </c>
      <c r="E31" s="105">
        <v>27</v>
      </c>
      <c r="F31" s="105">
        <v>29</v>
      </c>
      <c r="G31" s="105">
        <v>0</v>
      </c>
      <c r="H31" s="105">
        <f t="shared" si="10"/>
        <v>242</v>
      </c>
      <c r="I31" s="105">
        <f t="shared" si="11"/>
        <v>29</v>
      </c>
      <c r="J31" s="105">
        <f t="shared" si="12"/>
        <v>271</v>
      </c>
      <c r="K31" s="104">
        <f t="shared" si="3"/>
        <v>10.7</v>
      </c>
      <c r="L31" s="103">
        <f t="shared" si="4"/>
        <v>8.1999999999999993</v>
      </c>
    </row>
    <row r="32" spans="2:12" ht="14.45" customHeight="1" x14ac:dyDescent="0.15">
      <c r="B32" s="108" t="s">
        <v>147</v>
      </c>
      <c r="C32" s="107"/>
      <c r="D32" s="106">
        <v>227</v>
      </c>
      <c r="E32" s="105">
        <v>28</v>
      </c>
      <c r="F32" s="105">
        <v>39</v>
      </c>
      <c r="G32" s="105">
        <v>1</v>
      </c>
      <c r="H32" s="105">
        <f t="shared" si="10"/>
        <v>255</v>
      </c>
      <c r="I32" s="105">
        <f t="shared" si="11"/>
        <v>40</v>
      </c>
      <c r="J32" s="105">
        <f t="shared" si="12"/>
        <v>295</v>
      </c>
      <c r="K32" s="104">
        <f t="shared" si="3"/>
        <v>13.6</v>
      </c>
      <c r="L32" s="103">
        <f t="shared" si="4"/>
        <v>9</v>
      </c>
    </row>
    <row r="33" spans="2:12" ht="14.45" customHeight="1" x14ac:dyDescent="0.15">
      <c r="B33" s="108" t="s">
        <v>146</v>
      </c>
      <c r="C33" s="107"/>
      <c r="D33" s="106">
        <v>158</v>
      </c>
      <c r="E33" s="105">
        <v>24</v>
      </c>
      <c r="F33" s="105">
        <v>27</v>
      </c>
      <c r="G33" s="105">
        <v>0</v>
      </c>
      <c r="H33" s="105">
        <f t="shared" si="10"/>
        <v>182</v>
      </c>
      <c r="I33" s="105">
        <f t="shared" si="11"/>
        <v>27</v>
      </c>
      <c r="J33" s="105">
        <f t="shared" si="12"/>
        <v>209</v>
      </c>
      <c r="K33" s="104">
        <f t="shared" si="3"/>
        <v>12.9</v>
      </c>
      <c r="L33" s="103">
        <f t="shared" si="4"/>
        <v>6.4</v>
      </c>
    </row>
    <row r="34" spans="2:12" ht="14.45" customHeight="1" x14ac:dyDescent="0.15">
      <c r="B34" s="108" t="s">
        <v>145</v>
      </c>
      <c r="C34" s="107"/>
      <c r="D34" s="106">
        <v>191</v>
      </c>
      <c r="E34" s="105">
        <v>33</v>
      </c>
      <c r="F34" s="105">
        <v>20</v>
      </c>
      <c r="G34" s="105">
        <v>3</v>
      </c>
      <c r="H34" s="105">
        <f t="shared" si="10"/>
        <v>224</v>
      </c>
      <c r="I34" s="105">
        <f t="shared" si="11"/>
        <v>23</v>
      </c>
      <c r="J34" s="105">
        <f t="shared" si="12"/>
        <v>247</v>
      </c>
      <c r="K34" s="104">
        <f t="shared" si="3"/>
        <v>9.3000000000000007</v>
      </c>
      <c r="L34" s="103">
        <f t="shared" si="4"/>
        <v>7.5</v>
      </c>
    </row>
    <row r="35" spans="2:12" ht="14.45" customHeight="1" x14ac:dyDescent="0.15">
      <c r="B35" s="108" t="s">
        <v>144</v>
      </c>
      <c r="C35" s="107"/>
      <c r="D35" s="106">
        <v>173</v>
      </c>
      <c r="E35" s="105">
        <v>33</v>
      </c>
      <c r="F35" s="105">
        <v>20</v>
      </c>
      <c r="G35" s="105">
        <v>2</v>
      </c>
      <c r="H35" s="105">
        <f t="shared" si="10"/>
        <v>206</v>
      </c>
      <c r="I35" s="105">
        <f t="shared" si="11"/>
        <v>22</v>
      </c>
      <c r="J35" s="105">
        <f t="shared" si="12"/>
        <v>228</v>
      </c>
      <c r="K35" s="104">
        <f t="shared" si="3"/>
        <v>9.6</v>
      </c>
      <c r="L35" s="103">
        <f t="shared" si="4"/>
        <v>6.9</v>
      </c>
    </row>
    <row r="36" spans="2:12" ht="14.45" customHeight="1" x14ac:dyDescent="0.15">
      <c r="B36" s="108" t="s">
        <v>143</v>
      </c>
      <c r="C36" s="107"/>
      <c r="D36" s="106">
        <v>127</v>
      </c>
      <c r="E36" s="105">
        <v>23</v>
      </c>
      <c r="F36" s="105">
        <v>22</v>
      </c>
      <c r="G36" s="105">
        <v>1</v>
      </c>
      <c r="H36" s="105">
        <f t="shared" si="10"/>
        <v>150</v>
      </c>
      <c r="I36" s="105">
        <f t="shared" si="11"/>
        <v>23</v>
      </c>
      <c r="J36" s="105">
        <f t="shared" si="12"/>
        <v>173</v>
      </c>
      <c r="K36" s="104">
        <f t="shared" si="3"/>
        <v>13.3</v>
      </c>
      <c r="L36" s="103">
        <f t="shared" si="4"/>
        <v>5.3</v>
      </c>
    </row>
    <row r="37" spans="2:12" ht="14.45" customHeight="1" x14ac:dyDescent="0.15">
      <c r="B37" s="108" t="s">
        <v>142</v>
      </c>
      <c r="C37" s="107"/>
      <c r="D37" s="106">
        <v>172</v>
      </c>
      <c r="E37" s="105">
        <v>31</v>
      </c>
      <c r="F37" s="105">
        <v>26</v>
      </c>
      <c r="G37" s="105">
        <v>0</v>
      </c>
      <c r="H37" s="105">
        <f t="shared" si="10"/>
        <v>203</v>
      </c>
      <c r="I37" s="105">
        <f t="shared" si="11"/>
        <v>26</v>
      </c>
      <c r="J37" s="105">
        <f t="shared" si="12"/>
        <v>229</v>
      </c>
      <c r="K37" s="104">
        <f t="shared" si="3"/>
        <v>11.4</v>
      </c>
      <c r="L37" s="103">
        <f t="shared" si="4"/>
        <v>7</v>
      </c>
    </row>
    <row r="38" spans="2:12" ht="14.45" customHeight="1" x14ac:dyDescent="0.15">
      <c r="B38" s="102" t="s">
        <v>88</v>
      </c>
      <c r="C38" s="101"/>
      <c r="D38" s="100">
        <v>29</v>
      </c>
      <c r="E38" s="99">
        <v>10</v>
      </c>
      <c r="F38" s="99">
        <v>4</v>
      </c>
      <c r="G38" s="99">
        <v>0</v>
      </c>
      <c r="H38" s="99">
        <f t="shared" si="10"/>
        <v>39</v>
      </c>
      <c r="I38" s="99">
        <f t="shared" si="11"/>
        <v>4</v>
      </c>
      <c r="J38" s="99">
        <f t="shared" si="12"/>
        <v>43</v>
      </c>
      <c r="K38" s="98">
        <f t="shared" si="3"/>
        <v>9.3000000000000007</v>
      </c>
      <c r="L38" s="97">
        <f t="shared" si="4"/>
        <v>1.3</v>
      </c>
    </row>
    <row r="39" spans="2:12" ht="14.45" customHeight="1" x14ac:dyDescent="0.15">
      <c r="B39" s="96" t="s">
        <v>87</v>
      </c>
      <c r="C39" s="95"/>
      <c r="D39" s="94">
        <v>40</v>
      </c>
      <c r="E39" s="93">
        <v>13</v>
      </c>
      <c r="F39" s="93">
        <v>7</v>
      </c>
      <c r="G39" s="93">
        <v>0</v>
      </c>
      <c r="H39" s="93">
        <f t="shared" si="10"/>
        <v>53</v>
      </c>
      <c r="I39" s="93">
        <f t="shared" si="11"/>
        <v>7</v>
      </c>
      <c r="J39" s="93">
        <f t="shared" si="12"/>
        <v>60</v>
      </c>
      <c r="K39" s="92">
        <f t="shared" si="3"/>
        <v>11.7</v>
      </c>
      <c r="L39" s="91">
        <f t="shared" si="4"/>
        <v>1.8</v>
      </c>
    </row>
    <row r="40" spans="2:12" ht="14.45" customHeight="1" x14ac:dyDescent="0.15">
      <c r="B40" s="96" t="s">
        <v>86</v>
      </c>
      <c r="C40" s="95"/>
      <c r="D40" s="94">
        <v>23</v>
      </c>
      <c r="E40" s="93">
        <v>4</v>
      </c>
      <c r="F40" s="93">
        <v>2</v>
      </c>
      <c r="G40" s="93">
        <v>0</v>
      </c>
      <c r="H40" s="93">
        <f t="shared" si="10"/>
        <v>27</v>
      </c>
      <c r="I40" s="93">
        <f t="shared" si="11"/>
        <v>2</v>
      </c>
      <c r="J40" s="93">
        <f t="shared" si="12"/>
        <v>29</v>
      </c>
      <c r="K40" s="92">
        <f t="shared" si="3"/>
        <v>6.9</v>
      </c>
      <c r="L40" s="91">
        <f t="shared" si="4"/>
        <v>0.9</v>
      </c>
    </row>
    <row r="41" spans="2:12" ht="14.45" customHeight="1" x14ac:dyDescent="0.15">
      <c r="B41" s="96" t="s">
        <v>85</v>
      </c>
      <c r="C41" s="95"/>
      <c r="D41" s="94">
        <v>48</v>
      </c>
      <c r="E41" s="93">
        <v>4</v>
      </c>
      <c r="F41" s="93">
        <v>3</v>
      </c>
      <c r="G41" s="93">
        <v>0</v>
      </c>
      <c r="H41" s="93">
        <f t="shared" si="10"/>
        <v>52</v>
      </c>
      <c r="I41" s="93">
        <f t="shared" si="11"/>
        <v>3</v>
      </c>
      <c r="J41" s="93">
        <f t="shared" si="12"/>
        <v>55</v>
      </c>
      <c r="K41" s="92">
        <f t="shared" si="3"/>
        <v>5.5</v>
      </c>
      <c r="L41" s="91">
        <f t="shared" si="4"/>
        <v>1.7</v>
      </c>
    </row>
    <row r="42" spans="2:12" ht="14.45" customHeight="1" x14ac:dyDescent="0.15">
      <c r="B42" s="96" t="s">
        <v>84</v>
      </c>
      <c r="C42" s="95"/>
      <c r="D42" s="94">
        <v>36</v>
      </c>
      <c r="E42" s="93">
        <v>7</v>
      </c>
      <c r="F42" s="93">
        <v>2</v>
      </c>
      <c r="G42" s="93">
        <v>0</v>
      </c>
      <c r="H42" s="93">
        <f t="shared" si="10"/>
        <v>43</v>
      </c>
      <c r="I42" s="93">
        <f t="shared" si="11"/>
        <v>2</v>
      </c>
      <c r="J42" s="93">
        <f t="shared" si="12"/>
        <v>45</v>
      </c>
      <c r="K42" s="92">
        <f t="shared" si="3"/>
        <v>4.4000000000000004</v>
      </c>
      <c r="L42" s="91">
        <f t="shared" si="4"/>
        <v>1.4</v>
      </c>
    </row>
    <row r="43" spans="2:12" ht="14.45" customHeight="1" x14ac:dyDescent="0.15">
      <c r="B43" s="90" t="s">
        <v>141</v>
      </c>
      <c r="C43" s="89"/>
      <c r="D43" s="88">
        <v>57</v>
      </c>
      <c r="E43" s="87">
        <v>3</v>
      </c>
      <c r="F43" s="87">
        <v>6</v>
      </c>
      <c r="G43" s="87">
        <v>1</v>
      </c>
      <c r="H43" s="87">
        <f t="shared" si="10"/>
        <v>60</v>
      </c>
      <c r="I43" s="87">
        <f t="shared" si="11"/>
        <v>7</v>
      </c>
      <c r="J43" s="87">
        <f t="shared" si="12"/>
        <v>67</v>
      </c>
      <c r="K43" s="86">
        <f t="shared" si="3"/>
        <v>10.4</v>
      </c>
      <c r="L43" s="85">
        <f t="shared" si="4"/>
        <v>2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233</v>
      </c>
      <c r="E44" s="81">
        <f t="shared" si="13"/>
        <v>41</v>
      </c>
      <c r="F44" s="81">
        <f t="shared" si="13"/>
        <v>24</v>
      </c>
      <c r="G44" s="81">
        <f t="shared" si="13"/>
        <v>1</v>
      </c>
      <c r="H44" s="81">
        <f t="shared" si="13"/>
        <v>274</v>
      </c>
      <c r="I44" s="81">
        <f t="shared" si="13"/>
        <v>25</v>
      </c>
      <c r="J44" s="81">
        <f t="shared" si="13"/>
        <v>299</v>
      </c>
      <c r="K44" s="80">
        <f t="shared" si="3"/>
        <v>8.4</v>
      </c>
      <c r="L44" s="79">
        <f t="shared" si="4"/>
        <v>9.1</v>
      </c>
    </row>
    <row r="45" spans="2:12" ht="14.45" customHeight="1" thickTop="1" x14ac:dyDescent="0.15">
      <c r="B45" s="102" t="s">
        <v>81</v>
      </c>
      <c r="C45" s="101"/>
      <c r="D45" s="100">
        <v>48</v>
      </c>
      <c r="E45" s="99">
        <v>6</v>
      </c>
      <c r="F45" s="99">
        <v>9</v>
      </c>
      <c r="G45" s="99">
        <v>0</v>
      </c>
      <c r="H45" s="99">
        <f t="shared" ref="H45:H50" si="14">SUM(D45:E45)</f>
        <v>54</v>
      </c>
      <c r="I45" s="99">
        <f t="shared" ref="I45:I50" si="15">SUM(F45:G45)</f>
        <v>9</v>
      </c>
      <c r="J45" s="99">
        <f t="shared" ref="J45:J50" si="16">SUM(H45:I45)</f>
        <v>63</v>
      </c>
      <c r="K45" s="98">
        <f t="shared" si="3"/>
        <v>14.3</v>
      </c>
      <c r="L45" s="97">
        <f t="shared" si="4"/>
        <v>1.9</v>
      </c>
    </row>
    <row r="46" spans="2:12" ht="14.45" customHeight="1" x14ac:dyDescent="0.15">
      <c r="B46" s="96" t="s">
        <v>80</v>
      </c>
      <c r="C46" s="95"/>
      <c r="D46" s="94">
        <v>30</v>
      </c>
      <c r="E46" s="93">
        <v>0</v>
      </c>
      <c r="F46" s="93">
        <v>0</v>
      </c>
      <c r="G46" s="93">
        <v>0</v>
      </c>
      <c r="H46" s="93">
        <f t="shared" si="14"/>
        <v>30</v>
      </c>
      <c r="I46" s="93">
        <f t="shared" si="15"/>
        <v>0</v>
      </c>
      <c r="J46" s="93">
        <f t="shared" si="16"/>
        <v>30</v>
      </c>
      <c r="K46" s="92">
        <f t="shared" si="3"/>
        <v>0</v>
      </c>
      <c r="L46" s="91">
        <f t="shared" si="4"/>
        <v>0.9</v>
      </c>
    </row>
    <row r="47" spans="2:12" ht="14.45" customHeight="1" x14ac:dyDescent="0.15">
      <c r="B47" s="96" t="s">
        <v>79</v>
      </c>
      <c r="C47" s="95"/>
      <c r="D47" s="94">
        <v>35</v>
      </c>
      <c r="E47" s="93">
        <v>1</v>
      </c>
      <c r="F47" s="93">
        <v>2</v>
      </c>
      <c r="G47" s="93">
        <v>0</v>
      </c>
      <c r="H47" s="93">
        <f t="shared" si="14"/>
        <v>36</v>
      </c>
      <c r="I47" s="93">
        <f t="shared" si="15"/>
        <v>2</v>
      </c>
      <c r="J47" s="93">
        <f t="shared" si="16"/>
        <v>38</v>
      </c>
      <c r="K47" s="92">
        <f t="shared" si="3"/>
        <v>5.3</v>
      </c>
      <c r="L47" s="91">
        <f t="shared" si="4"/>
        <v>1.2</v>
      </c>
    </row>
    <row r="48" spans="2:12" ht="14.45" customHeight="1" x14ac:dyDescent="0.15">
      <c r="B48" s="96" t="s">
        <v>78</v>
      </c>
      <c r="C48" s="95"/>
      <c r="D48" s="94">
        <v>36</v>
      </c>
      <c r="E48" s="93">
        <v>0</v>
      </c>
      <c r="F48" s="93">
        <v>4</v>
      </c>
      <c r="G48" s="93">
        <v>0</v>
      </c>
      <c r="H48" s="93">
        <f t="shared" si="14"/>
        <v>36</v>
      </c>
      <c r="I48" s="93">
        <f t="shared" si="15"/>
        <v>4</v>
      </c>
      <c r="J48" s="93">
        <f t="shared" si="16"/>
        <v>40</v>
      </c>
      <c r="K48" s="92">
        <f t="shared" si="3"/>
        <v>10</v>
      </c>
      <c r="L48" s="91">
        <f t="shared" si="4"/>
        <v>1.2</v>
      </c>
    </row>
    <row r="49" spans="2:13" ht="14.45" customHeight="1" x14ac:dyDescent="0.15">
      <c r="B49" s="96" t="s">
        <v>77</v>
      </c>
      <c r="C49" s="95"/>
      <c r="D49" s="94">
        <v>40</v>
      </c>
      <c r="E49" s="93">
        <v>0</v>
      </c>
      <c r="F49" s="93">
        <v>2</v>
      </c>
      <c r="G49" s="93">
        <v>0</v>
      </c>
      <c r="H49" s="93">
        <f t="shared" si="14"/>
        <v>40</v>
      </c>
      <c r="I49" s="93">
        <f t="shared" si="15"/>
        <v>2</v>
      </c>
      <c r="J49" s="93">
        <f t="shared" si="16"/>
        <v>42</v>
      </c>
      <c r="K49" s="92">
        <f t="shared" si="3"/>
        <v>4.8</v>
      </c>
      <c r="L49" s="91">
        <f t="shared" si="4"/>
        <v>1.3</v>
      </c>
    </row>
    <row r="50" spans="2:13" ht="14.45" customHeight="1" x14ac:dyDescent="0.15">
      <c r="B50" s="90" t="s">
        <v>140</v>
      </c>
      <c r="C50" s="89"/>
      <c r="D50" s="88">
        <v>24</v>
      </c>
      <c r="E50" s="87">
        <v>0</v>
      </c>
      <c r="F50" s="87">
        <v>4</v>
      </c>
      <c r="G50" s="87">
        <v>0</v>
      </c>
      <c r="H50" s="87">
        <f t="shared" si="14"/>
        <v>24</v>
      </c>
      <c r="I50" s="87">
        <f t="shared" si="15"/>
        <v>4</v>
      </c>
      <c r="J50" s="87">
        <f t="shared" si="16"/>
        <v>28</v>
      </c>
      <c r="K50" s="86">
        <f t="shared" si="3"/>
        <v>14.3</v>
      </c>
      <c r="L50" s="85">
        <f t="shared" si="4"/>
        <v>0.9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213</v>
      </c>
      <c r="E51" s="81">
        <f t="shared" si="17"/>
        <v>7</v>
      </c>
      <c r="F51" s="81">
        <f t="shared" si="17"/>
        <v>21</v>
      </c>
      <c r="G51" s="81">
        <f t="shared" si="17"/>
        <v>0</v>
      </c>
      <c r="H51" s="81">
        <f t="shared" si="17"/>
        <v>220</v>
      </c>
      <c r="I51" s="81">
        <f t="shared" si="17"/>
        <v>21</v>
      </c>
      <c r="J51" s="81">
        <f t="shared" si="17"/>
        <v>241</v>
      </c>
      <c r="K51" s="80">
        <f t="shared" si="3"/>
        <v>8.6999999999999993</v>
      </c>
      <c r="L51" s="79">
        <f t="shared" si="4"/>
        <v>7.3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2618</v>
      </c>
      <c r="E52" s="75">
        <f t="shared" si="18"/>
        <v>353</v>
      </c>
      <c r="F52" s="75">
        <f t="shared" si="18"/>
        <v>302</v>
      </c>
      <c r="G52" s="75">
        <f t="shared" si="18"/>
        <v>18</v>
      </c>
      <c r="H52" s="75">
        <f t="shared" si="18"/>
        <v>2971</v>
      </c>
      <c r="I52" s="75">
        <f t="shared" si="18"/>
        <v>320</v>
      </c>
      <c r="J52" s="75">
        <f t="shared" si="18"/>
        <v>3291</v>
      </c>
      <c r="K52" s="74">
        <f t="shared" si="3"/>
        <v>9.6999999999999993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17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156</v>
      </c>
      <c r="C16" s="101"/>
      <c r="D16" s="100">
        <v>58</v>
      </c>
      <c r="E16" s="99">
        <v>5</v>
      </c>
      <c r="F16" s="99">
        <v>2</v>
      </c>
      <c r="G16" s="99">
        <v>0</v>
      </c>
      <c r="H16" s="99">
        <f t="shared" ref="H16:H21" si="0">SUM(D16:E16)</f>
        <v>63</v>
      </c>
      <c r="I16" s="99">
        <f t="shared" ref="I16:I21" si="1">SUM(F16:G16)</f>
        <v>2</v>
      </c>
      <c r="J16" s="99">
        <f t="shared" ref="J16:J21" si="2">SUM(H16:I16)</f>
        <v>65</v>
      </c>
      <c r="K16" s="98">
        <f t="shared" ref="K16:K52" si="3">IF(J16=0,0,ROUND(I16/J16*100,1))</f>
        <v>3.1</v>
      </c>
      <c r="L16" s="97">
        <f t="shared" ref="L16:L52" si="4">IF(J16=0,0,ROUND(J16/$J$52*100,1))</f>
        <v>1.6</v>
      </c>
    </row>
    <row r="17" spans="2:12" ht="14.45" customHeight="1" x14ac:dyDescent="0.15">
      <c r="B17" s="96" t="s">
        <v>155</v>
      </c>
      <c r="C17" s="95"/>
      <c r="D17" s="94">
        <v>43</v>
      </c>
      <c r="E17" s="93">
        <v>3</v>
      </c>
      <c r="F17" s="93">
        <v>0</v>
      </c>
      <c r="G17" s="93">
        <v>1</v>
      </c>
      <c r="H17" s="93">
        <f t="shared" si="0"/>
        <v>46</v>
      </c>
      <c r="I17" s="93">
        <f t="shared" si="1"/>
        <v>1</v>
      </c>
      <c r="J17" s="93">
        <f t="shared" si="2"/>
        <v>47</v>
      </c>
      <c r="K17" s="92">
        <f t="shared" si="3"/>
        <v>2.1</v>
      </c>
      <c r="L17" s="91">
        <f t="shared" si="4"/>
        <v>1.1000000000000001</v>
      </c>
    </row>
    <row r="18" spans="2:12" ht="14.45" customHeight="1" x14ac:dyDescent="0.15">
      <c r="B18" s="96" t="s">
        <v>154</v>
      </c>
      <c r="C18" s="95"/>
      <c r="D18" s="94">
        <v>65</v>
      </c>
      <c r="E18" s="93">
        <v>6</v>
      </c>
      <c r="F18" s="93">
        <v>1</v>
      </c>
      <c r="G18" s="93">
        <v>0</v>
      </c>
      <c r="H18" s="93">
        <f t="shared" si="0"/>
        <v>71</v>
      </c>
      <c r="I18" s="93">
        <f t="shared" si="1"/>
        <v>1</v>
      </c>
      <c r="J18" s="93">
        <f t="shared" si="2"/>
        <v>72</v>
      </c>
      <c r="K18" s="92">
        <f t="shared" si="3"/>
        <v>1.4</v>
      </c>
      <c r="L18" s="91">
        <f t="shared" si="4"/>
        <v>1.8</v>
      </c>
    </row>
    <row r="19" spans="2:12" ht="14.45" customHeight="1" x14ac:dyDescent="0.15">
      <c r="B19" s="96" t="s">
        <v>153</v>
      </c>
      <c r="C19" s="95"/>
      <c r="D19" s="94">
        <v>63</v>
      </c>
      <c r="E19" s="93">
        <v>6</v>
      </c>
      <c r="F19" s="93">
        <v>0</v>
      </c>
      <c r="G19" s="93">
        <v>1</v>
      </c>
      <c r="H19" s="93">
        <f t="shared" si="0"/>
        <v>69</v>
      </c>
      <c r="I19" s="93">
        <f t="shared" si="1"/>
        <v>1</v>
      </c>
      <c r="J19" s="93">
        <f t="shared" si="2"/>
        <v>70</v>
      </c>
      <c r="K19" s="92">
        <f t="shared" si="3"/>
        <v>1.4</v>
      </c>
      <c r="L19" s="91">
        <f t="shared" si="4"/>
        <v>1.7</v>
      </c>
    </row>
    <row r="20" spans="2:12" ht="14.45" customHeight="1" x14ac:dyDescent="0.15">
      <c r="B20" s="96" t="s">
        <v>152</v>
      </c>
      <c r="C20" s="95"/>
      <c r="D20" s="94">
        <v>45</v>
      </c>
      <c r="E20" s="93">
        <v>9</v>
      </c>
      <c r="F20" s="93">
        <v>5</v>
      </c>
      <c r="G20" s="93">
        <v>3</v>
      </c>
      <c r="H20" s="93">
        <f t="shared" si="0"/>
        <v>54</v>
      </c>
      <c r="I20" s="93">
        <f t="shared" si="1"/>
        <v>8</v>
      </c>
      <c r="J20" s="93">
        <f t="shared" si="2"/>
        <v>62</v>
      </c>
      <c r="K20" s="92">
        <f t="shared" si="3"/>
        <v>12.9</v>
      </c>
      <c r="L20" s="91">
        <f t="shared" si="4"/>
        <v>1.5</v>
      </c>
    </row>
    <row r="21" spans="2:12" ht="14.45" customHeight="1" x14ac:dyDescent="0.15">
      <c r="B21" s="90" t="s">
        <v>151</v>
      </c>
      <c r="C21" s="89"/>
      <c r="D21" s="88">
        <v>39</v>
      </c>
      <c r="E21" s="87">
        <v>6</v>
      </c>
      <c r="F21" s="87">
        <v>4</v>
      </c>
      <c r="G21" s="87">
        <v>1</v>
      </c>
      <c r="H21" s="87">
        <f t="shared" si="0"/>
        <v>45</v>
      </c>
      <c r="I21" s="87">
        <f t="shared" si="1"/>
        <v>5</v>
      </c>
      <c r="J21" s="87">
        <f t="shared" si="2"/>
        <v>50</v>
      </c>
      <c r="K21" s="86">
        <f t="shared" si="3"/>
        <v>10</v>
      </c>
      <c r="L21" s="85">
        <f t="shared" si="4"/>
        <v>1.2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313</v>
      </c>
      <c r="E22" s="81">
        <f t="shared" si="5"/>
        <v>35</v>
      </c>
      <c r="F22" s="81">
        <f t="shared" si="5"/>
        <v>12</v>
      </c>
      <c r="G22" s="81">
        <f t="shared" si="5"/>
        <v>6</v>
      </c>
      <c r="H22" s="81">
        <f t="shared" si="5"/>
        <v>348</v>
      </c>
      <c r="I22" s="81">
        <f t="shared" si="5"/>
        <v>18</v>
      </c>
      <c r="J22" s="81">
        <f t="shared" si="5"/>
        <v>366</v>
      </c>
      <c r="K22" s="80">
        <f t="shared" si="3"/>
        <v>4.9000000000000004</v>
      </c>
      <c r="L22" s="79">
        <f t="shared" si="4"/>
        <v>9</v>
      </c>
    </row>
    <row r="23" spans="2:12" ht="14.45" customHeight="1" thickTop="1" x14ac:dyDescent="0.15">
      <c r="B23" s="102" t="s">
        <v>103</v>
      </c>
      <c r="C23" s="101"/>
      <c r="D23" s="100">
        <v>63</v>
      </c>
      <c r="E23" s="99">
        <v>2</v>
      </c>
      <c r="F23" s="99">
        <v>1</v>
      </c>
      <c r="G23" s="99">
        <v>2</v>
      </c>
      <c r="H23" s="99">
        <f t="shared" ref="H23:H28" si="6">SUM(D23:E23)</f>
        <v>65</v>
      </c>
      <c r="I23" s="99">
        <f t="shared" ref="I23:I28" si="7">SUM(F23:G23)</f>
        <v>3</v>
      </c>
      <c r="J23" s="99">
        <f t="shared" ref="J23:J28" si="8">SUM(H23:I23)</f>
        <v>68</v>
      </c>
      <c r="K23" s="98">
        <f t="shared" si="3"/>
        <v>4.4000000000000004</v>
      </c>
      <c r="L23" s="97">
        <f t="shared" si="4"/>
        <v>1.7</v>
      </c>
    </row>
    <row r="24" spans="2:12" ht="14.45" customHeight="1" x14ac:dyDescent="0.15">
      <c r="B24" s="96" t="s">
        <v>102</v>
      </c>
      <c r="C24" s="95"/>
      <c r="D24" s="94">
        <v>39</v>
      </c>
      <c r="E24" s="93">
        <v>0</v>
      </c>
      <c r="F24" s="93">
        <v>4</v>
      </c>
      <c r="G24" s="93">
        <v>2</v>
      </c>
      <c r="H24" s="93">
        <f t="shared" si="6"/>
        <v>39</v>
      </c>
      <c r="I24" s="93">
        <f t="shared" si="7"/>
        <v>6</v>
      </c>
      <c r="J24" s="93">
        <f t="shared" si="8"/>
        <v>45</v>
      </c>
      <c r="K24" s="92">
        <f t="shared" si="3"/>
        <v>13.3</v>
      </c>
      <c r="L24" s="91">
        <f t="shared" si="4"/>
        <v>1.1000000000000001</v>
      </c>
    </row>
    <row r="25" spans="2:12" ht="14.45" customHeight="1" x14ac:dyDescent="0.15">
      <c r="B25" s="96" t="s">
        <v>101</v>
      </c>
      <c r="C25" s="95"/>
      <c r="D25" s="94">
        <v>53</v>
      </c>
      <c r="E25" s="93">
        <v>1</v>
      </c>
      <c r="F25" s="93">
        <v>3</v>
      </c>
      <c r="G25" s="93">
        <v>2</v>
      </c>
      <c r="H25" s="93">
        <f t="shared" si="6"/>
        <v>54</v>
      </c>
      <c r="I25" s="93">
        <f t="shared" si="7"/>
        <v>5</v>
      </c>
      <c r="J25" s="93">
        <f t="shared" si="8"/>
        <v>59</v>
      </c>
      <c r="K25" s="92">
        <f t="shared" si="3"/>
        <v>8.5</v>
      </c>
      <c r="L25" s="91">
        <f t="shared" si="4"/>
        <v>1.4</v>
      </c>
    </row>
    <row r="26" spans="2:12" ht="14.45" customHeight="1" x14ac:dyDescent="0.15">
      <c r="B26" s="96" t="s">
        <v>100</v>
      </c>
      <c r="C26" s="95"/>
      <c r="D26" s="94">
        <v>36</v>
      </c>
      <c r="E26" s="93">
        <v>3</v>
      </c>
      <c r="F26" s="93">
        <v>1</v>
      </c>
      <c r="G26" s="93">
        <v>1</v>
      </c>
      <c r="H26" s="93">
        <f t="shared" si="6"/>
        <v>39</v>
      </c>
      <c r="I26" s="93">
        <f t="shared" si="7"/>
        <v>2</v>
      </c>
      <c r="J26" s="93">
        <f t="shared" si="8"/>
        <v>41</v>
      </c>
      <c r="K26" s="92">
        <f t="shared" si="3"/>
        <v>4.9000000000000004</v>
      </c>
      <c r="L26" s="91">
        <f t="shared" si="4"/>
        <v>1</v>
      </c>
    </row>
    <row r="27" spans="2:12" ht="14.45" customHeight="1" x14ac:dyDescent="0.15">
      <c r="B27" s="96" t="s">
        <v>99</v>
      </c>
      <c r="C27" s="95"/>
      <c r="D27" s="94">
        <v>48</v>
      </c>
      <c r="E27" s="93">
        <v>3</v>
      </c>
      <c r="F27" s="93">
        <v>5</v>
      </c>
      <c r="G27" s="93">
        <v>2</v>
      </c>
      <c r="H27" s="93">
        <f t="shared" si="6"/>
        <v>51</v>
      </c>
      <c r="I27" s="93">
        <f t="shared" si="7"/>
        <v>7</v>
      </c>
      <c r="J27" s="93">
        <f t="shared" si="8"/>
        <v>58</v>
      </c>
      <c r="K27" s="92">
        <f t="shared" si="3"/>
        <v>12.1</v>
      </c>
      <c r="L27" s="91">
        <f t="shared" si="4"/>
        <v>1.4</v>
      </c>
    </row>
    <row r="28" spans="2:12" ht="14.45" customHeight="1" x14ac:dyDescent="0.15">
      <c r="B28" s="90" t="s">
        <v>150</v>
      </c>
      <c r="C28" s="89"/>
      <c r="D28" s="88">
        <v>43</v>
      </c>
      <c r="E28" s="87">
        <v>1</v>
      </c>
      <c r="F28" s="87">
        <v>5</v>
      </c>
      <c r="G28" s="87">
        <v>0</v>
      </c>
      <c r="H28" s="87">
        <f t="shared" si="6"/>
        <v>44</v>
      </c>
      <c r="I28" s="87">
        <f t="shared" si="7"/>
        <v>5</v>
      </c>
      <c r="J28" s="87">
        <f t="shared" si="8"/>
        <v>49</v>
      </c>
      <c r="K28" s="86">
        <f t="shared" si="3"/>
        <v>10.199999999999999</v>
      </c>
      <c r="L28" s="85">
        <f t="shared" si="4"/>
        <v>1.2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282</v>
      </c>
      <c r="E29" s="81">
        <f t="shared" si="9"/>
        <v>10</v>
      </c>
      <c r="F29" s="81">
        <f t="shared" si="9"/>
        <v>19</v>
      </c>
      <c r="G29" s="81">
        <f t="shared" si="9"/>
        <v>9</v>
      </c>
      <c r="H29" s="81">
        <f t="shared" si="9"/>
        <v>292</v>
      </c>
      <c r="I29" s="81">
        <f t="shared" si="9"/>
        <v>28</v>
      </c>
      <c r="J29" s="81">
        <f t="shared" si="9"/>
        <v>320</v>
      </c>
      <c r="K29" s="80">
        <f t="shared" si="3"/>
        <v>8.8000000000000007</v>
      </c>
      <c r="L29" s="79">
        <f t="shared" si="4"/>
        <v>7.8</v>
      </c>
    </row>
    <row r="30" spans="2:12" ht="14.45" customHeight="1" thickTop="1" x14ac:dyDescent="0.15">
      <c r="B30" s="110" t="s">
        <v>149</v>
      </c>
      <c r="C30" s="109"/>
      <c r="D30" s="76">
        <v>294</v>
      </c>
      <c r="E30" s="75">
        <v>41</v>
      </c>
      <c r="F30" s="75">
        <v>20</v>
      </c>
      <c r="G30" s="75">
        <v>6</v>
      </c>
      <c r="H30" s="75">
        <f t="shared" ref="H30:H43" si="10">SUM(D30:E30)</f>
        <v>335</v>
      </c>
      <c r="I30" s="75">
        <f t="shared" ref="I30:I43" si="11">SUM(F30:G30)</f>
        <v>26</v>
      </c>
      <c r="J30" s="75">
        <f t="shared" ref="J30:J43" si="12">SUM(H30:I30)</f>
        <v>361</v>
      </c>
      <c r="K30" s="74">
        <f t="shared" si="3"/>
        <v>7.2</v>
      </c>
      <c r="L30" s="73">
        <f t="shared" si="4"/>
        <v>8.8000000000000007</v>
      </c>
    </row>
    <row r="31" spans="2:12" ht="14.45" customHeight="1" x14ac:dyDescent="0.15">
      <c r="B31" s="108" t="s">
        <v>148</v>
      </c>
      <c r="C31" s="107"/>
      <c r="D31" s="106">
        <v>304</v>
      </c>
      <c r="E31" s="105">
        <v>47</v>
      </c>
      <c r="F31" s="105">
        <v>21</v>
      </c>
      <c r="G31" s="105">
        <v>4</v>
      </c>
      <c r="H31" s="105">
        <f t="shared" si="10"/>
        <v>351</v>
      </c>
      <c r="I31" s="105">
        <f t="shared" si="11"/>
        <v>25</v>
      </c>
      <c r="J31" s="105">
        <f t="shared" si="12"/>
        <v>376</v>
      </c>
      <c r="K31" s="104">
        <f t="shared" si="3"/>
        <v>6.6</v>
      </c>
      <c r="L31" s="103">
        <f t="shared" si="4"/>
        <v>9.1999999999999993</v>
      </c>
    </row>
    <row r="32" spans="2:12" ht="14.45" customHeight="1" x14ac:dyDescent="0.15">
      <c r="B32" s="108" t="s">
        <v>147</v>
      </c>
      <c r="C32" s="107"/>
      <c r="D32" s="106">
        <v>315</v>
      </c>
      <c r="E32" s="105">
        <v>33</v>
      </c>
      <c r="F32" s="105">
        <v>36</v>
      </c>
      <c r="G32" s="105">
        <v>3</v>
      </c>
      <c r="H32" s="105">
        <f t="shared" si="10"/>
        <v>348</v>
      </c>
      <c r="I32" s="105">
        <f t="shared" si="11"/>
        <v>39</v>
      </c>
      <c r="J32" s="105">
        <f t="shared" si="12"/>
        <v>387</v>
      </c>
      <c r="K32" s="104">
        <f t="shared" si="3"/>
        <v>10.1</v>
      </c>
      <c r="L32" s="103">
        <f t="shared" si="4"/>
        <v>9.5</v>
      </c>
    </row>
    <row r="33" spans="2:12" ht="14.45" customHeight="1" x14ac:dyDescent="0.15">
      <c r="B33" s="108" t="s">
        <v>146</v>
      </c>
      <c r="C33" s="107"/>
      <c r="D33" s="106">
        <v>282</v>
      </c>
      <c r="E33" s="105">
        <v>22</v>
      </c>
      <c r="F33" s="105">
        <v>26</v>
      </c>
      <c r="G33" s="105">
        <v>2</v>
      </c>
      <c r="H33" s="105">
        <f t="shared" si="10"/>
        <v>304</v>
      </c>
      <c r="I33" s="105">
        <f t="shared" si="11"/>
        <v>28</v>
      </c>
      <c r="J33" s="105">
        <f t="shared" si="12"/>
        <v>332</v>
      </c>
      <c r="K33" s="104">
        <f t="shared" si="3"/>
        <v>8.4</v>
      </c>
      <c r="L33" s="103">
        <f t="shared" si="4"/>
        <v>8.1</v>
      </c>
    </row>
    <row r="34" spans="2:12" ht="14.45" customHeight="1" x14ac:dyDescent="0.15">
      <c r="B34" s="108" t="s">
        <v>145</v>
      </c>
      <c r="C34" s="107"/>
      <c r="D34" s="106">
        <v>284</v>
      </c>
      <c r="E34" s="105">
        <v>45</v>
      </c>
      <c r="F34" s="105">
        <v>16</v>
      </c>
      <c r="G34" s="105">
        <v>2</v>
      </c>
      <c r="H34" s="105">
        <f t="shared" si="10"/>
        <v>329</v>
      </c>
      <c r="I34" s="105">
        <f t="shared" si="11"/>
        <v>18</v>
      </c>
      <c r="J34" s="105">
        <f t="shared" si="12"/>
        <v>347</v>
      </c>
      <c r="K34" s="104">
        <f t="shared" si="3"/>
        <v>5.2</v>
      </c>
      <c r="L34" s="103">
        <f t="shared" si="4"/>
        <v>8.5</v>
      </c>
    </row>
    <row r="35" spans="2:12" ht="14.45" customHeight="1" x14ac:dyDescent="0.15">
      <c r="B35" s="108" t="s">
        <v>144</v>
      </c>
      <c r="C35" s="107"/>
      <c r="D35" s="106">
        <v>263</v>
      </c>
      <c r="E35" s="105">
        <v>45</v>
      </c>
      <c r="F35" s="105">
        <v>20</v>
      </c>
      <c r="G35" s="105">
        <v>5</v>
      </c>
      <c r="H35" s="105">
        <f t="shared" si="10"/>
        <v>308</v>
      </c>
      <c r="I35" s="105">
        <f t="shared" si="11"/>
        <v>25</v>
      </c>
      <c r="J35" s="105">
        <f t="shared" si="12"/>
        <v>333</v>
      </c>
      <c r="K35" s="104">
        <f t="shared" si="3"/>
        <v>7.5</v>
      </c>
      <c r="L35" s="103">
        <f t="shared" si="4"/>
        <v>8.1</v>
      </c>
    </row>
    <row r="36" spans="2:12" ht="14.45" customHeight="1" x14ac:dyDescent="0.15">
      <c r="B36" s="108" t="s">
        <v>143</v>
      </c>
      <c r="C36" s="107"/>
      <c r="D36" s="106">
        <v>234</v>
      </c>
      <c r="E36" s="105">
        <v>25</v>
      </c>
      <c r="F36" s="105">
        <v>22</v>
      </c>
      <c r="G36" s="105">
        <v>6</v>
      </c>
      <c r="H36" s="105">
        <f t="shared" si="10"/>
        <v>259</v>
      </c>
      <c r="I36" s="105">
        <f t="shared" si="11"/>
        <v>28</v>
      </c>
      <c r="J36" s="105">
        <f t="shared" si="12"/>
        <v>287</v>
      </c>
      <c r="K36" s="104">
        <f t="shared" si="3"/>
        <v>9.8000000000000007</v>
      </c>
      <c r="L36" s="103">
        <f t="shared" si="4"/>
        <v>7</v>
      </c>
    </row>
    <row r="37" spans="2:12" ht="14.45" customHeight="1" x14ac:dyDescent="0.15">
      <c r="B37" s="108" t="s">
        <v>142</v>
      </c>
      <c r="C37" s="107"/>
      <c r="D37" s="106">
        <v>293</v>
      </c>
      <c r="E37" s="105">
        <v>29</v>
      </c>
      <c r="F37" s="105">
        <v>9</v>
      </c>
      <c r="G37" s="105">
        <v>6</v>
      </c>
      <c r="H37" s="105">
        <f t="shared" si="10"/>
        <v>322</v>
      </c>
      <c r="I37" s="105">
        <f t="shared" si="11"/>
        <v>15</v>
      </c>
      <c r="J37" s="105">
        <f t="shared" si="12"/>
        <v>337</v>
      </c>
      <c r="K37" s="104">
        <f t="shared" si="3"/>
        <v>4.5</v>
      </c>
      <c r="L37" s="103">
        <f t="shared" si="4"/>
        <v>8.1999999999999993</v>
      </c>
    </row>
    <row r="38" spans="2:12" ht="14.45" customHeight="1" x14ac:dyDescent="0.15">
      <c r="B38" s="102" t="s">
        <v>88</v>
      </c>
      <c r="C38" s="101"/>
      <c r="D38" s="100">
        <v>44</v>
      </c>
      <c r="E38" s="99">
        <v>8</v>
      </c>
      <c r="F38" s="99">
        <v>2</v>
      </c>
      <c r="G38" s="99">
        <v>0</v>
      </c>
      <c r="H38" s="99">
        <f t="shared" si="10"/>
        <v>52</v>
      </c>
      <c r="I38" s="99">
        <f t="shared" si="11"/>
        <v>2</v>
      </c>
      <c r="J38" s="99">
        <f t="shared" si="12"/>
        <v>54</v>
      </c>
      <c r="K38" s="98">
        <f t="shared" si="3"/>
        <v>3.7</v>
      </c>
      <c r="L38" s="97">
        <f t="shared" si="4"/>
        <v>1.3</v>
      </c>
    </row>
    <row r="39" spans="2:12" ht="14.45" customHeight="1" x14ac:dyDescent="0.15">
      <c r="B39" s="96" t="s">
        <v>87</v>
      </c>
      <c r="C39" s="95"/>
      <c r="D39" s="94">
        <v>55</v>
      </c>
      <c r="E39" s="93">
        <v>12</v>
      </c>
      <c r="F39" s="93">
        <v>2</v>
      </c>
      <c r="G39" s="93">
        <v>2</v>
      </c>
      <c r="H39" s="93">
        <f t="shared" si="10"/>
        <v>67</v>
      </c>
      <c r="I39" s="93">
        <f t="shared" si="11"/>
        <v>4</v>
      </c>
      <c r="J39" s="93">
        <f t="shared" si="12"/>
        <v>71</v>
      </c>
      <c r="K39" s="92">
        <f t="shared" si="3"/>
        <v>5.6</v>
      </c>
      <c r="L39" s="91">
        <f t="shared" si="4"/>
        <v>1.7</v>
      </c>
    </row>
    <row r="40" spans="2:12" ht="14.45" customHeight="1" x14ac:dyDescent="0.15">
      <c r="B40" s="96" t="s">
        <v>86</v>
      </c>
      <c r="C40" s="95"/>
      <c r="D40" s="94">
        <v>45</v>
      </c>
      <c r="E40" s="93">
        <v>8</v>
      </c>
      <c r="F40" s="93">
        <v>1</v>
      </c>
      <c r="G40" s="93">
        <v>0</v>
      </c>
      <c r="H40" s="93">
        <f t="shared" si="10"/>
        <v>53</v>
      </c>
      <c r="I40" s="93">
        <f t="shared" si="11"/>
        <v>1</v>
      </c>
      <c r="J40" s="93">
        <f t="shared" si="12"/>
        <v>54</v>
      </c>
      <c r="K40" s="92">
        <f t="shared" si="3"/>
        <v>1.9</v>
      </c>
      <c r="L40" s="91">
        <f t="shared" si="4"/>
        <v>1.3</v>
      </c>
    </row>
    <row r="41" spans="2:12" ht="14.45" customHeight="1" x14ac:dyDescent="0.15">
      <c r="B41" s="96" t="s">
        <v>85</v>
      </c>
      <c r="C41" s="95"/>
      <c r="D41" s="94">
        <v>40</v>
      </c>
      <c r="E41" s="93">
        <v>14</v>
      </c>
      <c r="F41" s="93">
        <v>2</v>
      </c>
      <c r="G41" s="93">
        <v>0</v>
      </c>
      <c r="H41" s="93">
        <f t="shared" si="10"/>
        <v>54</v>
      </c>
      <c r="I41" s="93">
        <f t="shared" si="11"/>
        <v>2</v>
      </c>
      <c r="J41" s="93">
        <f t="shared" si="12"/>
        <v>56</v>
      </c>
      <c r="K41" s="92">
        <f t="shared" si="3"/>
        <v>3.6</v>
      </c>
      <c r="L41" s="91">
        <f t="shared" si="4"/>
        <v>1.4</v>
      </c>
    </row>
    <row r="42" spans="2:12" ht="14.45" customHeight="1" x14ac:dyDescent="0.15">
      <c r="B42" s="96" t="s">
        <v>84</v>
      </c>
      <c r="C42" s="95"/>
      <c r="D42" s="94">
        <v>41</v>
      </c>
      <c r="E42" s="93">
        <v>6</v>
      </c>
      <c r="F42" s="93">
        <v>1</v>
      </c>
      <c r="G42" s="93">
        <v>1</v>
      </c>
      <c r="H42" s="93">
        <f t="shared" si="10"/>
        <v>47</v>
      </c>
      <c r="I42" s="93">
        <f t="shared" si="11"/>
        <v>2</v>
      </c>
      <c r="J42" s="93">
        <f t="shared" si="12"/>
        <v>49</v>
      </c>
      <c r="K42" s="92">
        <f t="shared" si="3"/>
        <v>4.0999999999999996</v>
      </c>
      <c r="L42" s="91">
        <f t="shared" si="4"/>
        <v>1.2</v>
      </c>
    </row>
    <row r="43" spans="2:12" ht="14.45" customHeight="1" x14ac:dyDescent="0.15">
      <c r="B43" s="90" t="s">
        <v>141</v>
      </c>
      <c r="C43" s="89"/>
      <c r="D43" s="88">
        <v>60</v>
      </c>
      <c r="E43" s="87">
        <v>8</v>
      </c>
      <c r="F43" s="87">
        <v>0</v>
      </c>
      <c r="G43" s="87">
        <v>1</v>
      </c>
      <c r="H43" s="87">
        <f t="shared" si="10"/>
        <v>68</v>
      </c>
      <c r="I43" s="87">
        <f t="shared" si="11"/>
        <v>1</v>
      </c>
      <c r="J43" s="87">
        <f t="shared" si="12"/>
        <v>69</v>
      </c>
      <c r="K43" s="86">
        <f t="shared" si="3"/>
        <v>1.4</v>
      </c>
      <c r="L43" s="85">
        <f t="shared" si="4"/>
        <v>1.7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285</v>
      </c>
      <c r="E44" s="81">
        <f t="shared" si="13"/>
        <v>56</v>
      </c>
      <c r="F44" s="81">
        <f t="shared" si="13"/>
        <v>8</v>
      </c>
      <c r="G44" s="81">
        <f t="shared" si="13"/>
        <v>4</v>
      </c>
      <c r="H44" s="81">
        <f t="shared" si="13"/>
        <v>341</v>
      </c>
      <c r="I44" s="81">
        <f t="shared" si="13"/>
        <v>12</v>
      </c>
      <c r="J44" s="81">
        <f t="shared" si="13"/>
        <v>353</v>
      </c>
      <c r="K44" s="80">
        <f t="shared" si="3"/>
        <v>3.4</v>
      </c>
      <c r="L44" s="79">
        <f t="shared" si="4"/>
        <v>8.6</v>
      </c>
    </row>
    <row r="45" spans="2:12" ht="14.45" customHeight="1" thickTop="1" x14ac:dyDescent="0.15">
      <c r="B45" s="102" t="s">
        <v>81</v>
      </c>
      <c r="C45" s="101"/>
      <c r="D45" s="100">
        <v>54</v>
      </c>
      <c r="E45" s="99">
        <v>7</v>
      </c>
      <c r="F45" s="99">
        <v>2</v>
      </c>
      <c r="G45" s="99">
        <v>2</v>
      </c>
      <c r="H45" s="99">
        <f t="shared" ref="H45:H50" si="14">SUM(D45:E45)</f>
        <v>61</v>
      </c>
      <c r="I45" s="99">
        <f t="shared" ref="I45:I50" si="15">SUM(F45:G45)</f>
        <v>4</v>
      </c>
      <c r="J45" s="99">
        <f t="shared" ref="J45:J50" si="16">SUM(H45:I45)</f>
        <v>65</v>
      </c>
      <c r="K45" s="98">
        <f t="shared" si="3"/>
        <v>6.2</v>
      </c>
      <c r="L45" s="97">
        <f t="shared" si="4"/>
        <v>1.6</v>
      </c>
    </row>
    <row r="46" spans="2:12" ht="14.45" customHeight="1" x14ac:dyDescent="0.15">
      <c r="B46" s="96" t="s">
        <v>80</v>
      </c>
      <c r="C46" s="95"/>
      <c r="D46" s="94">
        <v>43</v>
      </c>
      <c r="E46" s="93">
        <v>0</v>
      </c>
      <c r="F46" s="93">
        <v>1</v>
      </c>
      <c r="G46" s="93">
        <v>0</v>
      </c>
      <c r="H46" s="93">
        <f t="shared" si="14"/>
        <v>43</v>
      </c>
      <c r="I46" s="93">
        <f t="shared" si="15"/>
        <v>1</v>
      </c>
      <c r="J46" s="93">
        <f t="shared" si="16"/>
        <v>44</v>
      </c>
      <c r="K46" s="92">
        <f t="shared" si="3"/>
        <v>2.2999999999999998</v>
      </c>
      <c r="L46" s="91">
        <f t="shared" si="4"/>
        <v>1.1000000000000001</v>
      </c>
    </row>
    <row r="47" spans="2:12" ht="14.45" customHeight="1" x14ac:dyDescent="0.15">
      <c r="B47" s="96" t="s">
        <v>79</v>
      </c>
      <c r="C47" s="95"/>
      <c r="D47" s="94">
        <v>53</v>
      </c>
      <c r="E47" s="93">
        <v>1</v>
      </c>
      <c r="F47" s="93">
        <v>0</v>
      </c>
      <c r="G47" s="93">
        <v>0</v>
      </c>
      <c r="H47" s="93">
        <f t="shared" si="14"/>
        <v>54</v>
      </c>
      <c r="I47" s="93">
        <f t="shared" si="15"/>
        <v>0</v>
      </c>
      <c r="J47" s="93">
        <f t="shared" si="16"/>
        <v>54</v>
      </c>
      <c r="K47" s="92">
        <f t="shared" si="3"/>
        <v>0</v>
      </c>
      <c r="L47" s="91">
        <f t="shared" si="4"/>
        <v>1.3</v>
      </c>
    </row>
    <row r="48" spans="2:12" ht="14.45" customHeight="1" x14ac:dyDescent="0.15">
      <c r="B48" s="96" t="s">
        <v>78</v>
      </c>
      <c r="C48" s="95"/>
      <c r="D48" s="94">
        <v>34</v>
      </c>
      <c r="E48" s="93">
        <v>3</v>
      </c>
      <c r="F48" s="93">
        <v>4</v>
      </c>
      <c r="G48" s="93">
        <v>1</v>
      </c>
      <c r="H48" s="93">
        <f t="shared" si="14"/>
        <v>37</v>
      </c>
      <c r="I48" s="93">
        <f t="shared" si="15"/>
        <v>5</v>
      </c>
      <c r="J48" s="93">
        <f t="shared" si="16"/>
        <v>42</v>
      </c>
      <c r="K48" s="92">
        <f t="shared" si="3"/>
        <v>11.9</v>
      </c>
      <c r="L48" s="91">
        <f t="shared" si="4"/>
        <v>1</v>
      </c>
    </row>
    <row r="49" spans="2:13" ht="14.45" customHeight="1" x14ac:dyDescent="0.15">
      <c r="B49" s="96" t="s">
        <v>77</v>
      </c>
      <c r="C49" s="95"/>
      <c r="D49" s="94">
        <v>52</v>
      </c>
      <c r="E49" s="93">
        <v>0</v>
      </c>
      <c r="F49" s="93">
        <v>1</v>
      </c>
      <c r="G49" s="93">
        <v>1</v>
      </c>
      <c r="H49" s="93">
        <f t="shared" si="14"/>
        <v>52</v>
      </c>
      <c r="I49" s="93">
        <f t="shared" si="15"/>
        <v>2</v>
      </c>
      <c r="J49" s="93">
        <f t="shared" si="16"/>
        <v>54</v>
      </c>
      <c r="K49" s="92">
        <f t="shared" si="3"/>
        <v>3.7</v>
      </c>
      <c r="L49" s="91">
        <f t="shared" si="4"/>
        <v>1.3</v>
      </c>
    </row>
    <row r="50" spans="2:13" ht="14.45" customHeight="1" x14ac:dyDescent="0.15">
      <c r="B50" s="90" t="s">
        <v>140</v>
      </c>
      <c r="C50" s="89"/>
      <c r="D50" s="88">
        <v>29</v>
      </c>
      <c r="E50" s="87">
        <v>0</v>
      </c>
      <c r="F50" s="87">
        <v>0</v>
      </c>
      <c r="G50" s="87">
        <v>1</v>
      </c>
      <c r="H50" s="87">
        <f t="shared" si="14"/>
        <v>29</v>
      </c>
      <c r="I50" s="87">
        <f t="shared" si="15"/>
        <v>1</v>
      </c>
      <c r="J50" s="87">
        <f t="shared" si="16"/>
        <v>30</v>
      </c>
      <c r="K50" s="86">
        <f t="shared" si="3"/>
        <v>3.3</v>
      </c>
      <c r="L50" s="85">
        <f t="shared" si="4"/>
        <v>0.7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265</v>
      </c>
      <c r="E51" s="81">
        <f t="shared" si="17"/>
        <v>11</v>
      </c>
      <c r="F51" s="81">
        <f t="shared" si="17"/>
        <v>8</v>
      </c>
      <c r="G51" s="81">
        <f t="shared" si="17"/>
        <v>5</v>
      </c>
      <c r="H51" s="81">
        <f t="shared" si="17"/>
        <v>276</v>
      </c>
      <c r="I51" s="81">
        <f t="shared" si="17"/>
        <v>13</v>
      </c>
      <c r="J51" s="81">
        <f t="shared" si="17"/>
        <v>289</v>
      </c>
      <c r="K51" s="80">
        <f t="shared" si="3"/>
        <v>4.5</v>
      </c>
      <c r="L51" s="79">
        <f t="shared" si="4"/>
        <v>7.1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3414</v>
      </c>
      <c r="E52" s="75">
        <f t="shared" si="18"/>
        <v>399</v>
      </c>
      <c r="F52" s="75">
        <f t="shared" si="18"/>
        <v>217</v>
      </c>
      <c r="G52" s="75">
        <f t="shared" si="18"/>
        <v>58</v>
      </c>
      <c r="H52" s="75">
        <f t="shared" si="18"/>
        <v>3813</v>
      </c>
      <c r="I52" s="75">
        <f t="shared" si="18"/>
        <v>275</v>
      </c>
      <c r="J52" s="75">
        <f t="shared" si="18"/>
        <v>4088</v>
      </c>
      <c r="K52" s="74">
        <f t="shared" si="3"/>
        <v>6.7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36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173</v>
      </c>
      <c r="C16" s="101"/>
      <c r="D16" s="100">
        <v>32</v>
      </c>
      <c r="E16" s="99">
        <v>13</v>
      </c>
      <c r="F16" s="99">
        <v>1</v>
      </c>
      <c r="G16" s="99">
        <v>1</v>
      </c>
      <c r="H16" s="99">
        <f t="shared" ref="H16:H21" si="0">SUM(D16:E16)</f>
        <v>45</v>
      </c>
      <c r="I16" s="99">
        <f t="shared" ref="I16:I21" si="1">SUM(F16:G16)</f>
        <v>2</v>
      </c>
      <c r="J16" s="99">
        <f t="shared" ref="J16:J21" si="2">SUM(H16:I16)</f>
        <v>47</v>
      </c>
      <c r="K16" s="98">
        <f t="shared" ref="K16:K52" si="3">IF(J16=0,0,ROUND(I16/J16*100,1))</f>
        <v>4.3</v>
      </c>
      <c r="L16" s="97">
        <f t="shared" ref="L16:L52" si="4">IF(J16=0,0,ROUND(J16/$J$52*100,1))</f>
        <v>1</v>
      </c>
    </row>
    <row r="17" spans="2:12" ht="14.45" customHeight="1" x14ac:dyDescent="0.15">
      <c r="B17" s="96" t="s">
        <v>172</v>
      </c>
      <c r="C17" s="95"/>
      <c r="D17" s="94">
        <v>44</v>
      </c>
      <c r="E17" s="93">
        <v>12</v>
      </c>
      <c r="F17" s="93">
        <v>3</v>
      </c>
      <c r="G17" s="93">
        <v>1</v>
      </c>
      <c r="H17" s="93">
        <f t="shared" si="0"/>
        <v>56</v>
      </c>
      <c r="I17" s="93">
        <f t="shared" si="1"/>
        <v>4</v>
      </c>
      <c r="J17" s="93">
        <f t="shared" si="2"/>
        <v>60</v>
      </c>
      <c r="K17" s="92">
        <f t="shared" si="3"/>
        <v>6.7</v>
      </c>
      <c r="L17" s="91">
        <f t="shared" si="4"/>
        <v>1.3</v>
      </c>
    </row>
    <row r="18" spans="2:12" ht="14.45" customHeight="1" x14ac:dyDescent="0.15">
      <c r="B18" s="96" t="s">
        <v>171</v>
      </c>
      <c r="C18" s="95"/>
      <c r="D18" s="94">
        <v>77</v>
      </c>
      <c r="E18" s="93">
        <v>10</v>
      </c>
      <c r="F18" s="93">
        <v>1</v>
      </c>
      <c r="G18" s="93">
        <v>0</v>
      </c>
      <c r="H18" s="93">
        <f t="shared" si="0"/>
        <v>87</v>
      </c>
      <c r="I18" s="93">
        <f t="shared" si="1"/>
        <v>1</v>
      </c>
      <c r="J18" s="93">
        <f t="shared" si="2"/>
        <v>88</v>
      </c>
      <c r="K18" s="92">
        <f t="shared" si="3"/>
        <v>1.1000000000000001</v>
      </c>
      <c r="L18" s="91">
        <f t="shared" si="4"/>
        <v>1.8</v>
      </c>
    </row>
    <row r="19" spans="2:12" ht="14.45" customHeight="1" x14ac:dyDescent="0.15">
      <c r="B19" s="96" t="s">
        <v>170</v>
      </c>
      <c r="C19" s="95"/>
      <c r="D19" s="94">
        <v>39</v>
      </c>
      <c r="E19" s="93">
        <v>5</v>
      </c>
      <c r="F19" s="93">
        <v>0</v>
      </c>
      <c r="G19" s="93">
        <v>1</v>
      </c>
      <c r="H19" s="93">
        <f t="shared" si="0"/>
        <v>44</v>
      </c>
      <c r="I19" s="93">
        <f t="shared" si="1"/>
        <v>1</v>
      </c>
      <c r="J19" s="93">
        <f t="shared" si="2"/>
        <v>45</v>
      </c>
      <c r="K19" s="92">
        <f t="shared" si="3"/>
        <v>2.2000000000000002</v>
      </c>
      <c r="L19" s="91">
        <f t="shared" si="4"/>
        <v>0.9</v>
      </c>
    </row>
    <row r="20" spans="2:12" ht="14.45" customHeight="1" x14ac:dyDescent="0.15">
      <c r="B20" s="96" t="s">
        <v>169</v>
      </c>
      <c r="C20" s="95"/>
      <c r="D20" s="94">
        <v>48</v>
      </c>
      <c r="E20" s="93">
        <v>8</v>
      </c>
      <c r="F20" s="93">
        <v>1</v>
      </c>
      <c r="G20" s="93">
        <v>1</v>
      </c>
      <c r="H20" s="93">
        <f t="shared" si="0"/>
        <v>56</v>
      </c>
      <c r="I20" s="93">
        <f t="shared" si="1"/>
        <v>2</v>
      </c>
      <c r="J20" s="93">
        <f t="shared" si="2"/>
        <v>58</v>
      </c>
      <c r="K20" s="92">
        <f t="shared" si="3"/>
        <v>3.4</v>
      </c>
      <c r="L20" s="91">
        <f t="shared" si="4"/>
        <v>1.2</v>
      </c>
    </row>
    <row r="21" spans="2:12" ht="14.45" customHeight="1" x14ac:dyDescent="0.15">
      <c r="B21" s="90" t="s">
        <v>168</v>
      </c>
      <c r="C21" s="89"/>
      <c r="D21" s="88">
        <v>75</v>
      </c>
      <c r="E21" s="87">
        <v>10</v>
      </c>
      <c r="F21" s="87">
        <v>8</v>
      </c>
      <c r="G21" s="87">
        <v>2</v>
      </c>
      <c r="H21" s="87">
        <f t="shared" si="0"/>
        <v>85</v>
      </c>
      <c r="I21" s="87">
        <f t="shared" si="1"/>
        <v>10</v>
      </c>
      <c r="J21" s="87">
        <f t="shared" si="2"/>
        <v>95</v>
      </c>
      <c r="K21" s="86">
        <f t="shared" si="3"/>
        <v>10.5</v>
      </c>
      <c r="L21" s="85">
        <f t="shared" si="4"/>
        <v>2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315</v>
      </c>
      <c r="E22" s="81">
        <f t="shared" si="5"/>
        <v>58</v>
      </c>
      <c r="F22" s="81">
        <f t="shared" si="5"/>
        <v>14</v>
      </c>
      <c r="G22" s="81">
        <f t="shared" si="5"/>
        <v>6</v>
      </c>
      <c r="H22" s="81">
        <f t="shared" si="5"/>
        <v>373</v>
      </c>
      <c r="I22" s="81">
        <f t="shared" si="5"/>
        <v>20</v>
      </c>
      <c r="J22" s="81">
        <f t="shared" si="5"/>
        <v>393</v>
      </c>
      <c r="K22" s="80">
        <f t="shared" si="3"/>
        <v>5.0999999999999996</v>
      </c>
      <c r="L22" s="79">
        <f t="shared" si="4"/>
        <v>8.1999999999999993</v>
      </c>
    </row>
    <row r="23" spans="2:12" ht="14.45" customHeight="1" thickTop="1" x14ac:dyDescent="0.15">
      <c r="B23" s="102" t="s">
        <v>103</v>
      </c>
      <c r="C23" s="101"/>
      <c r="D23" s="100">
        <v>61</v>
      </c>
      <c r="E23" s="99">
        <v>8</v>
      </c>
      <c r="F23" s="99">
        <v>3</v>
      </c>
      <c r="G23" s="99">
        <v>0</v>
      </c>
      <c r="H23" s="99">
        <f t="shared" ref="H23:H28" si="6">SUM(D23:E23)</f>
        <v>69</v>
      </c>
      <c r="I23" s="99">
        <f t="shared" ref="I23:I28" si="7">SUM(F23:G23)</f>
        <v>3</v>
      </c>
      <c r="J23" s="99">
        <f t="shared" ref="J23:J28" si="8">SUM(H23:I23)</f>
        <v>72</v>
      </c>
      <c r="K23" s="98">
        <f t="shared" si="3"/>
        <v>4.2</v>
      </c>
      <c r="L23" s="97">
        <f t="shared" si="4"/>
        <v>1.5</v>
      </c>
    </row>
    <row r="24" spans="2:12" ht="14.45" customHeight="1" x14ac:dyDescent="0.15">
      <c r="B24" s="96" t="s">
        <v>102</v>
      </c>
      <c r="C24" s="95"/>
      <c r="D24" s="94">
        <v>76</v>
      </c>
      <c r="E24" s="93">
        <v>11</v>
      </c>
      <c r="F24" s="93">
        <v>1</v>
      </c>
      <c r="G24" s="93">
        <v>0</v>
      </c>
      <c r="H24" s="93">
        <f t="shared" si="6"/>
        <v>87</v>
      </c>
      <c r="I24" s="93">
        <f t="shared" si="7"/>
        <v>1</v>
      </c>
      <c r="J24" s="93">
        <f t="shared" si="8"/>
        <v>88</v>
      </c>
      <c r="K24" s="92">
        <f t="shared" si="3"/>
        <v>1.1000000000000001</v>
      </c>
      <c r="L24" s="91">
        <f t="shared" si="4"/>
        <v>1.8</v>
      </c>
    </row>
    <row r="25" spans="2:12" ht="14.45" customHeight="1" x14ac:dyDescent="0.15">
      <c r="B25" s="96" t="s">
        <v>101</v>
      </c>
      <c r="C25" s="95"/>
      <c r="D25" s="94">
        <v>55</v>
      </c>
      <c r="E25" s="93">
        <v>9</v>
      </c>
      <c r="F25" s="93">
        <v>9</v>
      </c>
      <c r="G25" s="93">
        <v>1</v>
      </c>
      <c r="H25" s="93">
        <f t="shared" si="6"/>
        <v>64</v>
      </c>
      <c r="I25" s="93">
        <f t="shared" si="7"/>
        <v>10</v>
      </c>
      <c r="J25" s="93">
        <f t="shared" si="8"/>
        <v>74</v>
      </c>
      <c r="K25" s="92">
        <f t="shared" si="3"/>
        <v>13.5</v>
      </c>
      <c r="L25" s="91">
        <f t="shared" si="4"/>
        <v>1.5</v>
      </c>
    </row>
    <row r="26" spans="2:12" ht="14.45" customHeight="1" x14ac:dyDescent="0.15">
      <c r="B26" s="96" t="s">
        <v>100</v>
      </c>
      <c r="C26" s="95"/>
      <c r="D26" s="94">
        <v>60</v>
      </c>
      <c r="E26" s="93">
        <v>8</v>
      </c>
      <c r="F26" s="93">
        <v>4</v>
      </c>
      <c r="G26" s="93">
        <v>0</v>
      </c>
      <c r="H26" s="93">
        <f t="shared" si="6"/>
        <v>68</v>
      </c>
      <c r="I26" s="93">
        <f t="shared" si="7"/>
        <v>4</v>
      </c>
      <c r="J26" s="93">
        <f t="shared" si="8"/>
        <v>72</v>
      </c>
      <c r="K26" s="92">
        <f t="shared" si="3"/>
        <v>5.6</v>
      </c>
      <c r="L26" s="91">
        <f t="shared" si="4"/>
        <v>1.5</v>
      </c>
    </row>
    <row r="27" spans="2:12" ht="14.45" customHeight="1" x14ac:dyDescent="0.15">
      <c r="B27" s="96" t="s">
        <v>99</v>
      </c>
      <c r="C27" s="95"/>
      <c r="D27" s="94">
        <v>74</v>
      </c>
      <c r="E27" s="93">
        <v>8</v>
      </c>
      <c r="F27" s="93">
        <v>2</v>
      </c>
      <c r="G27" s="93">
        <v>1</v>
      </c>
      <c r="H27" s="93">
        <f t="shared" si="6"/>
        <v>82</v>
      </c>
      <c r="I27" s="93">
        <f t="shared" si="7"/>
        <v>3</v>
      </c>
      <c r="J27" s="93">
        <f t="shared" si="8"/>
        <v>85</v>
      </c>
      <c r="K27" s="92">
        <f t="shared" si="3"/>
        <v>3.5</v>
      </c>
      <c r="L27" s="91">
        <f t="shared" si="4"/>
        <v>1.8</v>
      </c>
    </row>
    <row r="28" spans="2:12" ht="14.45" customHeight="1" x14ac:dyDescent="0.15">
      <c r="B28" s="90" t="s">
        <v>167</v>
      </c>
      <c r="C28" s="89"/>
      <c r="D28" s="88">
        <v>48</v>
      </c>
      <c r="E28" s="87">
        <v>12</v>
      </c>
      <c r="F28" s="87">
        <v>5</v>
      </c>
      <c r="G28" s="87">
        <v>2</v>
      </c>
      <c r="H28" s="87">
        <f t="shared" si="6"/>
        <v>60</v>
      </c>
      <c r="I28" s="87">
        <f t="shared" si="7"/>
        <v>7</v>
      </c>
      <c r="J28" s="87">
        <f t="shared" si="8"/>
        <v>67</v>
      </c>
      <c r="K28" s="86">
        <f t="shared" si="3"/>
        <v>10.4</v>
      </c>
      <c r="L28" s="85">
        <f t="shared" si="4"/>
        <v>1.4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374</v>
      </c>
      <c r="E29" s="81">
        <f t="shared" si="9"/>
        <v>56</v>
      </c>
      <c r="F29" s="81">
        <f t="shared" si="9"/>
        <v>24</v>
      </c>
      <c r="G29" s="81">
        <f t="shared" si="9"/>
        <v>4</v>
      </c>
      <c r="H29" s="81">
        <f t="shared" si="9"/>
        <v>430</v>
      </c>
      <c r="I29" s="81">
        <f t="shared" si="9"/>
        <v>28</v>
      </c>
      <c r="J29" s="81">
        <f t="shared" si="9"/>
        <v>458</v>
      </c>
      <c r="K29" s="80">
        <f t="shared" si="3"/>
        <v>6.1</v>
      </c>
      <c r="L29" s="79">
        <f t="shared" si="4"/>
        <v>9.6</v>
      </c>
    </row>
    <row r="30" spans="2:12" ht="14.45" customHeight="1" thickTop="1" x14ac:dyDescent="0.15">
      <c r="B30" s="110" t="s">
        <v>166</v>
      </c>
      <c r="C30" s="109"/>
      <c r="D30" s="76">
        <v>304</v>
      </c>
      <c r="E30" s="75">
        <v>52</v>
      </c>
      <c r="F30" s="75">
        <v>29</v>
      </c>
      <c r="G30" s="75">
        <v>5</v>
      </c>
      <c r="H30" s="75">
        <f t="shared" ref="H30:H43" si="10">SUM(D30:E30)</f>
        <v>356</v>
      </c>
      <c r="I30" s="75">
        <f t="shared" ref="I30:I43" si="11">SUM(F30:G30)</f>
        <v>34</v>
      </c>
      <c r="J30" s="75">
        <f t="shared" ref="J30:J43" si="12">SUM(H30:I30)</f>
        <v>390</v>
      </c>
      <c r="K30" s="74">
        <f t="shared" si="3"/>
        <v>8.6999999999999993</v>
      </c>
      <c r="L30" s="73">
        <f t="shared" si="4"/>
        <v>8.1</v>
      </c>
    </row>
    <row r="31" spans="2:12" ht="14.45" customHeight="1" x14ac:dyDescent="0.15">
      <c r="B31" s="108" t="s">
        <v>165</v>
      </c>
      <c r="C31" s="107"/>
      <c r="D31" s="106">
        <v>254</v>
      </c>
      <c r="E31" s="105">
        <v>62</v>
      </c>
      <c r="F31" s="105">
        <v>18</v>
      </c>
      <c r="G31" s="105">
        <v>3</v>
      </c>
      <c r="H31" s="105">
        <f t="shared" si="10"/>
        <v>316</v>
      </c>
      <c r="I31" s="105">
        <f t="shared" si="11"/>
        <v>21</v>
      </c>
      <c r="J31" s="105">
        <f t="shared" si="12"/>
        <v>337</v>
      </c>
      <c r="K31" s="104">
        <f t="shared" si="3"/>
        <v>6.2</v>
      </c>
      <c r="L31" s="103">
        <f t="shared" si="4"/>
        <v>7</v>
      </c>
    </row>
    <row r="32" spans="2:12" ht="14.45" customHeight="1" x14ac:dyDescent="0.15">
      <c r="B32" s="108" t="s">
        <v>164</v>
      </c>
      <c r="C32" s="107"/>
      <c r="D32" s="106">
        <v>258</v>
      </c>
      <c r="E32" s="105">
        <v>48</v>
      </c>
      <c r="F32" s="105">
        <v>24</v>
      </c>
      <c r="G32" s="105">
        <v>5</v>
      </c>
      <c r="H32" s="105">
        <f t="shared" si="10"/>
        <v>306</v>
      </c>
      <c r="I32" s="105">
        <f t="shared" si="11"/>
        <v>29</v>
      </c>
      <c r="J32" s="105">
        <f t="shared" si="12"/>
        <v>335</v>
      </c>
      <c r="K32" s="104">
        <f t="shared" si="3"/>
        <v>8.6999999999999993</v>
      </c>
      <c r="L32" s="103">
        <f t="shared" si="4"/>
        <v>7</v>
      </c>
    </row>
    <row r="33" spans="2:12" ht="14.45" customHeight="1" x14ac:dyDescent="0.15">
      <c r="B33" s="108" t="s">
        <v>163</v>
      </c>
      <c r="C33" s="107"/>
      <c r="D33" s="106">
        <v>290</v>
      </c>
      <c r="E33" s="105">
        <v>57</v>
      </c>
      <c r="F33" s="105">
        <v>22</v>
      </c>
      <c r="G33" s="105">
        <v>2</v>
      </c>
      <c r="H33" s="105">
        <f t="shared" si="10"/>
        <v>347</v>
      </c>
      <c r="I33" s="105">
        <f t="shared" si="11"/>
        <v>24</v>
      </c>
      <c r="J33" s="105">
        <f t="shared" si="12"/>
        <v>371</v>
      </c>
      <c r="K33" s="104">
        <f t="shared" si="3"/>
        <v>6.5</v>
      </c>
      <c r="L33" s="103">
        <f t="shared" si="4"/>
        <v>7.7</v>
      </c>
    </row>
    <row r="34" spans="2:12" ht="14.45" customHeight="1" x14ac:dyDescent="0.15">
      <c r="B34" s="108" t="s">
        <v>162</v>
      </c>
      <c r="C34" s="107"/>
      <c r="D34" s="106">
        <v>309</v>
      </c>
      <c r="E34" s="105">
        <v>51</v>
      </c>
      <c r="F34" s="105">
        <v>29</v>
      </c>
      <c r="G34" s="105">
        <v>3</v>
      </c>
      <c r="H34" s="105">
        <f t="shared" si="10"/>
        <v>360</v>
      </c>
      <c r="I34" s="105">
        <f t="shared" si="11"/>
        <v>32</v>
      </c>
      <c r="J34" s="105">
        <f t="shared" si="12"/>
        <v>392</v>
      </c>
      <c r="K34" s="104">
        <f t="shared" si="3"/>
        <v>8.1999999999999993</v>
      </c>
      <c r="L34" s="103">
        <f t="shared" si="4"/>
        <v>8.1999999999999993</v>
      </c>
    </row>
    <row r="35" spans="2:12" ht="14.45" customHeight="1" x14ac:dyDescent="0.15">
      <c r="B35" s="108" t="s">
        <v>161</v>
      </c>
      <c r="C35" s="107"/>
      <c r="D35" s="106">
        <v>323</v>
      </c>
      <c r="E35" s="105">
        <v>48</v>
      </c>
      <c r="F35" s="105">
        <v>31</v>
      </c>
      <c r="G35" s="105">
        <v>3</v>
      </c>
      <c r="H35" s="105">
        <f t="shared" si="10"/>
        <v>371</v>
      </c>
      <c r="I35" s="105">
        <f t="shared" si="11"/>
        <v>34</v>
      </c>
      <c r="J35" s="105">
        <f t="shared" si="12"/>
        <v>405</v>
      </c>
      <c r="K35" s="104">
        <f t="shared" si="3"/>
        <v>8.4</v>
      </c>
      <c r="L35" s="103">
        <f t="shared" si="4"/>
        <v>8.5</v>
      </c>
    </row>
    <row r="36" spans="2:12" ht="14.45" customHeight="1" x14ac:dyDescent="0.15">
      <c r="B36" s="108" t="s">
        <v>160</v>
      </c>
      <c r="C36" s="107"/>
      <c r="D36" s="106">
        <v>338</v>
      </c>
      <c r="E36" s="105">
        <v>43</v>
      </c>
      <c r="F36" s="105">
        <v>15</v>
      </c>
      <c r="G36" s="105">
        <v>5</v>
      </c>
      <c r="H36" s="105">
        <f t="shared" si="10"/>
        <v>381</v>
      </c>
      <c r="I36" s="105">
        <f t="shared" si="11"/>
        <v>20</v>
      </c>
      <c r="J36" s="105">
        <f t="shared" si="12"/>
        <v>401</v>
      </c>
      <c r="K36" s="104">
        <f t="shared" si="3"/>
        <v>5</v>
      </c>
      <c r="L36" s="103">
        <f t="shared" si="4"/>
        <v>8.4</v>
      </c>
    </row>
    <row r="37" spans="2:12" ht="14.45" customHeight="1" x14ac:dyDescent="0.15">
      <c r="B37" s="108" t="s">
        <v>159</v>
      </c>
      <c r="C37" s="107"/>
      <c r="D37" s="106">
        <v>365</v>
      </c>
      <c r="E37" s="105">
        <v>37</v>
      </c>
      <c r="F37" s="105">
        <v>19</v>
      </c>
      <c r="G37" s="105">
        <v>6</v>
      </c>
      <c r="H37" s="105">
        <f t="shared" si="10"/>
        <v>402</v>
      </c>
      <c r="I37" s="105">
        <f t="shared" si="11"/>
        <v>25</v>
      </c>
      <c r="J37" s="105">
        <f t="shared" si="12"/>
        <v>427</v>
      </c>
      <c r="K37" s="104">
        <f t="shared" si="3"/>
        <v>5.9</v>
      </c>
      <c r="L37" s="103">
        <f t="shared" si="4"/>
        <v>8.9</v>
      </c>
    </row>
    <row r="38" spans="2:12" ht="14.45" customHeight="1" x14ac:dyDescent="0.15">
      <c r="B38" s="102" t="s">
        <v>88</v>
      </c>
      <c r="C38" s="101"/>
      <c r="D38" s="100">
        <v>62</v>
      </c>
      <c r="E38" s="99">
        <v>2</v>
      </c>
      <c r="F38" s="99">
        <v>0</v>
      </c>
      <c r="G38" s="99">
        <v>0</v>
      </c>
      <c r="H38" s="99">
        <f t="shared" si="10"/>
        <v>64</v>
      </c>
      <c r="I38" s="99">
        <f t="shared" si="11"/>
        <v>0</v>
      </c>
      <c r="J38" s="99">
        <f t="shared" si="12"/>
        <v>64</v>
      </c>
      <c r="K38" s="98">
        <f t="shared" si="3"/>
        <v>0</v>
      </c>
      <c r="L38" s="97">
        <f t="shared" si="4"/>
        <v>1.3</v>
      </c>
    </row>
    <row r="39" spans="2:12" ht="14.45" customHeight="1" x14ac:dyDescent="0.15">
      <c r="B39" s="96" t="s">
        <v>87</v>
      </c>
      <c r="C39" s="95"/>
      <c r="D39" s="94">
        <v>84</v>
      </c>
      <c r="E39" s="93">
        <v>14</v>
      </c>
      <c r="F39" s="93">
        <v>2</v>
      </c>
      <c r="G39" s="93">
        <v>0</v>
      </c>
      <c r="H39" s="93">
        <f t="shared" si="10"/>
        <v>98</v>
      </c>
      <c r="I39" s="93">
        <f t="shared" si="11"/>
        <v>2</v>
      </c>
      <c r="J39" s="93">
        <f t="shared" si="12"/>
        <v>100</v>
      </c>
      <c r="K39" s="92">
        <f t="shared" si="3"/>
        <v>2</v>
      </c>
      <c r="L39" s="91">
        <f t="shared" si="4"/>
        <v>2.1</v>
      </c>
    </row>
    <row r="40" spans="2:12" ht="14.45" customHeight="1" x14ac:dyDescent="0.15">
      <c r="B40" s="96" t="s">
        <v>86</v>
      </c>
      <c r="C40" s="95"/>
      <c r="D40" s="94">
        <v>58</v>
      </c>
      <c r="E40" s="93">
        <v>7</v>
      </c>
      <c r="F40" s="93">
        <v>1</v>
      </c>
      <c r="G40" s="93">
        <v>0</v>
      </c>
      <c r="H40" s="93">
        <f t="shared" si="10"/>
        <v>65</v>
      </c>
      <c r="I40" s="93">
        <f t="shared" si="11"/>
        <v>1</v>
      </c>
      <c r="J40" s="93">
        <f t="shared" si="12"/>
        <v>66</v>
      </c>
      <c r="K40" s="92">
        <f t="shared" si="3"/>
        <v>1.5</v>
      </c>
      <c r="L40" s="91">
        <f t="shared" si="4"/>
        <v>1.4</v>
      </c>
    </row>
    <row r="41" spans="2:12" ht="14.45" customHeight="1" x14ac:dyDescent="0.15">
      <c r="B41" s="96" t="s">
        <v>85</v>
      </c>
      <c r="C41" s="95"/>
      <c r="D41" s="94">
        <v>79</v>
      </c>
      <c r="E41" s="93">
        <v>6</v>
      </c>
      <c r="F41" s="93">
        <v>1</v>
      </c>
      <c r="G41" s="93">
        <v>1</v>
      </c>
      <c r="H41" s="93">
        <f t="shared" si="10"/>
        <v>85</v>
      </c>
      <c r="I41" s="93">
        <f t="shared" si="11"/>
        <v>2</v>
      </c>
      <c r="J41" s="93">
        <f t="shared" si="12"/>
        <v>87</v>
      </c>
      <c r="K41" s="92">
        <f t="shared" si="3"/>
        <v>2.2999999999999998</v>
      </c>
      <c r="L41" s="91">
        <f t="shared" si="4"/>
        <v>1.8</v>
      </c>
    </row>
    <row r="42" spans="2:12" ht="14.45" customHeight="1" x14ac:dyDescent="0.15">
      <c r="B42" s="96" t="s">
        <v>84</v>
      </c>
      <c r="C42" s="95"/>
      <c r="D42" s="94">
        <v>55</v>
      </c>
      <c r="E42" s="93">
        <v>6</v>
      </c>
      <c r="F42" s="93">
        <v>1</v>
      </c>
      <c r="G42" s="93">
        <v>1</v>
      </c>
      <c r="H42" s="93">
        <f t="shared" si="10"/>
        <v>61</v>
      </c>
      <c r="I42" s="93">
        <f t="shared" si="11"/>
        <v>2</v>
      </c>
      <c r="J42" s="93">
        <f t="shared" si="12"/>
        <v>63</v>
      </c>
      <c r="K42" s="92">
        <f t="shared" si="3"/>
        <v>3.2</v>
      </c>
      <c r="L42" s="91">
        <f t="shared" si="4"/>
        <v>1.3</v>
      </c>
    </row>
    <row r="43" spans="2:12" ht="14.45" customHeight="1" x14ac:dyDescent="0.15">
      <c r="B43" s="90" t="s">
        <v>158</v>
      </c>
      <c r="C43" s="89"/>
      <c r="D43" s="88">
        <v>58</v>
      </c>
      <c r="E43" s="87">
        <v>4</v>
      </c>
      <c r="F43" s="87">
        <v>0</v>
      </c>
      <c r="G43" s="87">
        <v>0</v>
      </c>
      <c r="H43" s="87">
        <f t="shared" si="10"/>
        <v>62</v>
      </c>
      <c r="I43" s="87">
        <f t="shared" si="11"/>
        <v>0</v>
      </c>
      <c r="J43" s="87">
        <f t="shared" si="12"/>
        <v>62</v>
      </c>
      <c r="K43" s="86">
        <f t="shared" si="3"/>
        <v>0</v>
      </c>
      <c r="L43" s="85">
        <f t="shared" si="4"/>
        <v>1.3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396</v>
      </c>
      <c r="E44" s="81">
        <f t="shared" si="13"/>
        <v>39</v>
      </c>
      <c r="F44" s="81">
        <f t="shared" si="13"/>
        <v>5</v>
      </c>
      <c r="G44" s="81">
        <f t="shared" si="13"/>
        <v>2</v>
      </c>
      <c r="H44" s="81">
        <f t="shared" si="13"/>
        <v>435</v>
      </c>
      <c r="I44" s="81">
        <f t="shared" si="13"/>
        <v>7</v>
      </c>
      <c r="J44" s="81">
        <f t="shared" si="13"/>
        <v>442</v>
      </c>
      <c r="K44" s="80">
        <f t="shared" si="3"/>
        <v>1.6</v>
      </c>
      <c r="L44" s="79">
        <f t="shared" si="4"/>
        <v>9.1999999999999993</v>
      </c>
    </row>
    <row r="45" spans="2:12" ht="14.45" customHeight="1" thickTop="1" x14ac:dyDescent="0.15">
      <c r="B45" s="102" t="s">
        <v>81</v>
      </c>
      <c r="C45" s="101"/>
      <c r="D45" s="100">
        <v>47</v>
      </c>
      <c r="E45" s="99">
        <v>5</v>
      </c>
      <c r="F45" s="99">
        <v>0</v>
      </c>
      <c r="G45" s="99">
        <v>1</v>
      </c>
      <c r="H45" s="99">
        <f t="shared" ref="H45:H50" si="14">SUM(D45:E45)</f>
        <v>52</v>
      </c>
      <c r="I45" s="99">
        <f t="shared" ref="I45:I50" si="15">SUM(F45:G45)</f>
        <v>1</v>
      </c>
      <c r="J45" s="99">
        <f t="shared" ref="J45:J50" si="16">SUM(H45:I45)</f>
        <v>53</v>
      </c>
      <c r="K45" s="98">
        <f t="shared" si="3"/>
        <v>1.9</v>
      </c>
      <c r="L45" s="97">
        <f t="shared" si="4"/>
        <v>1.1000000000000001</v>
      </c>
    </row>
    <row r="46" spans="2:12" ht="14.45" customHeight="1" x14ac:dyDescent="0.15">
      <c r="B46" s="96" t="s">
        <v>80</v>
      </c>
      <c r="C46" s="95"/>
      <c r="D46" s="94">
        <v>57</v>
      </c>
      <c r="E46" s="93">
        <v>2</v>
      </c>
      <c r="F46" s="93">
        <v>1</v>
      </c>
      <c r="G46" s="93">
        <v>0</v>
      </c>
      <c r="H46" s="93">
        <f t="shared" si="14"/>
        <v>59</v>
      </c>
      <c r="I46" s="93">
        <f t="shared" si="15"/>
        <v>1</v>
      </c>
      <c r="J46" s="93">
        <f t="shared" si="16"/>
        <v>60</v>
      </c>
      <c r="K46" s="92">
        <f t="shared" si="3"/>
        <v>1.7</v>
      </c>
      <c r="L46" s="91">
        <f t="shared" si="4"/>
        <v>1.3</v>
      </c>
    </row>
    <row r="47" spans="2:12" ht="14.45" customHeight="1" x14ac:dyDescent="0.15">
      <c r="B47" s="96" t="s">
        <v>79</v>
      </c>
      <c r="C47" s="95"/>
      <c r="D47" s="94">
        <v>94</v>
      </c>
      <c r="E47" s="93">
        <v>7</v>
      </c>
      <c r="F47" s="93">
        <v>1</v>
      </c>
      <c r="G47" s="93">
        <v>1</v>
      </c>
      <c r="H47" s="93">
        <f t="shared" si="14"/>
        <v>101</v>
      </c>
      <c r="I47" s="93">
        <f t="shared" si="15"/>
        <v>2</v>
      </c>
      <c r="J47" s="93">
        <f t="shared" si="16"/>
        <v>103</v>
      </c>
      <c r="K47" s="92">
        <f t="shared" si="3"/>
        <v>1.9</v>
      </c>
      <c r="L47" s="91">
        <f t="shared" si="4"/>
        <v>2.2000000000000002</v>
      </c>
    </row>
    <row r="48" spans="2:12" ht="14.45" customHeight="1" x14ac:dyDescent="0.15">
      <c r="B48" s="96" t="s">
        <v>78</v>
      </c>
      <c r="C48" s="95"/>
      <c r="D48" s="94">
        <v>60</v>
      </c>
      <c r="E48" s="93">
        <v>5</v>
      </c>
      <c r="F48" s="93">
        <v>2</v>
      </c>
      <c r="G48" s="93">
        <v>0</v>
      </c>
      <c r="H48" s="93">
        <f t="shared" si="14"/>
        <v>65</v>
      </c>
      <c r="I48" s="93">
        <f t="shared" si="15"/>
        <v>2</v>
      </c>
      <c r="J48" s="93">
        <f t="shared" si="16"/>
        <v>67</v>
      </c>
      <c r="K48" s="92">
        <f t="shared" si="3"/>
        <v>3</v>
      </c>
      <c r="L48" s="91">
        <f t="shared" si="4"/>
        <v>1.4</v>
      </c>
    </row>
    <row r="49" spans="2:13" ht="14.45" customHeight="1" x14ac:dyDescent="0.15">
      <c r="B49" s="96" t="s">
        <v>77</v>
      </c>
      <c r="C49" s="95"/>
      <c r="D49" s="94">
        <v>78</v>
      </c>
      <c r="E49" s="93">
        <v>4</v>
      </c>
      <c r="F49" s="93">
        <v>2</v>
      </c>
      <c r="G49" s="93">
        <v>1</v>
      </c>
      <c r="H49" s="93">
        <f t="shared" si="14"/>
        <v>82</v>
      </c>
      <c r="I49" s="93">
        <f t="shared" si="15"/>
        <v>3</v>
      </c>
      <c r="J49" s="93">
        <f t="shared" si="16"/>
        <v>85</v>
      </c>
      <c r="K49" s="92">
        <f t="shared" si="3"/>
        <v>3.5</v>
      </c>
      <c r="L49" s="91">
        <f t="shared" si="4"/>
        <v>1.8</v>
      </c>
    </row>
    <row r="50" spans="2:13" ht="14.45" customHeight="1" x14ac:dyDescent="0.15">
      <c r="B50" s="90" t="s">
        <v>157</v>
      </c>
      <c r="C50" s="89"/>
      <c r="D50" s="88">
        <v>65</v>
      </c>
      <c r="E50" s="87">
        <v>4</v>
      </c>
      <c r="F50" s="87">
        <v>2</v>
      </c>
      <c r="G50" s="87">
        <v>0</v>
      </c>
      <c r="H50" s="87">
        <f t="shared" si="14"/>
        <v>69</v>
      </c>
      <c r="I50" s="87">
        <f t="shared" si="15"/>
        <v>2</v>
      </c>
      <c r="J50" s="87">
        <f t="shared" si="16"/>
        <v>71</v>
      </c>
      <c r="K50" s="86">
        <f t="shared" si="3"/>
        <v>2.8</v>
      </c>
      <c r="L50" s="85">
        <f t="shared" si="4"/>
        <v>1.5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401</v>
      </c>
      <c r="E51" s="81">
        <f t="shared" si="17"/>
        <v>27</v>
      </c>
      <c r="F51" s="81">
        <f t="shared" si="17"/>
        <v>8</v>
      </c>
      <c r="G51" s="81">
        <f t="shared" si="17"/>
        <v>3</v>
      </c>
      <c r="H51" s="81">
        <f t="shared" si="17"/>
        <v>428</v>
      </c>
      <c r="I51" s="81">
        <f t="shared" si="17"/>
        <v>11</v>
      </c>
      <c r="J51" s="81">
        <f t="shared" si="17"/>
        <v>439</v>
      </c>
      <c r="K51" s="80">
        <f t="shared" si="3"/>
        <v>2.5</v>
      </c>
      <c r="L51" s="79">
        <f t="shared" si="4"/>
        <v>9.1999999999999993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3927</v>
      </c>
      <c r="E52" s="75">
        <f t="shared" si="18"/>
        <v>578</v>
      </c>
      <c r="F52" s="75">
        <f t="shared" si="18"/>
        <v>238</v>
      </c>
      <c r="G52" s="75">
        <f t="shared" si="18"/>
        <v>47</v>
      </c>
      <c r="H52" s="75">
        <f t="shared" si="18"/>
        <v>4505</v>
      </c>
      <c r="I52" s="75">
        <f t="shared" si="18"/>
        <v>285</v>
      </c>
      <c r="J52" s="75">
        <f t="shared" si="18"/>
        <v>4790</v>
      </c>
      <c r="K52" s="74">
        <f t="shared" si="3"/>
        <v>5.9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37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156</v>
      </c>
      <c r="C16" s="101"/>
      <c r="D16" s="100">
        <v>4</v>
      </c>
      <c r="E16" s="99">
        <v>0</v>
      </c>
      <c r="F16" s="99">
        <v>0</v>
      </c>
      <c r="G16" s="99">
        <v>0</v>
      </c>
      <c r="H16" s="99">
        <f t="shared" ref="H16:H21" si="0">SUM(D16:E16)</f>
        <v>4</v>
      </c>
      <c r="I16" s="99">
        <f t="shared" ref="I16:I21" si="1">SUM(F16:G16)</f>
        <v>0</v>
      </c>
      <c r="J16" s="99">
        <f t="shared" ref="J16:J21" si="2">SUM(H16:I16)</f>
        <v>4</v>
      </c>
      <c r="K16" s="98">
        <f t="shared" ref="K16:K52" si="3">IF(J16=0,0,ROUND(I16/J16*100,1))</f>
        <v>0</v>
      </c>
      <c r="L16" s="97">
        <f t="shared" ref="L16:L52" si="4">IF(J16=0,0,ROUND(J16/$J$52*100,1))</f>
        <v>1.3</v>
      </c>
    </row>
    <row r="17" spans="2:12" ht="14.45" customHeight="1" x14ac:dyDescent="0.15">
      <c r="B17" s="96" t="s">
        <v>155</v>
      </c>
      <c r="C17" s="95"/>
      <c r="D17" s="94">
        <v>4</v>
      </c>
      <c r="E17" s="93">
        <v>1</v>
      </c>
      <c r="F17" s="93">
        <v>2</v>
      </c>
      <c r="G17" s="93">
        <v>0</v>
      </c>
      <c r="H17" s="93">
        <f t="shared" si="0"/>
        <v>5</v>
      </c>
      <c r="I17" s="93">
        <f t="shared" si="1"/>
        <v>2</v>
      </c>
      <c r="J17" s="93">
        <f t="shared" si="2"/>
        <v>7</v>
      </c>
      <c r="K17" s="92">
        <f t="shared" si="3"/>
        <v>28.6</v>
      </c>
      <c r="L17" s="91">
        <f t="shared" si="4"/>
        <v>2.2999999999999998</v>
      </c>
    </row>
    <row r="18" spans="2:12" ht="14.45" customHeight="1" x14ac:dyDescent="0.15">
      <c r="B18" s="96" t="s">
        <v>154</v>
      </c>
      <c r="C18" s="95"/>
      <c r="D18" s="94">
        <v>3</v>
      </c>
      <c r="E18" s="93">
        <v>1</v>
      </c>
      <c r="F18" s="93">
        <v>0</v>
      </c>
      <c r="G18" s="93">
        <v>0</v>
      </c>
      <c r="H18" s="93">
        <f t="shared" si="0"/>
        <v>4</v>
      </c>
      <c r="I18" s="93">
        <f t="shared" si="1"/>
        <v>0</v>
      </c>
      <c r="J18" s="93">
        <f t="shared" si="2"/>
        <v>4</v>
      </c>
      <c r="K18" s="92">
        <f t="shared" si="3"/>
        <v>0</v>
      </c>
      <c r="L18" s="91">
        <f t="shared" si="4"/>
        <v>1.3</v>
      </c>
    </row>
    <row r="19" spans="2:12" ht="14.45" customHeight="1" x14ac:dyDescent="0.15">
      <c r="B19" s="96" t="s">
        <v>153</v>
      </c>
      <c r="C19" s="95"/>
      <c r="D19" s="94">
        <v>3</v>
      </c>
      <c r="E19" s="93">
        <v>0</v>
      </c>
      <c r="F19" s="93">
        <v>0</v>
      </c>
      <c r="G19" s="93">
        <v>0</v>
      </c>
      <c r="H19" s="93">
        <f t="shared" si="0"/>
        <v>3</v>
      </c>
      <c r="I19" s="93">
        <f t="shared" si="1"/>
        <v>0</v>
      </c>
      <c r="J19" s="93">
        <f t="shared" si="2"/>
        <v>3</v>
      </c>
      <c r="K19" s="92">
        <f t="shared" si="3"/>
        <v>0</v>
      </c>
      <c r="L19" s="91">
        <f t="shared" si="4"/>
        <v>1</v>
      </c>
    </row>
    <row r="20" spans="2:12" ht="14.45" customHeight="1" x14ac:dyDescent="0.15">
      <c r="B20" s="96" t="s">
        <v>152</v>
      </c>
      <c r="C20" s="95"/>
      <c r="D20" s="94">
        <v>6</v>
      </c>
      <c r="E20" s="93">
        <v>1</v>
      </c>
      <c r="F20" s="93">
        <v>0</v>
      </c>
      <c r="G20" s="93">
        <v>0</v>
      </c>
      <c r="H20" s="93">
        <f t="shared" si="0"/>
        <v>7</v>
      </c>
      <c r="I20" s="93">
        <f t="shared" si="1"/>
        <v>0</v>
      </c>
      <c r="J20" s="93">
        <f t="shared" si="2"/>
        <v>7</v>
      </c>
      <c r="K20" s="92">
        <f t="shared" si="3"/>
        <v>0</v>
      </c>
      <c r="L20" s="91">
        <f t="shared" si="4"/>
        <v>2.2999999999999998</v>
      </c>
    </row>
    <row r="21" spans="2:12" ht="14.45" customHeight="1" x14ac:dyDescent="0.15">
      <c r="B21" s="90" t="s">
        <v>151</v>
      </c>
      <c r="C21" s="89"/>
      <c r="D21" s="88">
        <v>7</v>
      </c>
      <c r="E21" s="87">
        <v>0</v>
      </c>
      <c r="F21" s="87">
        <v>2</v>
      </c>
      <c r="G21" s="87">
        <v>0</v>
      </c>
      <c r="H21" s="87">
        <f t="shared" si="0"/>
        <v>7</v>
      </c>
      <c r="I21" s="87">
        <f t="shared" si="1"/>
        <v>2</v>
      </c>
      <c r="J21" s="87">
        <f t="shared" si="2"/>
        <v>9</v>
      </c>
      <c r="K21" s="86">
        <f t="shared" si="3"/>
        <v>22.2</v>
      </c>
      <c r="L21" s="85">
        <f t="shared" si="4"/>
        <v>3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27</v>
      </c>
      <c r="E22" s="81">
        <f t="shared" si="5"/>
        <v>3</v>
      </c>
      <c r="F22" s="81">
        <f t="shared" si="5"/>
        <v>4</v>
      </c>
      <c r="G22" s="81">
        <f t="shared" si="5"/>
        <v>0</v>
      </c>
      <c r="H22" s="81">
        <f t="shared" si="5"/>
        <v>30</v>
      </c>
      <c r="I22" s="81">
        <f t="shared" si="5"/>
        <v>4</v>
      </c>
      <c r="J22" s="81">
        <f t="shared" si="5"/>
        <v>34</v>
      </c>
      <c r="K22" s="80">
        <f t="shared" si="3"/>
        <v>11.8</v>
      </c>
      <c r="L22" s="79">
        <f t="shared" si="4"/>
        <v>11.4</v>
      </c>
    </row>
    <row r="23" spans="2:12" ht="14.45" customHeight="1" thickTop="1" x14ac:dyDescent="0.15">
      <c r="B23" s="102" t="s">
        <v>103</v>
      </c>
      <c r="C23" s="101"/>
      <c r="D23" s="100">
        <v>3</v>
      </c>
      <c r="E23" s="99">
        <v>0</v>
      </c>
      <c r="F23" s="99">
        <v>0</v>
      </c>
      <c r="G23" s="99">
        <v>0</v>
      </c>
      <c r="H23" s="99">
        <f t="shared" ref="H23:H28" si="6">SUM(D23:E23)</f>
        <v>3</v>
      </c>
      <c r="I23" s="99">
        <f t="shared" ref="I23:I28" si="7">SUM(F23:G23)</f>
        <v>0</v>
      </c>
      <c r="J23" s="99">
        <f t="shared" ref="J23:J28" si="8">SUM(H23:I23)</f>
        <v>3</v>
      </c>
      <c r="K23" s="98">
        <f t="shared" si="3"/>
        <v>0</v>
      </c>
      <c r="L23" s="97">
        <f t="shared" si="4"/>
        <v>1</v>
      </c>
    </row>
    <row r="24" spans="2:12" ht="14.45" customHeight="1" x14ac:dyDescent="0.15">
      <c r="B24" s="96" t="s">
        <v>102</v>
      </c>
      <c r="C24" s="95"/>
      <c r="D24" s="94">
        <v>6</v>
      </c>
      <c r="E24" s="93">
        <v>0</v>
      </c>
      <c r="F24" s="93">
        <v>0</v>
      </c>
      <c r="G24" s="93">
        <v>0</v>
      </c>
      <c r="H24" s="93">
        <f t="shared" si="6"/>
        <v>6</v>
      </c>
      <c r="I24" s="93">
        <f t="shared" si="7"/>
        <v>0</v>
      </c>
      <c r="J24" s="93">
        <f t="shared" si="8"/>
        <v>6</v>
      </c>
      <c r="K24" s="92">
        <f t="shared" si="3"/>
        <v>0</v>
      </c>
      <c r="L24" s="91">
        <f t="shared" si="4"/>
        <v>2</v>
      </c>
    </row>
    <row r="25" spans="2:12" ht="14.45" customHeight="1" x14ac:dyDescent="0.15">
      <c r="B25" s="96" t="s">
        <v>101</v>
      </c>
      <c r="C25" s="95"/>
      <c r="D25" s="94">
        <v>9</v>
      </c>
      <c r="E25" s="93">
        <v>0</v>
      </c>
      <c r="F25" s="93">
        <v>0</v>
      </c>
      <c r="G25" s="93">
        <v>0</v>
      </c>
      <c r="H25" s="93">
        <f t="shared" si="6"/>
        <v>9</v>
      </c>
      <c r="I25" s="93">
        <f t="shared" si="7"/>
        <v>0</v>
      </c>
      <c r="J25" s="93">
        <f t="shared" si="8"/>
        <v>9</v>
      </c>
      <c r="K25" s="92">
        <f t="shared" si="3"/>
        <v>0</v>
      </c>
      <c r="L25" s="91">
        <f t="shared" si="4"/>
        <v>3</v>
      </c>
    </row>
    <row r="26" spans="2:12" ht="14.45" customHeight="1" x14ac:dyDescent="0.15">
      <c r="B26" s="96" t="s">
        <v>100</v>
      </c>
      <c r="C26" s="95"/>
      <c r="D26" s="94">
        <v>2</v>
      </c>
      <c r="E26" s="93">
        <v>0</v>
      </c>
      <c r="F26" s="93">
        <v>1</v>
      </c>
      <c r="G26" s="93">
        <v>0</v>
      </c>
      <c r="H26" s="93">
        <f t="shared" si="6"/>
        <v>2</v>
      </c>
      <c r="I26" s="93">
        <f t="shared" si="7"/>
        <v>1</v>
      </c>
      <c r="J26" s="93">
        <f t="shared" si="8"/>
        <v>3</v>
      </c>
      <c r="K26" s="92">
        <f t="shared" si="3"/>
        <v>33.299999999999997</v>
      </c>
      <c r="L26" s="91">
        <f t="shared" si="4"/>
        <v>1</v>
      </c>
    </row>
    <row r="27" spans="2:12" ht="14.45" customHeight="1" x14ac:dyDescent="0.15">
      <c r="B27" s="96" t="s">
        <v>99</v>
      </c>
      <c r="C27" s="95"/>
      <c r="D27" s="94">
        <v>3</v>
      </c>
      <c r="E27" s="93">
        <v>0</v>
      </c>
      <c r="F27" s="93">
        <v>1</v>
      </c>
      <c r="G27" s="93">
        <v>0</v>
      </c>
      <c r="H27" s="93">
        <f t="shared" si="6"/>
        <v>3</v>
      </c>
      <c r="I27" s="93">
        <f t="shared" si="7"/>
        <v>1</v>
      </c>
      <c r="J27" s="93">
        <f t="shared" si="8"/>
        <v>4</v>
      </c>
      <c r="K27" s="92">
        <f t="shared" si="3"/>
        <v>25</v>
      </c>
      <c r="L27" s="91">
        <f t="shared" si="4"/>
        <v>1.3</v>
      </c>
    </row>
    <row r="28" spans="2:12" ht="14.45" customHeight="1" x14ac:dyDescent="0.15">
      <c r="B28" s="90" t="s">
        <v>150</v>
      </c>
      <c r="C28" s="89"/>
      <c r="D28" s="88">
        <v>5</v>
      </c>
      <c r="E28" s="87">
        <v>0</v>
      </c>
      <c r="F28" s="87">
        <v>0</v>
      </c>
      <c r="G28" s="87">
        <v>0</v>
      </c>
      <c r="H28" s="87">
        <f t="shared" si="6"/>
        <v>5</v>
      </c>
      <c r="I28" s="87">
        <f t="shared" si="7"/>
        <v>0</v>
      </c>
      <c r="J28" s="87">
        <f t="shared" si="8"/>
        <v>5</v>
      </c>
      <c r="K28" s="86">
        <f t="shared" si="3"/>
        <v>0</v>
      </c>
      <c r="L28" s="85">
        <f t="shared" si="4"/>
        <v>1.7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28</v>
      </c>
      <c r="E29" s="81">
        <f t="shared" si="9"/>
        <v>0</v>
      </c>
      <c r="F29" s="81">
        <f t="shared" si="9"/>
        <v>2</v>
      </c>
      <c r="G29" s="81">
        <f t="shared" si="9"/>
        <v>0</v>
      </c>
      <c r="H29" s="81">
        <f t="shared" si="9"/>
        <v>28</v>
      </c>
      <c r="I29" s="81">
        <f t="shared" si="9"/>
        <v>2</v>
      </c>
      <c r="J29" s="81">
        <f t="shared" si="9"/>
        <v>30</v>
      </c>
      <c r="K29" s="80">
        <f t="shared" si="3"/>
        <v>6.7</v>
      </c>
      <c r="L29" s="79">
        <f t="shared" si="4"/>
        <v>10.1</v>
      </c>
    </row>
    <row r="30" spans="2:12" ht="14.45" customHeight="1" thickTop="1" x14ac:dyDescent="0.15">
      <c r="B30" s="110" t="s">
        <v>149</v>
      </c>
      <c r="C30" s="109"/>
      <c r="D30" s="76">
        <v>13</v>
      </c>
      <c r="E30" s="75">
        <v>3</v>
      </c>
      <c r="F30" s="75">
        <v>5</v>
      </c>
      <c r="G30" s="75">
        <v>0</v>
      </c>
      <c r="H30" s="75">
        <f t="shared" ref="H30:H43" si="10">SUM(D30:E30)</f>
        <v>16</v>
      </c>
      <c r="I30" s="75">
        <f t="shared" ref="I30:I43" si="11">SUM(F30:G30)</f>
        <v>5</v>
      </c>
      <c r="J30" s="75">
        <f t="shared" ref="J30:J43" si="12">SUM(H30:I30)</f>
        <v>21</v>
      </c>
      <c r="K30" s="74">
        <f t="shared" si="3"/>
        <v>23.8</v>
      </c>
      <c r="L30" s="73">
        <f t="shared" si="4"/>
        <v>7</v>
      </c>
    </row>
    <row r="31" spans="2:12" ht="14.45" customHeight="1" x14ac:dyDescent="0.15">
      <c r="B31" s="108" t="s">
        <v>148</v>
      </c>
      <c r="C31" s="107"/>
      <c r="D31" s="106">
        <v>9</v>
      </c>
      <c r="E31" s="105">
        <v>1</v>
      </c>
      <c r="F31" s="105">
        <v>5</v>
      </c>
      <c r="G31" s="105">
        <v>0</v>
      </c>
      <c r="H31" s="105">
        <f t="shared" si="10"/>
        <v>10</v>
      </c>
      <c r="I31" s="105">
        <f t="shared" si="11"/>
        <v>5</v>
      </c>
      <c r="J31" s="105">
        <f t="shared" si="12"/>
        <v>15</v>
      </c>
      <c r="K31" s="104">
        <f t="shared" si="3"/>
        <v>33.299999999999997</v>
      </c>
      <c r="L31" s="103">
        <f t="shared" si="4"/>
        <v>5</v>
      </c>
    </row>
    <row r="32" spans="2:12" ht="14.45" customHeight="1" x14ac:dyDescent="0.15">
      <c r="B32" s="108" t="s">
        <v>147</v>
      </c>
      <c r="C32" s="107"/>
      <c r="D32" s="106">
        <v>15</v>
      </c>
      <c r="E32" s="105">
        <v>3</v>
      </c>
      <c r="F32" s="105">
        <v>4</v>
      </c>
      <c r="G32" s="105">
        <v>0</v>
      </c>
      <c r="H32" s="105">
        <f t="shared" si="10"/>
        <v>18</v>
      </c>
      <c r="I32" s="105">
        <f t="shared" si="11"/>
        <v>4</v>
      </c>
      <c r="J32" s="105">
        <f t="shared" si="12"/>
        <v>22</v>
      </c>
      <c r="K32" s="104">
        <f t="shared" si="3"/>
        <v>18.2</v>
      </c>
      <c r="L32" s="103">
        <f t="shared" si="4"/>
        <v>7.4</v>
      </c>
    </row>
    <row r="33" spans="2:12" ht="14.45" customHeight="1" x14ac:dyDescent="0.15">
      <c r="B33" s="108" t="s">
        <v>146</v>
      </c>
      <c r="C33" s="107"/>
      <c r="D33" s="106">
        <v>17</v>
      </c>
      <c r="E33" s="105">
        <v>3</v>
      </c>
      <c r="F33" s="105">
        <v>6</v>
      </c>
      <c r="G33" s="105">
        <v>0</v>
      </c>
      <c r="H33" s="105">
        <f t="shared" si="10"/>
        <v>20</v>
      </c>
      <c r="I33" s="105">
        <f t="shared" si="11"/>
        <v>6</v>
      </c>
      <c r="J33" s="105">
        <f t="shared" si="12"/>
        <v>26</v>
      </c>
      <c r="K33" s="104">
        <f t="shared" si="3"/>
        <v>23.1</v>
      </c>
      <c r="L33" s="103">
        <f t="shared" si="4"/>
        <v>8.6999999999999993</v>
      </c>
    </row>
    <row r="34" spans="2:12" ht="14.45" customHeight="1" x14ac:dyDescent="0.15">
      <c r="B34" s="108" t="s">
        <v>145</v>
      </c>
      <c r="C34" s="107"/>
      <c r="D34" s="106">
        <v>19</v>
      </c>
      <c r="E34" s="105">
        <v>2</v>
      </c>
      <c r="F34" s="105">
        <v>5</v>
      </c>
      <c r="G34" s="105">
        <v>0</v>
      </c>
      <c r="H34" s="105">
        <f t="shared" si="10"/>
        <v>21</v>
      </c>
      <c r="I34" s="105">
        <f t="shared" si="11"/>
        <v>5</v>
      </c>
      <c r="J34" s="105">
        <f t="shared" si="12"/>
        <v>26</v>
      </c>
      <c r="K34" s="104">
        <f t="shared" si="3"/>
        <v>19.2</v>
      </c>
      <c r="L34" s="103">
        <f t="shared" si="4"/>
        <v>8.6999999999999993</v>
      </c>
    </row>
    <row r="35" spans="2:12" ht="14.45" customHeight="1" x14ac:dyDescent="0.15">
      <c r="B35" s="108" t="s">
        <v>144</v>
      </c>
      <c r="C35" s="107"/>
      <c r="D35" s="106">
        <v>11</v>
      </c>
      <c r="E35" s="105">
        <v>3</v>
      </c>
      <c r="F35" s="105">
        <v>5</v>
      </c>
      <c r="G35" s="105">
        <v>0</v>
      </c>
      <c r="H35" s="105">
        <f t="shared" si="10"/>
        <v>14</v>
      </c>
      <c r="I35" s="105">
        <f t="shared" si="11"/>
        <v>5</v>
      </c>
      <c r="J35" s="105">
        <f t="shared" si="12"/>
        <v>19</v>
      </c>
      <c r="K35" s="104">
        <f t="shared" si="3"/>
        <v>26.3</v>
      </c>
      <c r="L35" s="103">
        <f t="shared" si="4"/>
        <v>6.4</v>
      </c>
    </row>
    <row r="36" spans="2:12" ht="14.45" customHeight="1" x14ac:dyDescent="0.15">
      <c r="B36" s="108" t="s">
        <v>143</v>
      </c>
      <c r="C36" s="107"/>
      <c r="D36" s="106">
        <v>14</v>
      </c>
      <c r="E36" s="105">
        <v>4</v>
      </c>
      <c r="F36" s="105">
        <v>5</v>
      </c>
      <c r="G36" s="105">
        <v>0</v>
      </c>
      <c r="H36" s="105">
        <f t="shared" si="10"/>
        <v>18</v>
      </c>
      <c r="I36" s="105">
        <f t="shared" si="11"/>
        <v>5</v>
      </c>
      <c r="J36" s="105">
        <f t="shared" si="12"/>
        <v>23</v>
      </c>
      <c r="K36" s="104">
        <f t="shared" si="3"/>
        <v>21.7</v>
      </c>
      <c r="L36" s="103">
        <f t="shared" si="4"/>
        <v>7.7</v>
      </c>
    </row>
    <row r="37" spans="2:12" ht="14.45" customHeight="1" x14ac:dyDescent="0.15">
      <c r="B37" s="108" t="s">
        <v>142</v>
      </c>
      <c r="C37" s="107"/>
      <c r="D37" s="106">
        <v>17</v>
      </c>
      <c r="E37" s="105">
        <v>5</v>
      </c>
      <c r="F37" s="105">
        <v>5</v>
      </c>
      <c r="G37" s="105">
        <v>0</v>
      </c>
      <c r="H37" s="105">
        <f t="shared" si="10"/>
        <v>22</v>
      </c>
      <c r="I37" s="105">
        <f t="shared" si="11"/>
        <v>5</v>
      </c>
      <c r="J37" s="105">
        <f t="shared" si="12"/>
        <v>27</v>
      </c>
      <c r="K37" s="104">
        <f t="shared" si="3"/>
        <v>18.5</v>
      </c>
      <c r="L37" s="103">
        <f t="shared" si="4"/>
        <v>9.1</v>
      </c>
    </row>
    <row r="38" spans="2:12" ht="14.45" customHeight="1" x14ac:dyDescent="0.15">
      <c r="B38" s="102" t="s">
        <v>88</v>
      </c>
      <c r="C38" s="101"/>
      <c r="D38" s="100">
        <v>8</v>
      </c>
      <c r="E38" s="99">
        <v>4</v>
      </c>
      <c r="F38" s="99">
        <v>1</v>
      </c>
      <c r="G38" s="99">
        <v>0</v>
      </c>
      <c r="H38" s="99">
        <f t="shared" si="10"/>
        <v>12</v>
      </c>
      <c r="I38" s="99">
        <f t="shared" si="11"/>
        <v>1</v>
      </c>
      <c r="J38" s="99">
        <f t="shared" si="12"/>
        <v>13</v>
      </c>
      <c r="K38" s="98">
        <f t="shared" si="3"/>
        <v>7.7</v>
      </c>
      <c r="L38" s="97">
        <f t="shared" si="4"/>
        <v>4.4000000000000004</v>
      </c>
    </row>
    <row r="39" spans="2:12" ht="14.45" customHeight="1" x14ac:dyDescent="0.15">
      <c r="B39" s="96" t="s">
        <v>87</v>
      </c>
      <c r="C39" s="95"/>
      <c r="D39" s="94">
        <v>6</v>
      </c>
      <c r="E39" s="93">
        <v>0</v>
      </c>
      <c r="F39" s="93">
        <v>0</v>
      </c>
      <c r="G39" s="93">
        <v>0</v>
      </c>
      <c r="H39" s="93">
        <f t="shared" si="10"/>
        <v>6</v>
      </c>
      <c r="I39" s="93">
        <f t="shared" si="11"/>
        <v>0</v>
      </c>
      <c r="J39" s="93">
        <f t="shared" si="12"/>
        <v>6</v>
      </c>
      <c r="K39" s="92">
        <f t="shared" si="3"/>
        <v>0</v>
      </c>
      <c r="L39" s="91">
        <f t="shared" si="4"/>
        <v>2</v>
      </c>
    </row>
    <row r="40" spans="2:12" ht="14.45" customHeight="1" x14ac:dyDescent="0.15">
      <c r="B40" s="96" t="s">
        <v>86</v>
      </c>
      <c r="C40" s="95"/>
      <c r="D40" s="94">
        <v>3</v>
      </c>
      <c r="E40" s="93">
        <v>0</v>
      </c>
      <c r="F40" s="93">
        <v>0</v>
      </c>
      <c r="G40" s="93">
        <v>0</v>
      </c>
      <c r="H40" s="93">
        <f t="shared" si="10"/>
        <v>3</v>
      </c>
      <c r="I40" s="93">
        <f t="shared" si="11"/>
        <v>0</v>
      </c>
      <c r="J40" s="93">
        <f t="shared" si="12"/>
        <v>3</v>
      </c>
      <c r="K40" s="92">
        <f t="shared" si="3"/>
        <v>0</v>
      </c>
      <c r="L40" s="91">
        <f t="shared" si="4"/>
        <v>1</v>
      </c>
    </row>
    <row r="41" spans="2:12" ht="14.45" customHeight="1" x14ac:dyDescent="0.15">
      <c r="B41" s="96" t="s">
        <v>85</v>
      </c>
      <c r="C41" s="95"/>
      <c r="D41" s="94">
        <v>3</v>
      </c>
      <c r="E41" s="93">
        <v>0</v>
      </c>
      <c r="F41" s="93">
        <v>0</v>
      </c>
      <c r="G41" s="93">
        <v>0</v>
      </c>
      <c r="H41" s="93">
        <f t="shared" si="10"/>
        <v>3</v>
      </c>
      <c r="I41" s="93">
        <f t="shared" si="11"/>
        <v>0</v>
      </c>
      <c r="J41" s="93">
        <f t="shared" si="12"/>
        <v>3</v>
      </c>
      <c r="K41" s="92">
        <f t="shared" si="3"/>
        <v>0</v>
      </c>
      <c r="L41" s="91">
        <f t="shared" si="4"/>
        <v>1</v>
      </c>
    </row>
    <row r="42" spans="2:12" ht="14.45" customHeight="1" x14ac:dyDescent="0.15">
      <c r="B42" s="96" t="s">
        <v>84</v>
      </c>
      <c r="C42" s="95"/>
      <c r="D42" s="94">
        <v>4</v>
      </c>
      <c r="E42" s="93">
        <v>0</v>
      </c>
      <c r="F42" s="93">
        <v>0</v>
      </c>
      <c r="G42" s="93">
        <v>0</v>
      </c>
      <c r="H42" s="93">
        <f t="shared" si="10"/>
        <v>4</v>
      </c>
      <c r="I42" s="93">
        <f t="shared" si="11"/>
        <v>0</v>
      </c>
      <c r="J42" s="93">
        <f t="shared" si="12"/>
        <v>4</v>
      </c>
      <c r="K42" s="92">
        <f t="shared" si="3"/>
        <v>0</v>
      </c>
      <c r="L42" s="91">
        <f t="shared" si="4"/>
        <v>1.3</v>
      </c>
    </row>
    <row r="43" spans="2:12" ht="14.45" customHeight="1" x14ac:dyDescent="0.15">
      <c r="B43" s="90" t="s">
        <v>141</v>
      </c>
      <c r="C43" s="89"/>
      <c r="D43" s="88">
        <v>2</v>
      </c>
      <c r="E43" s="87">
        <v>0</v>
      </c>
      <c r="F43" s="87">
        <v>0</v>
      </c>
      <c r="G43" s="87">
        <v>0</v>
      </c>
      <c r="H43" s="87">
        <f t="shared" si="10"/>
        <v>2</v>
      </c>
      <c r="I43" s="87">
        <f t="shared" si="11"/>
        <v>0</v>
      </c>
      <c r="J43" s="87">
        <f t="shared" si="12"/>
        <v>2</v>
      </c>
      <c r="K43" s="86">
        <f t="shared" si="3"/>
        <v>0</v>
      </c>
      <c r="L43" s="85">
        <f t="shared" si="4"/>
        <v>0.7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26</v>
      </c>
      <c r="E44" s="81">
        <f t="shared" si="13"/>
        <v>4</v>
      </c>
      <c r="F44" s="81">
        <f t="shared" si="13"/>
        <v>1</v>
      </c>
      <c r="G44" s="81">
        <f t="shared" si="13"/>
        <v>0</v>
      </c>
      <c r="H44" s="81">
        <f t="shared" si="13"/>
        <v>30</v>
      </c>
      <c r="I44" s="81">
        <f t="shared" si="13"/>
        <v>1</v>
      </c>
      <c r="J44" s="81">
        <f t="shared" si="13"/>
        <v>31</v>
      </c>
      <c r="K44" s="80">
        <f t="shared" si="3"/>
        <v>3.2</v>
      </c>
      <c r="L44" s="79">
        <f t="shared" si="4"/>
        <v>10.4</v>
      </c>
    </row>
    <row r="45" spans="2:12" ht="14.45" customHeight="1" thickTop="1" x14ac:dyDescent="0.15">
      <c r="B45" s="102" t="s">
        <v>81</v>
      </c>
      <c r="C45" s="101"/>
      <c r="D45" s="100">
        <v>2</v>
      </c>
      <c r="E45" s="99">
        <v>0</v>
      </c>
      <c r="F45" s="99">
        <v>1</v>
      </c>
      <c r="G45" s="99">
        <v>0</v>
      </c>
      <c r="H45" s="99">
        <f t="shared" ref="H45:H50" si="14">SUM(D45:E45)</f>
        <v>2</v>
      </c>
      <c r="I45" s="99">
        <f t="shared" ref="I45:I50" si="15">SUM(F45:G45)</f>
        <v>1</v>
      </c>
      <c r="J45" s="99">
        <f t="shared" ref="J45:J50" si="16">SUM(H45:I45)</f>
        <v>3</v>
      </c>
      <c r="K45" s="98">
        <f t="shared" si="3"/>
        <v>33.299999999999997</v>
      </c>
      <c r="L45" s="97">
        <f t="shared" si="4"/>
        <v>1</v>
      </c>
    </row>
    <row r="46" spans="2:12" ht="14.45" customHeight="1" x14ac:dyDescent="0.15">
      <c r="B46" s="96" t="s">
        <v>80</v>
      </c>
      <c r="C46" s="95"/>
      <c r="D46" s="94">
        <v>6</v>
      </c>
      <c r="E46" s="93">
        <v>0</v>
      </c>
      <c r="F46" s="93">
        <v>0</v>
      </c>
      <c r="G46" s="93">
        <v>0</v>
      </c>
      <c r="H46" s="93">
        <f t="shared" si="14"/>
        <v>6</v>
      </c>
      <c r="I46" s="93">
        <f t="shared" si="15"/>
        <v>0</v>
      </c>
      <c r="J46" s="93">
        <f t="shared" si="16"/>
        <v>6</v>
      </c>
      <c r="K46" s="92">
        <f t="shared" si="3"/>
        <v>0</v>
      </c>
      <c r="L46" s="91">
        <f t="shared" si="4"/>
        <v>2</v>
      </c>
    </row>
    <row r="47" spans="2:12" ht="14.45" customHeight="1" x14ac:dyDescent="0.15">
      <c r="B47" s="96" t="s">
        <v>79</v>
      </c>
      <c r="C47" s="95"/>
      <c r="D47" s="94">
        <v>4</v>
      </c>
      <c r="E47" s="93">
        <v>1</v>
      </c>
      <c r="F47" s="93">
        <v>0</v>
      </c>
      <c r="G47" s="93">
        <v>0</v>
      </c>
      <c r="H47" s="93">
        <f t="shared" si="14"/>
        <v>5</v>
      </c>
      <c r="I47" s="93">
        <f t="shared" si="15"/>
        <v>0</v>
      </c>
      <c r="J47" s="93">
        <f t="shared" si="16"/>
        <v>5</v>
      </c>
      <c r="K47" s="92">
        <f t="shared" si="3"/>
        <v>0</v>
      </c>
      <c r="L47" s="91">
        <f t="shared" si="4"/>
        <v>1.7</v>
      </c>
    </row>
    <row r="48" spans="2:12" ht="14.45" customHeight="1" x14ac:dyDescent="0.15">
      <c r="B48" s="96" t="s">
        <v>78</v>
      </c>
      <c r="C48" s="95"/>
      <c r="D48" s="94">
        <v>2</v>
      </c>
      <c r="E48" s="93">
        <v>0</v>
      </c>
      <c r="F48" s="93">
        <v>0</v>
      </c>
      <c r="G48" s="93">
        <v>0</v>
      </c>
      <c r="H48" s="93">
        <f t="shared" si="14"/>
        <v>2</v>
      </c>
      <c r="I48" s="93">
        <f t="shared" si="15"/>
        <v>0</v>
      </c>
      <c r="J48" s="93">
        <f t="shared" si="16"/>
        <v>2</v>
      </c>
      <c r="K48" s="92">
        <f t="shared" si="3"/>
        <v>0</v>
      </c>
      <c r="L48" s="91">
        <f t="shared" si="4"/>
        <v>0.7</v>
      </c>
    </row>
    <row r="49" spans="2:13" ht="14.45" customHeight="1" x14ac:dyDescent="0.15">
      <c r="B49" s="96" t="s">
        <v>77</v>
      </c>
      <c r="C49" s="95"/>
      <c r="D49" s="94">
        <v>3</v>
      </c>
      <c r="E49" s="93">
        <v>0</v>
      </c>
      <c r="F49" s="93">
        <v>0</v>
      </c>
      <c r="G49" s="93">
        <v>0</v>
      </c>
      <c r="H49" s="93">
        <f t="shared" si="14"/>
        <v>3</v>
      </c>
      <c r="I49" s="93">
        <f t="shared" si="15"/>
        <v>0</v>
      </c>
      <c r="J49" s="93">
        <f t="shared" si="16"/>
        <v>3</v>
      </c>
      <c r="K49" s="92">
        <f t="shared" si="3"/>
        <v>0</v>
      </c>
      <c r="L49" s="91">
        <f t="shared" si="4"/>
        <v>1</v>
      </c>
    </row>
    <row r="50" spans="2:13" ht="14.45" customHeight="1" x14ac:dyDescent="0.15">
      <c r="B50" s="90" t="s">
        <v>140</v>
      </c>
      <c r="C50" s="89"/>
      <c r="D50" s="88">
        <v>5</v>
      </c>
      <c r="E50" s="87">
        <v>0</v>
      </c>
      <c r="F50" s="87">
        <v>0</v>
      </c>
      <c r="G50" s="87">
        <v>0</v>
      </c>
      <c r="H50" s="87">
        <f t="shared" si="14"/>
        <v>5</v>
      </c>
      <c r="I50" s="87">
        <f t="shared" si="15"/>
        <v>0</v>
      </c>
      <c r="J50" s="87">
        <f t="shared" si="16"/>
        <v>5</v>
      </c>
      <c r="K50" s="86">
        <f t="shared" si="3"/>
        <v>0</v>
      </c>
      <c r="L50" s="85">
        <f t="shared" si="4"/>
        <v>1.7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22</v>
      </c>
      <c r="E51" s="81">
        <f t="shared" si="17"/>
        <v>1</v>
      </c>
      <c r="F51" s="81">
        <f t="shared" si="17"/>
        <v>1</v>
      </c>
      <c r="G51" s="81">
        <f t="shared" si="17"/>
        <v>0</v>
      </c>
      <c r="H51" s="81">
        <f t="shared" si="17"/>
        <v>23</v>
      </c>
      <c r="I51" s="81">
        <f t="shared" si="17"/>
        <v>1</v>
      </c>
      <c r="J51" s="81">
        <f t="shared" si="17"/>
        <v>24</v>
      </c>
      <c r="K51" s="80">
        <f t="shared" si="3"/>
        <v>4.2</v>
      </c>
      <c r="L51" s="79">
        <f t="shared" si="4"/>
        <v>8.1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218</v>
      </c>
      <c r="E52" s="75">
        <f t="shared" si="18"/>
        <v>32</v>
      </c>
      <c r="F52" s="75">
        <f t="shared" si="18"/>
        <v>48</v>
      </c>
      <c r="G52" s="75">
        <f t="shared" si="18"/>
        <v>0</v>
      </c>
      <c r="H52" s="75">
        <f t="shared" si="18"/>
        <v>250</v>
      </c>
      <c r="I52" s="75">
        <f t="shared" si="18"/>
        <v>48</v>
      </c>
      <c r="J52" s="75">
        <f t="shared" si="18"/>
        <v>298</v>
      </c>
      <c r="K52" s="74">
        <f t="shared" si="3"/>
        <v>16.100000000000001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38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156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 x14ac:dyDescent="0.15">
      <c r="B17" s="96" t="s">
        <v>155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 x14ac:dyDescent="0.15">
      <c r="B18" s="96" t="s">
        <v>154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 x14ac:dyDescent="0.15">
      <c r="B19" s="96" t="s">
        <v>153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 x14ac:dyDescent="0.15">
      <c r="B20" s="96" t="s">
        <v>152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 x14ac:dyDescent="0.15">
      <c r="B21" s="90" t="s">
        <v>151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0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0</v>
      </c>
      <c r="K22" s="80">
        <f t="shared" si="3"/>
        <v>0</v>
      </c>
      <c r="L22" s="79">
        <f t="shared" si="4"/>
        <v>0</v>
      </c>
    </row>
    <row r="23" spans="2:12" ht="14.45" customHeight="1" thickTop="1" x14ac:dyDescent="0.15">
      <c r="B23" s="102" t="s">
        <v>103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 x14ac:dyDescent="0.15">
      <c r="B24" s="96" t="s">
        <v>102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 x14ac:dyDescent="0.15">
      <c r="B25" s="96" t="s">
        <v>101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 x14ac:dyDescent="0.15">
      <c r="B26" s="96" t="s">
        <v>100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 x14ac:dyDescent="0.15">
      <c r="B27" s="96" t="s">
        <v>99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 x14ac:dyDescent="0.15">
      <c r="B28" s="90" t="s">
        <v>150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0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0</v>
      </c>
      <c r="I29" s="81">
        <f t="shared" si="9"/>
        <v>0</v>
      </c>
      <c r="J29" s="81">
        <f t="shared" si="9"/>
        <v>0</v>
      </c>
      <c r="K29" s="80">
        <f t="shared" si="3"/>
        <v>0</v>
      </c>
      <c r="L29" s="79">
        <f t="shared" si="4"/>
        <v>0</v>
      </c>
    </row>
    <row r="30" spans="2:12" ht="14.45" customHeight="1" thickTop="1" x14ac:dyDescent="0.15">
      <c r="B30" s="110" t="s">
        <v>149</v>
      </c>
      <c r="C30" s="109"/>
      <c r="D30" s="76">
        <v>0</v>
      </c>
      <c r="E30" s="75">
        <v>0</v>
      </c>
      <c r="F30" s="75">
        <v>0</v>
      </c>
      <c r="G30" s="75">
        <v>0</v>
      </c>
      <c r="H30" s="75">
        <f t="shared" ref="H30:H43" si="10">SUM(D30:E30)</f>
        <v>0</v>
      </c>
      <c r="I30" s="75">
        <f t="shared" ref="I30:I43" si="11">SUM(F30:G30)</f>
        <v>0</v>
      </c>
      <c r="J30" s="75">
        <f t="shared" ref="J30:J43" si="12">SUM(H30:I30)</f>
        <v>0</v>
      </c>
      <c r="K30" s="74">
        <f t="shared" si="3"/>
        <v>0</v>
      </c>
      <c r="L30" s="73">
        <f t="shared" si="4"/>
        <v>0</v>
      </c>
    </row>
    <row r="31" spans="2:12" ht="14.45" customHeight="1" x14ac:dyDescent="0.15">
      <c r="B31" s="108" t="s">
        <v>148</v>
      </c>
      <c r="C31" s="107"/>
      <c r="D31" s="106">
        <v>0</v>
      </c>
      <c r="E31" s="105">
        <v>0</v>
      </c>
      <c r="F31" s="105">
        <v>1</v>
      </c>
      <c r="G31" s="105">
        <v>0</v>
      </c>
      <c r="H31" s="105">
        <f t="shared" si="10"/>
        <v>0</v>
      </c>
      <c r="I31" s="105">
        <f t="shared" si="11"/>
        <v>1</v>
      </c>
      <c r="J31" s="105">
        <f t="shared" si="12"/>
        <v>1</v>
      </c>
      <c r="K31" s="104">
        <f t="shared" si="3"/>
        <v>100</v>
      </c>
      <c r="L31" s="103">
        <f t="shared" si="4"/>
        <v>100</v>
      </c>
    </row>
    <row r="32" spans="2:12" ht="14.45" customHeight="1" x14ac:dyDescent="0.15">
      <c r="B32" s="108" t="s">
        <v>147</v>
      </c>
      <c r="C32" s="107"/>
      <c r="D32" s="106">
        <v>0</v>
      </c>
      <c r="E32" s="105">
        <v>0</v>
      </c>
      <c r="F32" s="105">
        <v>0</v>
      </c>
      <c r="G32" s="105">
        <v>0</v>
      </c>
      <c r="H32" s="105">
        <f t="shared" si="10"/>
        <v>0</v>
      </c>
      <c r="I32" s="105">
        <f t="shared" si="11"/>
        <v>0</v>
      </c>
      <c r="J32" s="105">
        <f t="shared" si="12"/>
        <v>0</v>
      </c>
      <c r="K32" s="104">
        <f t="shared" si="3"/>
        <v>0</v>
      </c>
      <c r="L32" s="103">
        <f t="shared" si="4"/>
        <v>0</v>
      </c>
    </row>
    <row r="33" spans="2:12" ht="14.45" customHeight="1" x14ac:dyDescent="0.15">
      <c r="B33" s="108" t="s">
        <v>146</v>
      </c>
      <c r="C33" s="107"/>
      <c r="D33" s="106">
        <v>0</v>
      </c>
      <c r="E33" s="105">
        <v>0</v>
      </c>
      <c r="F33" s="105">
        <v>0</v>
      </c>
      <c r="G33" s="105">
        <v>0</v>
      </c>
      <c r="H33" s="105">
        <f t="shared" si="10"/>
        <v>0</v>
      </c>
      <c r="I33" s="105">
        <f t="shared" si="11"/>
        <v>0</v>
      </c>
      <c r="J33" s="105">
        <f t="shared" si="12"/>
        <v>0</v>
      </c>
      <c r="K33" s="104">
        <f t="shared" si="3"/>
        <v>0</v>
      </c>
      <c r="L33" s="103">
        <f t="shared" si="4"/>
        <v>0</v>
      </c>
    </row>
    <row r="34" spans="2:12" ht="14.45" customHeight="1" x14ac:dyDescent="0.15">
      <c r="B34" s="108" t="s">
        <v>145</v>
      </c>
      <c r="C34" s="107"/>
      <c r="D34" s="106">
        <v>0</v>
      </c>
      <c r="E34" s="105">
        <v>0</v>
      </c>
      <c r="F34" s="105">
        <v>0</v>
      </c>
      <c r="G34" s="105">
        <v>0</v>
      </c>
      <c r="H34" s="105">
        <f t="shared" si="10"/>
        <v>0</v>
      </c>
      <c r="I34" s="105">
        <f t="shared" si="11"/>
        <v>0</v>
      </c>
      <c r="J34" s="105">
        <f t="shared" si="12"/>
        <v>0</v>
      </c>
      <c r="K34" s="104">
        <f t="shared" si="3"/>
        <v>0</v>
      </c>
      <c r="L34" s="103">
        <f t="shared" si="4"/>
        <v>0</v>
      </c>
    </row>
    <row r="35" spans="2:12" ht="14.45" customHeight="1" x14ac:dyDescent="0.15">
      <c r="B35" s="108" t="s">
        <v>144</v>
      </c>
      <c r="C35" s="107"/>
      <c r="D35" s="106">
        <v>0</v>
      </c>
      <c r="E35" s="105">
        <v>0</v>
      </c>
      <c r="F35" s="105">
        <v>0</v>
      </c>
      <c r="G35" s="105">
        <v>0</v>
      </c>
      <c r="H35" s="105">
        <f t="shared" si="10"/>
        <v>0</v>
      </c>
      <c r="I35" s="105">
        <f t="shared" si="11"/>
        <v>0</v>
      </c>
      <c r="J35" s="105">
        <f t="shared" si="12"/>
        <v>0</v>
      </c>
      <c r="K35" s="104">
        <f t="shared" si="3"/>
        <v>0</v>
      </c>
      <c r="L35" s="103">
        <f t="shared" si="4"/>
        <v>0</v>
      </c>
    </row>
    <row r="36" spans="2:12" ht="14.45" customHeight="1" x14ac:dyDescent="0.15">
      <c r="B36" s="108" t="s">
        <v>143</v>
      </c>
      <c r="C36" s="107"/>
      <c r="D36" s="106">
        <v>0</v>
      </c>
      <c r="E36" s="105">
        <v>0</v>
      </c>
      <c r="F36" s="105">
        <v>0</v>
      </c>
      <c r="G36" s="105"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 x14ac:dyDescent="0.15">
      <c r="B37" s="108" t="s">
        <v>142</v>
      </c>
      <c r="C37" s="107"/>
      <c r="D37" s="106">
        <v>0</v>
      </c>
      <c r="E37" s="105">
        <v>0</v>
      </c>
      <c r="F37" s="105">
        <v>0</v>
      </c>
      <c r="G37" s="105">
        <v>0</v>
      </c>
      <c r="H37" s="105">
        <f t="shared" si="10"/>
        <v>0</v>
      </c>
      <c r="I37" s="105">
        <f t="shared" si="11"/>
        <v>0</v>
      </c>
      <c r="J37" s="105">
        <f t="shared" si="12"/>
        <v>0</v>
      </c>
      <c r="K37" s="104">
        <f t="shared" si="3"/>
        <v>0</v>
      </c>
      <c r="L37" s="103">
        <f t="shared" si="4"/>
        <v>0</v>
      </c>
    </row>
    <row r="38" spans="2:12" ht="14.45" customHeight="1" x14ac:dyDescent="0.15">
      <c r="B38" s="102" t="s">
        <v>88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 x14ac:dyDescent="0.15">
      <c r="B39" s="96" t="s">
        <v>87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 x14ac:dyDescent="0.15">
      <c r="B40" s="96" t="s">
        <v>86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 x14ac:dyDescent="0.15">
      <c r="B41" s="96" t="s">
        <v>85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 x14ac:dyDescent="0.15">
      <c r="B42" s="96" t="s">
        <v>84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 x14ac:dyDescent="0.15">
      <c r="B43" s="90" t="s">
        <v>141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0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0</v>
      </c>
      <c r="I44" s="81">
        <f t="shared" si="13"/>
        <v>0</v>
      </c>
      <c r="J44" s="81">
        <f t="shared" si="13"/>
        <v>0</v>
      </c>
      <c r="K44" s="80">
        <f t="shared" si="3"/>
        <v>0</v>
      </c>
      <c r="L44" s="79">
        <f t="shared" si="4"/>
        <v>0</v>
      </c>
    </row>
    <row r="45" spans="2:12" ht="14.45" customHeight="1" thickTop="1" x14ac:dyDescent="0.15">
      <c r="B45" s="102" t="s">
        <v>81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 x14ac:dyDescent="0.15">
      <c r="B46" s="96" t="s">
        <v>80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 x14ac:dyDescent="0.15">
      <c r="B47" s="96" t="s">
        <v>79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 x14ac:dyDescent="0.15">
      <c r="B48" s="96" t="s">
        <v>78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 x14ac:dyDescent="0.15">
      <c r="B49" s="96" t="s">
        <v>77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 x14ac:dyDescent="0.15">
      <c r="B50" s="90" t="s">
        <v>140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0</v>
      </c>
      <c r="E52" s="75">
        <f t="shared" si="18"/>
        <v>0</v>
      </c>
      <c r="F52" s="75">
        <f t="shared" si="18"/>
        <v>1</v>
      </c>
      <c r="G52" s="75">
        <f t="shared" si="18"/>
        <v>0</v>
      </c>
      <c r="H52" s="75">
        <f t="shared" si="18"/>
        <v>0</v>
      </c>
      <c r="I52" s="75">
        <f t="shared" si="18"/>
        <v>1</v>
      </c>
      <c r="J52" s="75">
        <f t="shared" si="18"/>
        <v>1</v>
      </c>
      <c r="K52" s="74">
        <f t="shared" si="3"/>
        <v>100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39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156</v>
      </c>
      <c r="C16" s="101"/>
      <c r="D16" s="100">
        <v>0</v>
      </c>
      <c r="E16" s="99">
        <v>0</v>
      </c>
      <c r="F16" s="99">
        <v>0</v>
      </c>
      <c r="G16" s="99">
        <v>0</v>
      </c>
      <c r="H16" s="99">
        <f t="shared" ref="H16:H21" si="0">SUM(D16:E16)</f>
        <v>0</v>
      </c>
      <c r="I16" s="99">
        <f t="shared" ref="I16:I21" si="1">SUM(F16:G16)</f>
        <v>0</v>
      </c>
      <c r="J16" s="99">
        <f t="shared" ref="J16:J21" si="2">SUM(H16:I16)</f>
        <v>0</v>
      </c>
      <c r="K16" s="98">
        <f t="shared" ref="K16:K52" si="3">IF(J16=0,0,ROUND(I16/J16*100,1))</f>
        <v>0</v>
      </c>
      <c r="L16" s="97">
        <f t="shared" ref="L16:L52" si="4">IF(J16=0,0,ROUND(J16/$J$52*100,1))</f>
        <v>0</v>
      </c>
    </row>
    <row r="17" spans="2:12" ht="14.45" customHeight="1" x14ac:dyDescent="0.15">
      <c r="B17" s="96" t="s">
        <v>155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 x14ac:dyDescent="0.15">
      <c r="B18" s="96" t="s">
        <v>154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 x14ac:dyDescent="0.15">
      <c r="B19" s="96" t="s">
        <v>153</v>
      </c>
      <c r="C19" s="95"/>
      <c r="D19" s="94">
        <v>0</v>
      </c>
      <c r="E19" s="93">
        <v>0</v>
      </c>
      <c r="F19" s="93">
        <v>0</v>
      </c>
      <c r="G19" s="93">
        <v>0</v>
      </c>
      <c r="H19" s="93">
        <f t="shared" si="0"/>
        <v>0</v>
      </c>
      <c r="I19" s="93">
        <f t="shared" si="1"/>
        <v>0</v>
      </c>
      <c r="J19" s="93">
        <f t="shared" si="2"/>
        <v>0</v>
      </c>
      <c r="K19" s="92">
        <f t="shared" si="3"/>
        <v>0</v>
      </c>
      <c r="L19" s="91">
        <f t="shared" si="4"/>
        <v>0</v>
      </c>
    </row>
    <row r="20" spans="2:12" ht="14.45" customHeight="1" x14ac:dyDescent="0.15">
      <c r="B20" s="96" t="s">
        <v>152</v>
      </c>
      <c r="C20" s="95"/>
      <c r="D20" s="94">
        <v>1</v>
      </c>
      <c r="E20" s="93">
        <v>0</v>
      </c>
      <c r="F20" s="93">
        <v>0</v>
      </c>
      <c r="G20" s="93">
        <v>0</v>
      </c>
      <c r="H20" s="93">
        <f t="shared" si="0"/>
        <v>1</v>
      </c>
      <c r="I20" s="93">
        <f t="shared" si="1"/>
        <v>0</v>
      </c>
      <c r="J20" s="93">
        <f t="shared" si="2"/>
        <v>1</v>
      </c>
      <c r="K20" s="92">
        <f t="shared" si="3"/>
        <v>0</v>
      </c>
      <c r="L20" s="91">
        <f t="shared" si="4"/>
        <v>33.299999999999997</v>
      </c>
    </row>
    <row r="21" spans="2:12" ht="14.45" customHeight="1" x14ac:dyDescent="0.15">
      <c r="B21" s="90" t="s">
        <v>151</v>
      </c>
      <c r="C21" s="89"/>
      <c r="D21" s="88">
        <v>0</v>
      </c>
      <c r="E21" s="87">
        <v>0</v>
      </c>
      <c r="F21" s="87">
        <v>0</v>
      </c>
      <c r="G21" s="87">
        <v>0</v>
      </c>
      <c r="H21" s="87">
        <f t="shared" si="0"/>
        <v>0</v>
      </c>
      <c r="I21" s="87">
        <f t="shared" si="1"/>
        <v>0</v>
      </c>
      <c r="J21" s="87">
        <f t="shared" si="2"/>
        <v>0</v>
      </c>
      <c r="K21" s="86">
        <f t="shared" si="3"/>
        <v>0</v>
      </c>
      <c r="L21" s="85">
        <f t="shared" si="4"/>
        <v>0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1</v>
      </c>
      <c r="E22" s="81">
        <f t="shared" si="5"/>
        <v>0</v>
      </c>
      <c r="F22" s="81">
        <f t="shared" si="5"/>
        <v>0</v>
      </c>
      <c r="G22" s="81">
        <f t="shared" si="5"/>
        <v>0</v>
      </c>
      <c r="H22" s="81">
        <f t="shared" si="5"/>
        <v>1</v>
      </c>
      <c r="I22" s="81">
        <f t="shared" si="5"/>
        <v>0</v>
      </c>
      <c r="J22" s="81">
        <f t="shared" si="5"/>
        <v>1</v>
      </c>
      <c r="K22" s="80">
        <f t="shared" si="3"/>
        <v>0</v>
      </c>
      <c r="L22" s="79">
        <f t="shared" si="4"/>
        <v>33.299999999999997</v>
      </c>
    </row>
    <row r="23" spans="2:12" ht="14.45" customHeight="1" thickTop="1" x14ac:dyDescent="0.15">
      <c r="B23" s="102" t="s">
        <v>103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 x14ac:dyDescent="0.15">
      <c r="B24" s="96" t="s">
        <v>102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 x14ac:dyDescent="0.15">
      <c r="B25" s="96" t="s">
        <v>101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 x14ac:dyDescent="0.15">
      <c r="B26" s="96" t="s">
        <v>100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 x14ac:dyDescent="0.15">
      <c r="B27" s="96" t="s">
        <v>99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 x14ac:dyDescent="0.15">
      <c r="B28" s="90" t="s">
        <v>150</v>
      </c>
      <c r="C28" s="89"/>
      <c r="D28" s="88">
        <v>0</v>
      </c>
      <c r="E28" s="87">
        <v>0</v>
      </c>
      <c r="F28" s="87">
        <v>0</v>
      </c>
      <c r="G28" s="87">
        <v>0</v>
      </c>
      <c r="H28" s="87">
        <f t="shared" si="6"/>
        <v>0</v>
      </c>
      <c r="I28" s="87">
        <f t="shared" si="7"/>
        <v>0</v>
      </c>
      <c r="J28" s="87">
        <f t="shared" si="8"/>
        <v>0</v>
      </c>
      <c r="K28" s="86">
        <f t="shared" si="3"/>
        <v>0</v>
      </c>
      <c r="L28" s="85">
        <f t="shared" si="4"/>
        <v>0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0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0</v>
      </c>
      <c r="I29" s="81">
        <f t="shared" si="9"/>
        <v>0</v>
      </c>
      <c r="J29" s="81">
        <f t="shared" si="9"/>
        <v>0</v>
      </c>
      <c r="K29" s="80">
        <f t="shared" si="3"/>
        <v>0</v>
      </c>
      <c r="L29" s="79">
        <f t="shared" si="4"/>
        <v>0</v>
      </c>
    </row>
    <row r="30" spans="2:12" ht="14.45" customHeight="1" thickTop="1" x14ac:dyDescent="0.15">
      <c r="B30" s="110" t="s">
        <v>149</v>
      </c>
      <c r="C30" s="109"/>
      <c r="D30" s="76">
        <v>0</v>
      </c>
      <c r="E30" s="75">
        <v>0</v>
      </c>
      <c r="F30" s="75">
        <v>0</v>
      </c>
      <c r="G30" s="75">
        <v>0</v>
      </c>
      <c r="H30" s="75">
        <f t="shared" ref="H30:H43" si="10">SUM(D30:E30)</f>
        <v>0</v>
      </c>
      <c r="I30" s="75">
        <f t="shared" ref="I30:I43" si="11">SUM(F30:G30)</f>
        <v>0</v>
      </c>
      <c r="J30" s="75">
        <f t="shared" ref="J30:J43" si="12">SUM(H30:I30)</f>
        <v>0</v>
      </c>
      <c r="K30" s="74">
        <f t="shared" si="3"/>
        <v>0</v>
      </c>
      <c r="L30" s="73">
        <f t="shared" si="4"/>
        <v>0</v>
      </c>
    </row>
    <row r="31" spans="2:12" ht="14.45" customHeight="1" x14ac:dyDescent="0.15">
      <c r="B31" s="108" t="s">
        <v>148</v>
      </c>
      <c r="C31" s="107"/>
      <c r="D31" s="106">
        <v>0</v>
      </c>
      <c r="E31" s="105">
        <v>0</v>
      </c>
      <c r="F31" s="105">
        <v>0</v>
      </c>
      <c r="G31" s="105">
        <v>0</v>
      </c>
      <c r="H31" s="105">
        <f t="shared" si="10"/>
        <v>0</v>
      </c>
      <c r="I31" s="105">
        <f t="shared" si="11"/>
        <v>0</v>
      </c>
      <c r="J31" s="105">
        <f t="shared" si="12"/>
        <v>0</v>
      </c>
      <c r="K31" s="104">
        <f t="shared" si="3"/>
        <v>0</v>
      </c>
      <c r="L31" s="103">
        <f t="shared" si="4"/>
        <v>0</v>
      </c>
    </row>
    <row r="32" spans="2:12" ht="14.45" customHeight="1" x14ac:dyDescent="0.15">
      <c r="B32" s="108" t="s">
        <v>147</v>
      </c>
      <c r="C32" s="107"/>
      <c r="D32" s="106">
        <v>0</v>
      </c>
      <c r="E32" s="105">
        <v>0</v>
      </c>
      <c r="F32" s="105">
        <v>0</v>
      </c>
      <c r="G32" s="105">
        <v>0</v>
      </c>
      <c r="H32" s="105">
        <f t="shared" si="10"/>
        <v>0</v>
      </c>
      <c r="I32" s="105">
        <f t="shared" si="11"/>
        <v>0</v>
      </c>
      <c r="J32" s="105">
        <f t="shared" si="12"/>
        <v>0</v>
      </c>
      <c r="K32" s="104">
        <f t="shared" si="3"/>
        <v>0</v>
      </c>
      <c r="L32" s="103">
        <f t="shared" si="4"/>
        <v>0</v>
      </c>
    </row>
    <row r="33" spans="2:12" ht="14.45" customHeight="1" x14ac:dyDescent="0.15">
      <c r="B33" s="108" t="s">
        <v>146</v>
      </c>
      <c r="C33" s="107"/>
      <c r="D33" s="106">
        <v>0</v>
      </c>
      <c r="E33" s="105">
        <v>0</v>
      </c>
      <c r="F33" s="105">
        <v>0</v>
      </c>
      <c r="G33" s="105">
        <v>0</v>
      </c>
      <c r="H33" s="105">
        <f t="shared" si="10"/>
        <v>0</v>
      </c>
      <c r="I33" s="105">
        <f t="shared" si="11"/>
        <v>0</v>
      </c>
      <c r="J33" s="105">
        <f t="shared" si="12"/>
        <v>0</v>
      </c>
      <c r="K33" s="104">
        <f t="shared" si="3"/>
        <v>0</v>
      </c>
      <c r="L33" s="103">
        <f t="shared" si="4"/>
        <v>0</v>
      </c>
    </row>
    <row r="34" spans="2:12" ht="14.45" customHeight="1" x14ac:dyDescent="0.15">
      <c r="B34" s="108" t="s">
        <v>145</v>
      </c>
      <c r="C34" s="107"/>
      <c r="D34" s="106">
        <v>1</v>
      </c>
      <c r="E34" s="105">
        <v>0</v>
      </c>
      <c r="F34" s="105">
        <v>1</v>
      </c>
      <c r="G34" s="105">
        <v>0</v>
      </c>
      <c r="H34" s="105">
        <f t="shared" si="10"/>
        <v>1</v>
      </c>
      <c r="I34" s="105">
        <f t="shared" si="11"/>
        <v>1</v>
      </c>
      <c r="J34" s="105">
        <f t="shared" si="12"/>
        <v>2</v>
      </c>
      <c r="K34" s="104">
        <f t="shared" si="3"/>
        <v>50</v>
      </c>
      <c r="L34" s="103">
        <f t="shared" si="4"/>
        <v>66.7</v>
      </c>
    </row>
    <row r="35" spans="2:12" ht="14.45" customHeight="1" x14ac:dyDescent="0.15">
      <c r="B35" s="108" t="s">
        <v>144</v>
      </c>
      <c r="C35" s="107"/>
      <c r="D35" s="106">
        <v>0</v>
      </c>
      <c r="E35" s="105">
        <v>0</v>
      </c>
      <c r="F35" s="105">
        <v>0</v>
      </c>
      <c r="G35" s="105">
        <v>0</v>
      </c>
      <c r="H35" s="105">
        <f t="shared" si="10"/>
        <v>0</v>
      </c>
      <c r="I35" s="105">
        <f t="shared" si="11"/>
        <v>0</v>
      </c>
      <c r="J35" s="105">
        <f t="shared" si="12"/>
        <v>0</v>
      </c>
      <c r="K35" s="104">
        <f t="shared" si="3"/>
        <v>0</v>
      </c>
      <c r="L35" s="103">
        <f t="shared" si="4"/>
        <v>0</v>
      </c>
    </row>
    <row r="36" spans="2:12" ht="14.45" customHeight="1" x14ac:dyDescent="0.15">
      <c r="B36" s="108" t="s">
        <v>143</v>
      </c>
      <c r="C36" s="107"/>
      <c r="D36" s="106">
        <v>0</v>
      </c>
      <c r="E36" s="105">
        <v>0</v>
      </c>
      <c r="F36" s="105">
        <v>0</v>
      </c>
      <c r="G36" s="105">
        <v>0</v>
      </c>
      <c r="H36" s="105">
        <f t="shared" si="10"/>
        <v>0</v>
      </c>
      <c r="I36" s="105">
        <f t="shared" si="11"/>
        <v>0</v>
      </c>
      <c r="J36" s="105">
        <f t="shared" si="12"/>
        <v>0</v>
      </c>
      <c r="K36" s="104">
        <f t="shared" si="3"/>
        <v>0</v>
      </c>
      <c r="L36" s="103">
        <f t="shared" si="4"/>
        <v>0</v>
      </c>
    </row>
    <row r="37" spans="2:12" ht="14.45" customHeight="1" x14ac:dyDescent="0.15">
      <c r="B37" s="108" t="s">
        <v>142</v>
      </c>
      <c r="C37" s="107"/>
      <c r="D37" s="106">
        <v>0</v>
      </c>
      <c r="E37" s="105">
        <v>0</v>
      </c>
      <c r="F37" s="105">
        <v>0</v>
      </c>
      <c r="G37" s="105">
        <v>0</v>
      </c>
      <c r="H37" s="105">
        <f t="shared" si="10"/>
        <v>0</v>
      </c>
      <c r="I37" s="105">
        <f t="shared" si="11"/>
        <v>0</v>
      </c>
      <c r="J37" s="105">
        <f t="shared" si="12"/>
        <v>0</v>
      </c>
      <c r="K37" s="104">
        <f t="shared" si="3"/>
        <v>0</v>
      </c>
      <c r="L37" s="103">
        <f t="shared" si="4"/>
        <v>0</v>
      </c>
    </row>
    <row r="38" spans="2:12" ht="14.45" customHeight="1" x14ac:dyDescent="0.15">
      <c r="B38" s="102" t="s">
        <v>88</v>
      </c>
      <c r="C38" s="101"/>
      <c r="D38" s="100">
        <v>0</v>
      </c>
      <c r="E38" s="99">
        <v>0</v>
      </c>
      <c r="F38" s="99">
        <v>0</v>
      </c>
      <c r="G38" s="99">
        <v>0</v>
      </c>
      <c r="H38" s="99">
        <f t="shared" si="10"/>
        <v>0</v>
      </c>
      <c r="I38" s="99">
        <f t="shared" si="11"/>
        <v>0</v>
      </c>
      <c r="J38" s="99">
        <f t="shared" si="12"/>
        <v>0</v>
      </c>
      <c r="K38" s="98">
        <f t="shared" si="3"/>
        <v>0</v>
      </c>
      <c r="L38" s="97">
        <f t="shared" si="4"/>
        <v>0</v>
      </c>
    </row>
    <row r="39" spans="2:12" ht="14.45" customHeight="1" x14ac:dyDescent="0.15">
      <c r="B39" s="96" t="s">
        <v>87</v>
      </c>
      <c r="C39" s="95"/>
      <c r="D39" s="94">
        <v>0</v>
      </c>
      <c r="E39" s="93">
        <v>0</v>
      </c>
      <c r="F39" s="93">
        <v>0</v>
      </c>
      <c r="G39" s="93">
        <v>0</v>
      </c>
      <c r="H39" s="93">
        <f t="shared" si="10"/>
        <v>0</v>
      </c>
      <c r="I39" s="93">
        <f t="shared" si="11"/>
        <v>0</v>
      </c>
      <c r="J39" s="93">
        <f t="shared" si="12"/>
        <v>0</v>
      </c>
      <c r="K39" s="92">
        <f t="shared" si="3"/>
        <v>0</v>
      </c>
      <c r="L39" s="91">
        <f t="shared" si="4"/>
        <v>0</v>
      </c>
    </row>
    <row r="40" spans="2:12" ht="14.45" customHeight="1" x14ac:dyDescent="0.15">
      <c r="B40" s="96" t="s">
        <v>86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 x14ac:dyDescent="0.15">
      <c r="B41" s="96" t="s">
        <v>85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 x14ac:dyDescent="0.15">
      <c r="B42" s="96" t="s">
        <v>84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 x14ac:dyDescent="0.15">
      <c r="B43" s="90" t="s">
        <v>141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0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0</v>
      </c>
      <c r="I44" s="81">
        <f t="shared" si="13"/>
        <v>0</v>
      </c>
      <c r="J44" s="81">
        <f t="shared" si="13"/>
        <v>0</v>
      </c>
      <c r="K44" s="80">
        <f t="shared" si="3"/>
        <v>0</v>
      </c>
      <c r="L44" s="79">
        <f t="shared" si="4"/>
        <v>0</v>
      </c>
    </row>
    <row r="45" spans="2:12" ht="14.45" customHeight="1" thickTop="1" x14ac:dyDescent="0.15">
      <c r="B45" s="102" t="s">
        <v>81</v>
      </c>
      <c r="C45" s="101"/>
      <c r="D45" s="100">
        <v>0</v>
      </c>
      <c r="E45" s="99">
        <v>0</v>
      </c>
      <c r="F45" s="99">
        <v>0</v>
      </c>
      <c r="G45" s="99">
        <v>0</v>
      </c>
      <c r="H45" s="99">
        <f t="shared" ref="H45:H50" si="14">SUM(D45:E45)</f>
        <v>0</v>
      </c>
      <c r="I45" s="99">
        <f t="shared" ref="I45:I50" si="15">SUM(F45:G45)</f>
        <v>0</v>
      </c>
      <c r="J45" s="99">
        <f t="shared" ref="J45:J50" si="16">SUM(H45:I45)</f>
        <v>0</v>
      </c>
      <c r="K45" s="98">
        <f t="shared" si="3"/>
        <v>0</v>
      </c>
      <c r="L45" s="97">
        <f t="shared" si="4"/>
        <v>0</v>
      </c>
    </row>
    <row r="46" spans="2:12" ht="14.45" customHeight="1" x14ac:dyDescent="0.15">
      <c r="B46" s="96" t="s">
        <v>80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 x14ac:dyDescent="0.15">
      <c r="B47" s="96" t="s">
        <v>79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 x14ac:dyDescent="0.15">
      <c r="B48" s="96" t="s">
        <v>78</v>
      </c>
      <c r="C48" s="95"/>
      <c r="D48" s="94">
        <v>0</v>
      </c>
      <c r="E48" s="93">
        <v>0</v>
      </c>
      <c r="F48" s="93">
        <v>0</v>
      </c>
      <c r="G48" s="93">
        <v>0</v>
      </c>
      <c r="H48" s="93">
        <f t="shared" si="14"/>
        <v>0</v>
      </c>
      <c r="I48" s="93">
        <f t="shared" si="15"/>
        <v>0</v>
      </c>
      <c r="J48" s="93">
        <f t="shared" si="16"/>
        <v>0</v>
      </c>
      <c r="K48" s="92">
        <f t="shared" si="3"/>
        <v>0</v>
      </c>
      <c r="L48" s="91">
        <f t="shared" si="4"/>
        <v>0</v>
      </c>
    </row>
    <row r="49" spans="2:13" ht="14.45" customHeight="1" x14ac:dyDescent="0.15">
      <c r="B49" s="96" t="s">
        <v>77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 x14ac:dyDescent="0.15">
      <c r="B50" s="90" t="s">
        <v>140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0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0</v>
      </c>
      <c r="I51" s="81">
        <f t="shared" si="17"/>
        <v>0</v>
      </c>
      <c r="J51" s="81">
        <f t="shared" si="17"/>
        <v>0</v>
      </c>
      <c r="K51" s="80">
        <f t="shared" si="3"/>
        <v>0</v>
      </c>
      <c r="L51" s="79">
        <f t="shared" si="4"/>
        <v>0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2</v>
      </c>
      <c r="E52" s="75">
        <f t="shared" si="18"/>
        <v>0</v>
      </c>
      <c r="F52" s="75">
        <f t="shared" si="18"/>
        <v>1</v>
      </c>
      <c r="G52" s="75">
        <f t="shared" si="18"/>
        <v>0</v>
      </c>
      <c r="H52" s="75">
        <f t="shared" si="18"/>
        <v>2</v>
      </c>
      <c r="I52" s="75">
        <f t="shared" si="18"/>
        <v>1</v>
      </c>
      <c r="J52" s="75">
        <f t="shared" si="18"/>
        <v>3</v>
      </c>
      <c r="K52" s="74">
        <f t="shared" si="3"/>
        <v>33.299999999999997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32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190</v>
      </c>
      <c r="C16" s="101"/>
      <c r="D16" s="100">
        <v>4</v>
      </c>
      <c r="E16" s="99">
        <v>3</v>
      </c>
      <c r="F16" s="99">
        <v>0</v>
      </c>
      <c r="G16" s="99">
        <v>0</v>
      </c>
      <c r="H16" s="99">
        <f t="shared" ref="H16:H21" si="0">SUM(D16:E16)</f>
        <v>7</v>
      </c>
      <c r="I16" s="99">
        <f t="shared" ref="I16:I21" si="1">SUM(F16:G16)</f>
        <v>0</v>
      </c>
      <c r="J16" s="99">
        <f t="shared" ref="J16:J21" si="2">SUM(H16:I16)</f>
        <v>7</v>
      </c>
      <c r="K16" s="98">
        <f t="shared" ref="K16:K52" si="3">IF(J16=0,0,ROUND(I16/J16*100,1))</f>
        <v>0</v>
      </c>
      <c r="L16" s="97">
        <f t="shared" ref="L16:L52" si="4">IF(J16=0,0,ROUND(J16/$J$52*100,1))</f>
        <v>4.5</v>
      </c>
    </row>
    <row r="17" spans="2:12" ht="14.45" customHeight="1" x14ac:dyDescent="0.15">
      <c r="B17" s="96" t="s">
        <v>189</v>
      </c>
      <c r="C17" s="95"/>
      <c r="D17" s="94">
        <v>1</v>
      </c>
      <c r="E17" s="93">
        <v>0</v>
      </c>
      <c r="F17" s="93">
        <v>0</v>
      </c>
      <c r="G17" s="93">
        <v>0</v>
      </c>
      <c r="H17" s="93">
        <f t="shared" si="0"/>
        <v>1</v>
      </c>
      <c r="I17" s="93">
        <f t="shared" si="1"/>
        <v>0</v>
      </c>
      <c r="J17" s="93">
        <f t="shared" si="2"/>
        <v>1</v>
      </c>
      <c r="K17" s="92">
        <f t="shared" si="3"/>
        <v>0</v>
      </c>
      <c r="L17" s="91">
        <f t="shared" si="4"/>
        <v>0.6</v>
      </c>
    </row>
    <row r="18" spans="2:12" ht="14.45" customHeight="1" x14ac:dyDescent="0.15">
      <c r="B18" s="96" t="s">
        <v>188</v>
      </c>
      <c r="C18" s="95"/>
      <c r="D18" s="94">
        <v>2</v>
      </c>
      <c r="E18" s="93">
        <v>2</v>
      </c>
      <c r="F18" s="93">
        <v>0</v>
      </c>
      <c r="G18" s="93">
        <v>0</v>
      </c>
      <c r="H18" s="93">
        <f t="shared" si="0"/>
        <v>4</v>
      </c>
      <c r="I18" s="93">
        <f t="shared" si="1"/>
        <v>0</v>
      </c>
      <c r="J18" s="93">
        <f t="shared" si="2"/>
        <v>4</v>
      </c>
      <c r="K18" s="92">
        <f t="shared" si="3"/>
        <v>0</v>
      </c>
      <c r="L18" s="91">
        <f t="shared" si="4"/>
        <v>2.6</v>
      </c>
    </row>
    <row r="19" spans="2:12" ht="14.45" customHeight="1" x14ac:dyDescent="0.15">
      <c r="B19" s="96" t="s">
        <v>187</v>
      </c>
      <c r="C19" s="95"/>
      <c r="D19" s="94">
        <v>3</v>
      </c>
      <c r="E19" s="93">
        <v>1</v>
      </c>
      <c r="F19" s="93">
        <v>0</v>
      </c>
      <c r="G19" s="93">
        <v>0</v>
      </c>
      <c r="H19" s="93">
        <f t="shared" si="0"/>
        <v>4</v>
      </c>
      <c r="I19" s="93">
        <f t="shared" si="1"/>
        <v>0</v>
      </c>
      <c r="J19" s="93">
        <f t="shared" si="2"/>
        <v>4</v>
      </c>
      <c r="K19" s="92">
        <f t="shared" si="3"/>
        <v>0</v>
      </c>
      <c r="L19" s="91">
        <f t="shared" si="4"/>
        <v>2.6</v>
      </c>
    </row>
    <row r="20" spans="2:12" ht="14.45" customHeight="1" x14ac:dyDescent="0.15">
      <c r="B20" s="96" t="s">
        <v>186</v>
      </c>
      <c r="C20" s="95"/>
      <c r="D20" s="94">
        <v>0</v>
      </c>
      <c r="E20" s="93">
        <v>0</v>
      </c>
      <c r="F20" s="93">
        <v>0</v>
      </c>
      <c r="G20" s="93">
        <v>0</v>
      </c>
      <c r="H20" s="93">
        <f t="shared" si="0"/>
        <v>0</v>
      </c>
      <c r="I20" s="93">
        <f t="shared" si="1"/>
        <v>0</v>
      </c>
      <c r="J20" s="93">
        <f t="shared" si="2"/>
        <v>0</v>
      </c>
      <c r="K20" s="92">
        <f t="shared" si="3"/>
        <v>0</v>
      </c>
      <c r="L20" s="91">
        <f t="shared" si="4"/>
        <v>0</v>
      </c>
    </row>
    <row r="21" spans="2:12" ht="14.45" customHeight="1" x14ac:dyDescent="0.15">
      <c r="B21" s="90" t="s">
        <v>185</v>
      </c>
      <c r="C21" s="89"/>
      <c r="D21" s="88">
        <v>0</v>
      </c>
      <c r="E21" s="87">
        <v>1</v>
      </c>
      <c r="F21" s="87">
        <v>0</v>
      </c>
      <c r="G21" s="87">
        <v>0</v>
      </c>
      <c r="H21" s="87">
        <f t="shared" si="0"/>
        <v>1</v>
      </c>
      <c r="I21" s="87">
        <f t="shared" si="1"/>
        <v>0</v>
      </c>
      <c r="J21" s="87">
        <f t="shared" si="2"/>
        <v>1</v>
      </c>
      <c r="K21" s="86">
        <f t="shared" si="3"/>
        <v>0</v>
      </c>
      <c r="L21" s="85">
        <f t="shared" si="4"/>
        <v>0.6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10</v>
      </c>
      <c r="E22" s="81">
        <f t="shared" si="5"/>
        <v>7</v>
      </c>
      <c r="F22" s="81">
        <f t="shared" si="5"/>
        <v>0</v>
      </c>
      <c r="G22" s="81">
        <f t="shared" si="5"/>
        <v>0</v>
      </c>
      <c r="H22" s="81">
        <f t="shared" si="5"/>
        <v>17</v>
      </c>
      <c r="I22" s="81">
        <f t="shared" si="5"/>
        <v>0</v>
      </c>
      <c r="J22" s="81">
        <f t="shared" si="5"/>
        <v>17</v>
      </c>
      <c r="K22" s="80">
        <f t="shared" si="3"/>
        <v>0</v>
      </c>
      <c r="L22" s="79">
        <f t="shared" si="4"/>
        <v>10.9</v>
      </c>
    </row>
    <row r="23" spans="2:12" ht="14.45" customHeight="1" thickTop="1" x14ac:dyDescent="0.15">
      <c r="B23" s="102" t="s">
        <v>103</v>
      </c>
      <c r="C23" s="101"/>
      <c r="D23" s="100">
        <v>1</v>
      </c>
      <c r="E23" s="99">
        <v>0</v>
      </c>
      <c r="F23" s="99">
        <v>1</v>
      </c>
      <c r="G23" s="99">
        <v>0</v>
      </c>
      <c r="H23" s="99">
        <f t="shared" ref="H23:H28" si="6">SUM(D23:E23)</f>
        <v>1</v>
      </c>
      <c r="I23" s="99">
        <f t="shared" ref="I23:I28" si="7">SUM(F23:G23)</f>
        <v>1</v>
      </c>
      <c r="J23" s="99">
        <f t="shared" ref="J23:J28" si="8">SUM(H23:I23)</f>
        <v>2</v>
      </c>
      <c r="K23" s="98">
        <f t="shared" si="3"/>
        <v>50</v>
      </c>
      <c r="L23" s="97">
        <f t="shared" si="4"/>
        <v>1.3</v>
      </c>
    </row>
    <row r="24" spans="2:12" ht="14.45" customHeight="1" x14ac:dyDescent="0.15">
      <c r="B24" s="96" t="s">
        <v>102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 x14ac:dyDescent="0.15">
      <c r="B25" s="96" t="s">
        <v>101</v>
      </c>
      <c r="C25" s="95"/>
      <c r="D25" s="94">
        <v>1</v>
      </c>
      <c r="E25" s="93">
        <v>0</v>
      </c>
      <c r="F25" s="93">
        <v>0</v>
      </c>
      <c r="G25" s="93">
        <v>0</v>
      </c>
      <c r="H25" s="93">
        <f t="shared" si="6"/>
        <v>1</v>
      </c>
      <c r="I25" s="93">
        <f t="shared" si="7"/>
        <v>0</v>
      </c>
      <c r="J25" s="93">
        <f t="shared" si="8"/>
        <v>1</v>
      </c>
      <c r="K25" s="92">
        <f t="shared" si="3"/>
        <v>0</v>
      </c>
      <c r="L25" s="91">
        <f t="shared" si="4"/>
        <v>0.6</v>
      </c>
    </row>
    <row r="26" spans="2:12" ht="14.45" customHeight="1" x14ac:dyDescent="0.15">
      <c r="B26" s="96" t="s">
        <v>100</v>
      </c>
      <c r="C26" s="95"/>
      <c r="D26" s="94">
        <v>3</v>
      </c>
      <c r="E26" s="93">
        <v>0</v>
      </c>
      <c r="F26" s="93">
        <v>0</v>
      </c>
      <c r="G26" s="93">
        <v>0</v>
      </c>
      <c r="H26" s="93">
        <f t="shared" si="6"/>
        <v>3</v>
      </c>
      <c r="I26" s="93">
        <f t="shared" si="7"/>
        <v>0</v>
      </c>
      <c r="J26" s="93">
        <f t="shared" si="8"/>
        <v>3</v>
      </c>
      <c r="K26" s="92">
        <f t="shared" si="3"/>
        <v>0</v>
      </c>
      <c r="L26" s="91">
        <f t="shared" si="4"/>
        <v>1.9</v>
      </c>
    </row>
    <row r="27" spans="2:12" ht="14.45" customHeight="1" x14ac:dyDescent="0.15">
      <c r="B27" s="96" t="s">
        <v>99</v>
      </c>
      <c r="C27" s="95"/>
      <c r="D27" s="94">
        <v>3</v>
      </c>
      <c r="E27" s="93">
        <v>0</v>
      </c>
      <c r="F27" s="93">
        <v>0</v>
      </c>
      <c r="G27" s="93">
        <v>0</v>
      </c>
      <c r="H27" s="93">
        <f t="shared" si="6"/>
        <v>3</v>
      </c>
      <c r="I27" s="93">
        <f t="shared" si="7"/>
        <v>0</v>
      </c>
      <c r="J27" s="93">
        <f t="shared" si="8"/>
        <v>3</v>
      </c>
      <c r="K27" s="92">
        <f t="shared" si="3"/>
        <v>0</v>
      </c>
      <c r="L27" s="91">
        <f t="shared" si="4"/>
        <v>1.9</v>
      </c>
    </row>
    <row r="28" spans="2:12" ht="14.45" customHeight="1" x14ac:dyDescent="0.15">
      <c r="B28" s="90" t="s">
        <v>184</v>
      </c>
      <c r="C28" s="89"/>
      <c r="D28" s="88">
        <v>3</v>
      </c>
      <c r="E28" s="87">
        <v>0</v>
      </c>
      <c r="F28" s="87">
        <v>0</v>
      </c>
      <c r="G28" s="87">
        <v>0</v>
      </c>
      <c r="H28" s="87">
        <f t="shared" si="6"/>
        <v>3</v>
      </c>
      <c r="I28" s="87">
        <f t="shared" si="7"/>
        <v>0</v>
      </c>
      <c r="J28" s="87">
        <f t="shared" si="8"/>
        <v>3</v>
      </c>
      <c r="K28" s="86">
        <f t="shared" si="3"/>
        <v>0</v>
      </c>
      <c r="L28" s="85">
        <f t="shared" si="4"/>
        <v>1.9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11</v>
      </c>
      <c r="E29" s="81">
        <f t="shared" si="9"/>
        <v>0</v>
      </c>
      <c r="F29" s="81">
        <f t="shared" si="9"/>
        <v>1</v>
      </c>
      <c r="G29" s="81">
        <f t="shared" si="9"/>
        <v>0</v>
      </c>
      <c r="H29" s="81">
        <f t="shared" si="9"/>
        <v>11</v>
      </c>
      <c r="I29" s="81">
        <f t="shared" si="9"/>
        <v>1</v>
      </c>
      <c r="J29" s="81">
        <f t="shared" si="9"/>
        <v>12</v>
      </c>
      <c r="K29" s="80">
        <f t="shared" si="3"/>
        <v>8.3000000000000007</v>
      </c>
      <c r="L29" s="79">
        <f t="shared" si="4"/>
        <v>7.7</v>
      </c>
    </row>
    <row r="30" spans="2:12" ht="14.45" customHeight="1" thickTop="1" x14ac:dyDescent="0.15">
      <c r="B30" s="110" t="s">
        <v>183</v>
      </c>
      <c r="C30" s="109"/>
      <c r="D30" s="76">
        <v>15</v>
      </c>
      <c r="E30" s="75">
        <v>3</v>
      </c>
      <c r="F30" s="75">
        <v>0</v>
      </c>
      <c r="G30" s="75">
        <v>0</v>
      </c>
      <c r="H30" s="75">
        <f t="shared" ref="H30:H43" si="10">SUM(D30:E30)</f>
        <v>18</v>
      </c>
      <c r="I30" s="75">
        <f t="shared" ref="I30:I43" si="11">SUM(F30:G30)</f>
        <v>0</v>
      </c>
      <c r="J30" s="75">
        <f t="shared" ref="J30:J43" si="12">SUM(H30:I30)</f>
        <v>18</v>
      </c>
      <c r="K30" s="74">
        <f t="shared" si="3"/>
        <v>0</v>
      </c>
      <c r="L30" s="73">
        <f t="shared" si="4"/>
        <v>11.5</v>
      </c>
    </row>
    <row r="31" spans="2:12" ht="14.45" customHeight="1" x14ac:dyDescent="0.15">
      <c r="B31" s="108" t="s">
        <v>182</v>
      </c>
      <c r="C31" s="107"/>
      <c r="D31" s="106">
        <v>15</v>
      </c>
      <c r="E31" s="105">
        <v>5</v>
      </c>
      <c r="F31" s="105">
        <v>0</v>
      </c>
      <c r="G31" s="105">
        <v>0</v>
      </c>
      <c r="H31" s="105">
        <f t="shared" si="10"/>
        <v>20</v>
      </c>
      <c r="I31" s="105">
        <f t="shared" si="11"/>
        <v>0</v>
      </c>
      <c r="J31" s="105">
        <f t="shared" si="12"/>
        <v>20</v>
      </c>
      <c r="K31" s="104">
        <f t="shared" si="3"/>
        <v>0</v>
      </c>
      <c r="L31" s="103">
        <f t="shared" si="4"/>
        <v>12.8</v>
      </c>
    </row>
    <row r="32" spans="2:12" ht="14.45" customHeight="1" x14ac:dyDescent="0.15">
      <c r="B32" s="108" t="s">
        <v>181</v>
      </c>
      <c r="C32" s="107"/>
      <c r="D32" s="106">
        <v>9</v>
      </c>
      <c r="E32" s="105">
        <v>0</v>
      </c>
      <c r="F32" s="105">
        <v>0</v>
      </c>
      <c r="G32" s="105">
        <v>0</v>
      </c>
      <c r="H32" s="105">
        <f t="shared" si="10"/>
        <v>9</v>
      </c>
      <c r="I32" s="105">
        <f t="shared" si="11"/>
        <v>0</v>
      </c>
      <c r="J32" s="105">
        <f t="shared" si="12"/>
        <v>9</v>
      </c>
      <c r="K32" s="104">
        <f t="shared" si="3"/>
        <v>0</v>
      </c>
      <c r="L32" s="103">
        <f t="shared" si="4"/>
        <v>5.8</v>
      </c>
    </row>
    <row r="33" spans="2:12" ht="14.45" customHeight="1" x14ac:dyDescent="0.15">
      <c r="B33" s="108" t="s">
        <v>180</v>
      </c>
      <c r="C33" s="107"/>
      <c r="D33" s="106">
        <v>6</v>
      </c>
      <c r="E33" s="105">
        <v>2</v>
      </c>
      <c r="F33" s="105">
        <v>0</v>
      </c>
      <c r="G33" s="105">
        <v>0</v>
      </c>
      <c r="H33" s="105">
        <f t="shared" si="10"/>
        <v>8</v>
      </c>
      <c r="I33" s="105">
        <f t="shared" si="11"/>
        <v>0</v>
      </c>
      <c r="J33" s="105">
        <f t="shared" si="12"/>
        <v>8</v>
      </c>
      <c r="K33" s="104">
        <f t="shared" si="3"/>
        <v>0</v>
      </c>
      <c r="L33" s="103">
        <f t="shared" si="4"/>
        <v>5.0999999999999996</v>
      </c>
    </row>
    <row r="34" spans="2:12" ht="14.45" customHeight="1" x14ac:dyDescent="0.15">
      <c r="B34" s="108" t="s">
        <v>179</v>
      </c>
      <c r="C34" s="107"/>
      <c r="D34" s="106">
        <v>13</v>
      </c>
      <c r="E34" s="105">
        <v>1</v>
      </c>
      <c r="F34" s="105">
        <v>0</v>
      </c>
      <c r="G34" s="105">
        <v>0</v>
      </c>
      <c r="H34" s="105">
        <f t="shared" si="10"/>
        <v>14</v>
      </c>
      <c r="I34" s="105">
        <f t="shared" si="11"/>
        <v>0</v>
      </c>
      <c r="J34" s="105">
        <f t="shared" si="12"/>
        <v>14</v>
      </c>
      <c r="K34" s="104">
        <f t="shared" si="3"/>
        <v>0</v>
      </c>
      <c r="L34" s="103">
        <f t="shared" si="4"/>
        <v>9</v>
      </c>
    </row>
    <row r="35" spans="2:12" ht="14.45" customHeight="1" x14ac:dyDescent="0.15">
      <c r="B35" s="108" t="s">
        <v>178</v>
      </c>
      <c r="C35" s="107"/>
      <c r="D35" s="106">
        <v>12</v>
      </c>
      <c r="E35" s="105">
        <v>1</v>
      </c>
      <c r="F35" s="105">
        <v>2</v>
      </c>
      <c r="G35" s="105">
        <v>0</v>
      </c>
      <c r="H35" s="105">
        <f t="shared" si="10"/>
        <v>13</v>
      </c>
      <c r="I35" s="105">
        <f t="shared" si="11"/>
        <v>2</v>
      </c>
      <c r="J35" s="105">
        <f t="shared" si="12"/>
        <v>15</v>
      </c>
      <c r="K35" s="104">
        <f t="shared" si="3"/>
        <v>13.3</v>
      </c>
      <c r="L35" s="103">
        <f t="shared" si="4"/>
        <v>9.6</v>
      </c>
    </row>
    <row r="36" spans="2:12" ht="14.45" customHeight="1" x14ac:dyDescent="0.15">
      <c r="B36" s="108" t="s">
        <v>177</v>
      </c>
      <c r="C36" s="107"/>
      <c r="D36" s="106">
        <v>3</v>
      </c>
      <c r="E36" s="105">
        <v>1</v>
      </c>
      <c r="F36" s="105">
        <v>1</v>
      </c>
      <c r="G36" s="105">
        <v>0</v>
      </c>
      <c r="H36" s="105">
        <f t="shared" si="10"/>
        <v>4</v>
      </c>
      <c r="I36" s="105">
        <f t="shared" si="11"/>
        <v>1</v>
      </c>
      <c r="J36" s="105">
        <f t="shared" si="12"/>
        <v>5</v>
      </c>
      <c r="K36" s="104">
        <f t="shared" si="3"/>
        <v>20</v>
      </c>
      <c r="L36" s="103">
        <f t="shared" si="4"/>
        <v>3.2</v>
      </c>
    </row>
    <row r="37" spans="2:12" ht="14.45" customHeight="1" x14ac:dyDescent="0.15">
      <c r="B37" s="108" t="s">
        <v>176</v>
      </c>
      <c r="C37" s="107"/>
      <c r="D37" s="106">
        <v>4</v>
      </c>
      <c r="E37" s="105">
        <v>1</v>
      </c>
      <c r="F37" s="105">
        <v>0</v>
      </c>
      <c r="G37" s="105">
        <v>0</v>
      </c>
      <c r="H37" s="105">
        <f t="shared" si="10"/>
        <v>5</v>
      </c>
      <c r="I37" s="105">
        <f t="shared" si="11"/>
        <v>0</v>
      </c>
      <c r="J37" s="105">
        <f t="shared" si="12"/>
        <v>5</v>
      </c>
      <c r="K37" s="104">
        <f t="shared" si="3"/>
        <v>0</v>
      </c>
      <c r="L37" s="103">
        <f t="shared" si="4"/>
        <v>3.2</v>
      </c>
    </row>
    <row r="38" spans="2:12" ht="14.45" customHeight="1" x14ac:dyDescent="0.15">
      <c r="B38" s="102" t="s">
        <v>88</v>
      </c>
      <c r="C38" s="101"/>
      <c r="D38" s="100">
        <v>2</v>
      </c>
      <c r="E38" s="99">
        <v>2</v>
      </c>
      <c r="F38" s="99">
        <v>0</v>
      </c>
      <c r="G38" s="99">
        <v>0</v>
      </c>
      <c r="H38" s="99">
        <f t="shared" si="10"/>
        <v>4</v>
      </c>
      <c r="I38" s="99">
        <f t="shared" si="11"/>
        <v>0</v>
      </c>
      <c r="J38" s="99">
        <f t="shared" si="12"/>
        <v>4</v>
      </c>
      <c r="K38" s="98">
        <f t="shared" si="3"/>
        <v>0</v>
      </c>
      <c r="L38" s="97">
        <f t="shared" si="4"/>
        <v>2.6</v>
      </c>
    </row>
    <row r="39" spans="2:12" ht="14.45" customHeight="1" x14ac:dyDescent="0.15">
      <c r="B39" s="96" t="s">
        <v>87</v>
      </c>
      <c r="C39" s="95"/>
      <c r="D39" s="94">
        <v>5</v>
      </c>
      <c r="E39" s="93">
        <v>1</v>
      </c>
      <c r="F39" s="93">
        <v>0</v>
      </c>
      <c r="G39" s="93">
        <v>0</v>
      </c>
      <c r="H39" s="93">
        <f t="shared" si="10"/>
        <v>6</v>
      </c>
      <c r="I39" s="93">
        <f t="shared" si="11"/>
        <v>0</v>
      </c>
      <c r="J39" s="93">
        <f t="shared" si="12"/>
        <v>6</v>
      </c>
      <c r="K39" s="92">
        <f t="shared" si="3"/>
        <v>0</v>
      </c>
      <c r="L39" s="91">
        <f t="shared" si="4"/>
        <v>3.8</v>
      </c>
    </row>
    <row r="40" spans="2:12" ht="14.45" customHeight="1" x14ac:dyDescent="0.15">
      <c r="B40" s="96" t="s">
        <v>86</v>
      </c>
      <c r="C40" s="95"/>
      <c r="D40" s="94">
        <v>3</v>
      </c>
      <c r="E40" s="93">
        <v>1</v>
      </c>
      <c r="F40" s="93">
        <v>0</v>
      </c>
      <c r="G40" s="93">
        <v>0</v>
      </c>
      <c r="H40" s="93">
        <f t="shared" si="10"/>
        <v>4</v>
      </c>
      <c r="I40" s="93">
        <f t="shared" si="11"/>
        <v>0</v>
      </c>
      <c r="J40" s="93">
        <f t="shared" si="12"/>
        <v>4</v>
      </c>
      <c r="K40" s="92">
        <f t="shared" si="3"/>
        <v>0</v>
      </c>
      <c r="L40" s="91">
        <f t="shared" si="4"/>
        <v>2.6</v>
      </c>
    </row>
    <row r="41" spans="2:12" ht="14.45" customHeight="1" x14ac:dyDescent="0.15">
      <c r="B41" s="96" t="s">
        <v>85</v>
      </c>
      <c r="C41" s="95"/>
      <c r="D41" s="94">
        <v>1</v>
      </c>
      <c r="E41" s="93">
        <v>1</v>
      </c>
      <c r="F41" s="93">
        <v>1</v>
      </c>
      <c r="G41" s="93">
        <v>0</v>
      </c>
      <c r="H41" s="93">
        <f t="shared" si="10"/>
        <v>2</v>
      </c>
      <c r="I41" s="93">
        <f t="shared" si="11"/>
        <v>1</v>
      </c>
      <c r="J41" s="93">
        <f t="shared" si="12"/>
        <v>3</v>
      </c>
      <c r="K41" s="92">
        <f t="shared" si="3"/>
        <v>33.299999999999997</v>
      </c>
      <c r="L41" s="91">
        <f t="shared" si="4"/>
        <v>1.9</v>
      </c>
    </row>
    <row r="42" spans="2:12" ht="14.45" customHeight="1" x14ac:dyDescent="0.15">
      <c r="B42" s="96" t="s">
        <v>84</v>
      </c>
      <c r="C42" s="95"/>
      <c r="D42" s="94">
        <v>2</v>
      </c>
      <c r="E42" s="93">
        <v>0</v>
      </c>
      <c r="F42" s="93">
        <v>0</v>
      </c>
      <c r="G42" s="93">
        <v>0</v>
      </c>
      <c r="H42" s="93">
        <f t="shared" si="10"/>
        <v>2</v>
      </c>
      <c r="I42" s="93">
        <f t="shared" si="11"/>
        <v>0</v>
      </c>
      <c r="J42" s="93">
        <f t="shared" si="12"/>
        <v>2</v>
      </c>
      <c r="K42" s="92">
        <f t="shared" si="3"/>
        <v>0</v>
      </c>
      <c r="L42" s="91">
        <f t="shared" si="4"/>
        <v>1.3</v>
      </c>
    </row>
    <row r="43" spans="2:12" ht="14.45" customHeight="1" x14ac:dyDescent="0.15">
      <c r="B43" s="90" t="s">
        <v>175</v>
      </c>
      <c r="C43" s="89"/>
      <c r="D43" s="88">
        <v>3</v>
      </c>
      <c r="E43" s="87">
        <v>0</v>
      </c>
      <c r="F43" s="87">
        <v>0</v>
      </c>
      <c r="G43" s="87">
        <v>0</v>
      </c>
      <c r="H43" s="87">
        <f t="shared" si="10"/>
        <v>3</v>
      </c>
      <c r="I43" s="87">
        <f t="shared" si="11"/>
        <v>0</v>
      </c>
      <c r="J43" s="87">
        <f t="shared" si="12"/>
        <v>3</v>
      </c>
      <c r="K43" s="86">
        <f t="shared" si="3"/>
        <v>0</v>
      </c>
      <c r="L43" s="85">
        <f t="shared" si="4"/>
        <v>1.9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16</v>
      </c>
      <c r="E44" s="81">
        <f t="shared" si="13"/>
        <v>5</v>
      </c>
      <c r="F44" s="81">
        <f t="shared" si="13"/>
        <v>1</v>
      </c>
      <c r="G44" s="81">
        <f t="shared" si="13"/>
        <v>0</v>
      </c>
      <c r="H44" s="81">
        <f t="shared" si="13"/>
        <v>21</v>
      </c>
      <c r="I44" s="81">
        <f t="shared" si="13"/>
        <v>1</v>
      </c>
      <c r="J44" s="81">
        <f t="shared" si="13"/>
        <v>22</v>
      </c>
      <c r="K44" s="80">
        <f t="shared" si="3"/>
        <v>4.5</v>
      </c>
      <c r="L44" s="79">
        <f t="shared" si="4"/>
        <v>14.1</v>
      </c>
    </row>
    <row r="45" spans="2:12" ht="14.45" customHeight="1" thickTop="1" x14ac:dyDescent="0.15">
      <c r="B45" s="102" t="s">
        <v>81</v>
      </c>
      <c r="C45" s="101"/>
      <c r="D45" s="100">
        <v>3</v>
      </c>
      <c r="E45" s="99">
        <v>1</v>
      </c>
      <c r="F45" s="99">
        <v>0</v>
      </c>
      <c r="G45" s="99">
        <v>0</v>
      </c>
      <c r="H45" s="99">
        <f t="shared" ref="H45:H50" si="14">SUM(D45:E45)</f>
        <v>4</v>
      </c>
      <c r="I45" s="99">
        <f t="shared" ref="I45:I50" si="15">SUM(F45:G45)</f>
        <v>0</v>
      </c>
      <c r="J45" s="99">
        <f t="shared" ref="J45:J50" si="16">SUM(H45:I45)</f>
        <v>4</v>
      </c>
      <c r="K45" s="98">
        <f t="shared" si="3"/>
        <v>0</v>
      </c>
      <c r="L45" s="97">
        <f t="shared" si="4"/>
        <v>2.6</v>
      </c>
    </row>
    <row r="46" spans="2:12" ht="14.45" customHeight="1" x14ac:dyDescent="0.15">
      <c r="B46" s="96" t="s">
        <v>80</v>
      </c>
      <c r="C46" s="95"/>
      <c r="D46" s="94">
        <v>0</v>
      </c>
      <c r="E46" s="93">
        <v>0</v>
      </c>
      <c r="F46" s="93">
        <v>0</v>
      </c>
      <c r="G46" s="93">
        <v>0</v>
      </c>
      <c r="H46" s="93">
        <f t="shared" si="14"/>
        <v>0</v>
      </c>
      <c r="I46" s="93">
        <f t="shared" si="15"/>
        <v>0</v>
      </c>
      <c r="J46" s="93">
        <f t="shared" si="16"/>
        <v>0</v>
      </c>
      <c r="K46" s="92">
        <f t="shared" si="3"/>
        <v>0</v>
      </c>
      <c r="L46" s="91">
        <f t="shared" si="4"/>
        <v>0</v>
      </c>
    </row>
    <row r="47" spans="2:12" ht="14.45" customHeight="1" x14ac:dyDescent="0.15">
      <c r="B47" s="96" t="s">
        <v>79</v>
      </c>
      <c r="C47" s="95"/>
      <c r="D47" s="94">
        <v>1</v>
      </c>
      <c r="E47" s="93">
        <v>0</v>
      </c>
      <c r="F47" s="93">
        <v>0</v>
      </c>
      <c r="G47" s="93">
        <v>0</v>
      </c>
      <c r="H47" s="93">
        <f t="shared" si="14"/>
        <v>1</v>
      </c>
      <c r="I47" s="93">
        <f t="shared" si="15"/>
        <v>0</v>
      </c>
      <c r="J47" s="93">
        <f t="shared" si="16"/>
        <v>1</v>
      </c>
      <c r="K47" s="92">
        <f t="shared" si="3"/>
        <v>0</v>
      </c>
      <c r="L47" s="91">
        <f t="shared" si="4"/>
        <v>0.6</v>
      </c>
    </row>
    <row r="48" spans="2:12" ht="14.45" customHeight="1" x14ac:dyDescent="0.15">
      <c r="B48" s="96" t="s">
        <v>78</v>
      </c>
      <c r="C48" s="95"/>
      <c r="D48" s="94">
        <v>1</v>
      </c>
      <c r="E48" s="93">
        <v>1</v>
      </c>
      <c r="F48" s="93">
        <v>0</v>
      </c>
      <c r="G48" s="93">
        <v>0</v>
      </c>
      <c r="H48" s="93">
        <f t="shared" si="14"/>
        <v>2</v>
      </c>
      <c r="I48" s="93">
        <f t="shared" si="15"/>
        <v>0</v>
      </c>
      <c r="J48" s="93">
        <f t="shared" si="16"/>
        <v>2</v>
      </c>
      <c r="K48" s="92">
        <f t="shared" si="3"/>
        <v>0</v>
      </c>
      <c r="L48" s="91">
        <f t="shared" si="4"/>
        <v>1.3</v>
      </c>
    </row>
    <row r="49" spans="2:13" ht="14.45" customHeight="1" x14ac:dyDescent="0.15">
      <c r="B49" s="96" t="s">
        <v>77</v>
      </c>
      <c r="C49" s="95"/>
      <c r="D49" s="94">
        <v>3</v>
      </c>
      <c r="E49" s="93">
        <v>0</v>
      </c>
      <c r="F49" s="93">
        <v>0</v>
      </c>
      <c r="G49" s="93">
        <v>0</v>
      </c>
      <c r="H49" s="93">
        <f t="shared" si="14"/>
        <v>3</v>
      </c>
      <c r="I49" s="93">
        <f t="shared" si="15"/>
        <v>0</v>
      </c>
      <c r="J49" s="93">
        <f t="shared" si="16"/>
        <v>3</v>
      </c>
      <c r="K49" s="92">
        <f t="shared" si="3"/>
        <v>0</v>
      </c>
      <c r="L49" s="91">
        <f t="shared" si="4"/>
        <v>1.9</v>
      </c>
    </row>
    <row r="50" spans="2:13" ht="14.45" customHeight="1" x14ac:dyDescent="0.15">
      <c r="B50" s="90" t="s">
        <v>174</v>
      </c>
      <c r="C50" s="89"/>
      <c r="D50" s="88">
        <v>1</v>
      </c>
      <c r="E50" s="87">
        <v>0</v>
      </c>
      <c r="F50" s="87">
        <v>0</v>
      </c>
      <c r="G50" s="87">
        <v>0</v>
      </c>
      <c r="H50" s="87">
        <f t="shared" si="14"/>
        <v>1</v>
      </c>
      <c r="I50" s="87">
        <f t="shared" si="15"/>
        <v>0</v>
      </c>
      <c r="J50" s="87">
        <f t="shared" si="16"/>
        <v>1</v>
      </c>
      <c r="K50" s="86">
        <f t="shared" si="3"/>
        <v>0</v>
      </c>
      <c r="L50" s="85">
        <f t="shared" si="4"/>
        <v>0.6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9</v>
      </c>
      <c r="E51" s="81">
        <f t="shared" si="17"/>
        <v>2</v>
      </c>
      <c r="F51" s="81">
        <f t="shared" si="17"/>
        <v>0</v>
      </c>
      <c r="G51" s="81">
        <f t="shared" si="17"/>
        <v>0</v>
      </c>
      <c r="H51" s="81">
        <f t="shared" si="17"/>
        <v>11</v>
      </c>
      <c r="I51" s="81">
        <f t="shared" si="17"/>
        <v>0</v>
      </c>
      <c r="J51" s="81">
        <f t="shared" si="17"/>
        <v>11</v>
      </c>
      <c r="K51" s="80">
        <f t="shared" si="3"/>
        <v>0</v>
      </c>
      <c r="L51" s="79">
        <f t="shared" si="4"/>
        <v>7.1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123</v>
      </c>
      <c r="E52" s="75">
        <f t="shared" si="18"/>
        <v>28</v>
      </c>
      <c r="F52" s="75">
        <f t="shared" si="18"/>
        <v>5</v>
      </c>
      <c r="G52" s="75">
        <f t="shared" si="18"/>
        <v>0</v>
      </c>
      <c r="H52" s="75">
        <f t="shared" si="18"/>
        <v>151</v>
      </c>
      <c r="I52" s="75">
        <f t="shared" si="18"/>
        <v>5</v>
      </c>
      <c r="J52" s="75">
        <f t="shared" si="18"/>
        <v>156</v>
      </c>
      <c r="K52" s="74">
        <f t="shared" si="3"/>
        <v>3.2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33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156</v>
      </c>
      <c r="C16" s="101"/>
      <c r="D16" s="100">
        <v>0</v>
      </c>
      <c r="E16" s="99">
        <v>1</v>
      </c>
      <c r="F16" s="99">
        <v>0</v>
      </c>
      <c r="G16" s="99">
        <v>0</v>
      </c>
      <c r="H16" s="99">
        <f t="shared" ref="H16:H21" si="0">SUM(D16:E16)</f>
        <v>1</v>
      </c>
      <c r="I16" s="99">
        <f t="shared" ref="I16:I21" si="1">SUM(F16:G16)</f>
        <v>0</v>
      </c>
      <c r="J16" s="99">
        <f t="shared" ref="J16:J21" si="2">SUM(H16:I16)</f>
        <v>1</v>
      </c>
      <c r="K16" s="98">
        <f t="shared" ref="K16:K52" si="3">IF(J16=0,0,ROUND(I16/J16*100,1))</f>
        <v>0</v>
      </c>
      <c r="L16" s="97">
        <f t="shared" ref="L16:L52" si="4">IF(J16=0,0,ROUND(J16/$J$52*100,1))</f>
        <v>1.1000000000000001</v>
      </c>
    </row>
    <row r="17" spans="2:12" ht="14.45" customHeight="1" x14ac:dyDescent="0.15">
      <c r="B17" s="96" t="s">
        <v>155</v>
      </c>
      <c r="C17" s="95"/>
      <c r="D17" s="94">
        <v>1</v>
      </c>
      <c r="E17" s="93">
        <v>1</v>
      </c>
      <c r="F17" s="93">
        <v>0</v>
      </c>
      <c r="G17" s="93">
        <v>0</v>
      </c>
      <c r="H17" s="93">
        <f t="shared" si="0"/>
        <v>2</v>
      </c>
      <c r="I17" s="93">
        <f t="shared" si="1"/>
        <v>0</v>
      </c>
      <c r="J17" s="93">
        <f t="shared" si="2"/>
        <v>2</v>
      </c>
      <c r="K17" s="92">
        <f t="shared" si="3"/>
        <v>0</v>
      </c>
      <c r="L17" s="91">
        <f t="shared" si="4"/>
        <v>2.2000000000000002</v>
      </c>
    </row>
    <row r="18" spans="2:12" ht="14.45" customHeight="1" x14ac:dyDescent="0.15">
      <c r="B18" s="96" t="s">
        <v>154</v>
      </c>
      <c r="C18" s="95"/>
      <c r="D18" s="94">
        <v>1</v>
      </c>
      <c r="E18" s="93">
        <v>0</v>
      </c>
      <c r="F18" s="93">
        <v>0</v>
      </c>
      <c r="G18" s="93">
        <v>0</v>
      </c>
      <c r="H18" s="93">
        <f t="shared" si="0"/>
        <v>1</v>
      </c>
      <c r="I18" s="93">
        <f t="shared" si="1"/>
        <v>0</v>
      </c>
      <c r="J18" s="93">
        <f t="shared" si="2"/>
        <v>1</v>
      </c>
      <c r="K18" s="92">
        <f t="shared" si="3"/>
        <v>0</v>
      </c>
      <c r="L18" s="91">
        <f t="shared" si="4"/>
        <v>1.1000000000000001</v>
      </c>
    </row>
    <row r="19" spans="2:12" ht="14.45" customHeight="1" x14ac:dyDescent="0.15">
      <c r="B19" s="96" t="s">
        <v>153</v>
      </c>
      <c r="C19" s="95"/>
      <c r="D19" s="94">
        <v>2</v>
      </c>
      <c r="E19" s="93">
        <v>0</v>
      </c>
      <c r="F19" s="93">
        <v>0</v>
      </c>
      <c r="G19" s="93">
        <v>0</v>
      </c>
      <c r="H19" s="93">
        <f t="shared" si="0"/>
        <v>2</v>
      </c>
      <c r="I19" s="93">
        <f t="shared" si="1"/>
        <v>0</v>
      </c>
      <c r="J19" s="93">
        <f t="shared" si="2"/>
        <v>2</v>
      </c>
      <c r="K19" s="92">
        <f t="shared" si="3"/>
        <v>0</v>
      </c>
      <c r="L19" s="91">
        <f t="shared" si="4"/>
        <v>2.2000000000000002</v>
      </c>
    </row>
    <row r="20" spans="2:12" ht="14.45" customHeight="1" x14ac:dyDescent="0.15">
      <c r="B20" s="96" t="s">
        <v>152</v>
      </c>
      <c r="C20" s="95"/>
      <c r="D20" s="94">
        <v>1</v>
      </c>
      <c r="E20" s="93">
        <v>0</v>
      </c>
      <c r="F20" s="93">
        <v>0</v>
      </c>
      <c r="G20" s="93">
        <v>0</v>
      </c>
      <c r="H20" s="93">
        <f t="shared" si="0"/>
        <v>1</v>
      </c>
      <c r="I20" s="93">
        <f t="shared" si="1"/>
        <v>0</v>
      </c>
      <c r="J20" s="93">
        <f t="shared" si="2"/>
        <v>1</v>
      </c>
      <c r="K20" s="92">
        <f t="shared" si="3"/>
        <v>0</v>
      </c>
      <c r="L20" s="91">
        <f t="shared" si="4"/>
        <v>1.1000000000000001</v>
      </c>
    </row>
    <row r="21" spans="2:12" ht="14.45" customHeight="1" x14ac:dyDescent="0.15">
      <c r="B21" s="90" t="s">
        <v>151</v>
      </c>
      <c r="C21" s="89"/>
      <c r="D21" s="88">
        <v>1</v>
      </c>
      <c r="E21" s="87">
        <v>0</v>
      </c>
      <c r="F21" s="87">
        <v>0</v>
      </c>
      <c r="G21" s="87">
        <v>0</v>
      </c>
      <c r="H21" s="87">
        <f t="shared" si="0"/>
        <v>1</v>
      </c>
      <c r="I21" s="87">
        <f t="shared" si="1"/>
        <v>0</v>
      </c>
      <c r="J21" s="87">
        <f t="shared" si="2"/>
        <v>1</v>
      </c>
      <c r="K21" s="86">
        <f t="shared" si="3"/>
        <v>0</v>
      </c>
      <c r="L21" s="85">
        <f t="shared" si="4"/>
        <v>1.1000000000000001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6</v>
      </c>
      <c r="E22" s="81">
        <f t="shared" si="5"/>
        <v>2</v>
      </c>
      <c r="F22" s="81">
        <f t="shared" si="5"/>
        <v>0</v>
      </c>
      <c r="G22" s="81">
        <f t="shared" si="5"/>
        <v>0</v>
      </c>
      <c r="H22" s="81">
        <f t="shared" si="5"/>
        <v>8</v>
      </c>
      <c r="I22" s="81">
        <f t="shared" si="5"/>
        <v>0</v>
      </c>
      <c r="J22" s="81">
        <f t="shared" si="5"/>
        <v>8</v>
      </c>
      <c r="K22" s="80">
        <f t="shared" si="3"/>
        <v>0</v>
      </c>
      <c r="L22" s="79">
        <f t="shared" si="4"/>
        <v>9</v>
      </c>
    </row>
    <row r="23" spans="2:12" ht="14.45" customHeight="1" thickTop="1" x14ac:dyDescent="0.15">
      <c r="B23" s="102" t="s">
        <v>103</v>
      </c>
      <c r="C23" s="101"/>
      <c r="D23" s="100">
        <v>1</v>
      </c>
      <c r="E23" s="99">
        <v>0</v>
      </c>
      <c r="F23" s="99">
        <v>0</v>
      </c>
      <c r="G23" s="99">
        <v>0</v>
      </c>
      <c r="H23" s="99">
        <f t="shared" ref="H23:H28" si="6">SUM(D23:E23)</f>
        <v>1</v>
      </c>
      <c r="I23" s="99">
        <f t="shared" ref="I23:I28" si="7">SUM(F23:G23)</f>
        <v>0</v>
      </c>
      <c r="J23" s="99">
        <f t="shared" ref="J23:J28" si="8">SUM(H23:I23)</f>
        <v>1</v>
      </c>
      <c r="K23" s="98">
        <f t="shared" si="3"/>
        <v>0</v>
      </c>
      <c r="L23" s="97">
        <f t="shared" si="4"/>
        <v>1.1000000000000001</v>
      </c>
    </row>
    <row r="24" spans="2:12" ht="14.45" customHeight="1" x14ac:dyDescent="0.15">
      <c r="B24" s="96" t="s">
        <v>102</v>
      </c>
      <c r="C24" s="95"/>
      <c r="D24" s="94">
        <v>1</v>
      </c>
      <c r="E24" s="93">
        <v>0</v>
      </c>
      <c r="F24" s="93">
        <v>0</v>
      </c>
      <c r="G24" s="93">
        <v>0</v>
      </c>
      <c r="H24" s="93">
        <f t="shared" si="6"/>
        <v>1</v>
      </c>
      <c r="I24" s="93">
        <f t="shared" si="7"/>
        <v>0</v>
      </c>
      <c r="J24" s="93">
        <f t="shared" si="8"/>
        <v>1</v>
      </c>
      <c r="K24" s="92">
        <f t="shared" si="3"/>
        <v>0</v>
      </c>
      <c r="L24" s="91">
        <f t="shared" si="4"/>
        <v>1.1000000000000001</v>
      </c>
    </row>
    <row r="25" spans="2:12" ht="14.45" customHeight="1" x14ac:dyDescent="0.15">
      <c r="B25" s="96" t="s">
        <v>101</v>
      </c>
      <c r="C25" s="95"/>
      <c r="D25" s="94">
        <v>2</v>
      </c>
      <c r="E25" s="93">
        <v>0</v>
      </c>
      <c r="F25" s="93">
        <v>0</v>
      </c>
      <c r="G25" s="93">
        <v>0</v>
      </c>
      <c r="H25" s="93">
        <f t="shared" si="6"/>
        <v>2</v>
      </c>
      <c r="I25" s="93">
        <f t="shared" si="7"/>
        <v>0</v>
      </c>
      <c r="J25" s="93">
        <f t="shared" si="8"/>
        <v>2</v>
      </c>
      <c r="K25" s="92">
        <f t="shared" si="3"/>
        <v>0</v>
      </c>
      <c r="L25" s="91">
        <f t="shared" si="4"/>
        <v>2.2000000000000002</v>
      </c>
    </row>
    <row r="26" spans="2:12" ht="14.45" customHeight="1" x14ac:dyDescent="0.15">
      <c r="B26" s="96" t="s">
        <v>100</v>
      </c>
      <c r="C26" s="95"/>
      <c r="D26" s="94">
        <v>1</v>
      </c>
      <c r="E26" s="93">
        <v>0</v>
      </c>
      <c r="F26" s="93">
        <v>0</v>
      </c>
      <c r="G26" s="93"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1.1000000000000001</v>
      </c>
    </row>
    <row r="27" spans="2:12" ht="14.45" customHeight="1" x14ac:dyDescent="0.15">
      <c r="B27" s="96" t="s">
        <v>99</v>
      </c>
      <c r="C27" s="95"/>
      <c r="D27" s="94">
        <v>1</v>
      </c>
      <c r="E27" s="93">
        <v>0</v>
      </c>
      <c r="F27" s="93">
        <v>0</v>
      </c>
      <c r="G27" s="93">
        <v>0</v>
      </c>
      <c r="H27" s="93">
        <f t="shared" si="6"/>
        <v>1</v>
      </c>
      <c r="I27" s="93">
        <f t="shared" si="7"/>
        <v>0</v>
      </c>
      <c r="J27" s="93">
        <f t="shared" si="8"/>
        <v>1</v>
      </c>
      <c r="K27" s="92">
        <f t="shared" si="3"/>
        <v>0</v>
      </c>
      <c r="L27" s="91">
        <f t="shared" si="4"/>
        <v>1.1000000000000001</v>
      </c>
    </row>
    <row r="28" spans="2:12" ht="14.45" customHeight="1" x14ac:dyDescent="0.15">
      <c r="B28" s="90" t="s">
        <v>150</v>
      </c>
      <c r="C28" s="89"/>
      <c r="D28" s="88">
        <v>2</v>
      </c>
      <c r="E28" s="87">
        <v>0</v>
      </c>
      <c r="F28" s="87">
        <v>0</v>
      </c>
      <c r="G28" s="87">
        <v>0</v>
      </c>
      <c r="H28" s="87">
        <f t="shared" si="6"/>
        <v>2</v>
      </c>
      <c r="I28" s="87">
        <f t="shared" si="7"/>
        <v>0</v>
      </c>
      <c r="J28" s="87">
        <f t="shared" si="8"/>
        <v>2</v>
      </c>
      <c r="K28" s="86">
        <f t="shared" si="3"/>
        <v>0</v>
      </c>
      <c r="L28" s="85">
        <f t="shared" si="4"/>
        <v>2.2000000000000002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8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8</v>
      </c>
      <c r="I29" s="81">
        <f t="shared" si="9"/>
        <v>0</v>
      </c>
      <c r="J29" s="81">
        <f t="shared" si="9"/>
        <v>8</v>
      </c>
      <c r="K29" s="80">
        <f t="shared" si="3"/>
        <v>0</v>
      </c>
      <c r="L29" s="79">
        <f t="shared" si="4"/>
        <v>9</v>
      </c>
    </row>
    <row r="30" spans="2:12" ht="14.45" customHeight="1" thickTop="1" x14ac:dyDescent="0.15">
      <c r="B30" s="110" t="s">
        <v>149</v>
      </c>
      <c r="C30" s="109"/>
      <c r="D30" s="76">
        <v>3</v>
      </c>
      <c r="E30" s="75">
        <v>3</v>
      </c>
      <c r="F30" s="75">
        <v>0</v>
      </c>
      <c r="G30" s="75">
        <v>0</v>
      </c>
      <c r="H30" s="75">
        <f t="shared" ref="H30:H43" si="10">SUM(D30:E30)</f>
        <v>6</v>
      </c>
      <c r="I30" s="75">
        <f t="shared" ref="I30:I43" si="11">SUM(F30:G30)</f>
        <v>0</v>
      </c>
      <c r="J30" s="75">
        <f t="shared" ref="J30:J43" si="12">SUM(H30:I30)</f>
        <v>6</v>
      </c>
      <c r="K30" s="74">
        <f t="shared" si="3"/>
        <v>0</v>
      </c>
      <c r="L30" s="73">
        <f t="shared" si="4"/>
        <v>6.7</v>
      </c>
    </row>
    <row r="31" spans="2:12" ht="14.45" customHeight="1" x14ac:dyDescent="0.15">
      <c r="B31" s="108" t="s">
        <v>148</v>
      </c>
      <c r="C31" s="107"/>
      <c r="D31" s="106">
        <v>8</v>
      </c>
      <c r="E31" s="105">
        <v>3</v>
      </c>
      <c r="F31" s="105">
        <v>0</v>
      </c>
      <c r="G31" s="105">
        <v>0</v>
      </c>
      <c r="H31" s="105">
        <f t="shared" si="10"/>
        <v>11</v>
      </c>
      <c r="I31" s="105">
        <f t="shared" si="11"/>
        <v>0</v>
      </c>
      <c r="J31" s="105">
        <f t="shared" si="12"/>
        <v>11</v>
      </c>
      <c r="K31" s="104">
        <f t="shared" si="3"/>
        <v>0</v>
      </c>
      <c r="L31" s="103">
        <f t="shared" si="4"/>
        <v>12.4</v>
      </c>
    </row>
    <row r="32" spans="2:12" ht="14.45" customHeight="1" x14ac:dyDescent="0.15">
      <c r="B32" s="108" t="s">
        <v>147</v>
      </c>
      <c r="C32" s="107"/>
      <c r="D32" s="106">
        <v>2</v>
      </c>
      <c r="E32" s="105">
        <v>2</v>
      </c>
      <c r="F32" s="105">
        <v>0</v>
      </c>
      <c r="G32" s="105">
        <v>0</v>
      </c>
      <c r="H32" s="105">
        <f t="shared" si="10"/>
        <v>4</v>
      </c>
      <c r="I32" s="105">
        <f t="shared" si="11"/>
        <v>0</v>
      </c>
      <c r="J32" s="105">
        <f t="shared" si="12"/>
        <v>4</v>
      </c>
      <c r="K32" s="104">
        <f t="shared" si="3"/>
        <v>0</v>
      </c>
      <c r="L32" s="103">
        <f t="shared" si="4"/>
        <v>4.5</v>
      </c>
    </row>
    <row r="33" spans="2:12" ht="14.45" customHeight="1" x14ac:dyDescent="0.15">
      <c r="B33" s="108" t="s">
        <v>146</v>
      </c>
      <c r="C33" s="107"/>
      <c r="D33" s="106">
        <v>4</v>
      </c>
      <c r="E33" s="105">
        <v>0</v>
      </c>
      <c r="F33" s="105">
        <v>0</v>
      </c>
      <c r="G33" s="105">
        <v>0</v>
      </c>
      <c r="H33" s="105">
        <f t="shared" si="10"/>
        <v>4</v>
      </c>
      <c r="I33" s="105">
        <f t="shared" si="11"/>
        <v>0</v>
      </c>
      <c r="J33" s="105">
        <f t="shared" si="12"/>
        <v>4</v>
      </c>
      <c r="K33" s="104">
        <f t="shared" si="3"/>
        <v>0</v>
      </c>
      <c r="L33" s="103">
        <f t="shared" si="4"/>
        <v>4.5</v>
      </c>
    </row>
    <row r="34" spans="2:12" ht="14.45" customHeight="1" x14ac:dyDescent="0.15">
      <c r="B34" s="108" t="s">
        <v>145</v>
      </c>
      <c r="C34" s="107"/>
      <c r="D34" s="106">
        <v>11</v>
      </c>
      <c r="E34" s="105">
        <v>0</v>
      </c>
      <c r="F34" s="105">
        <v>1</v>
      </c>
      <c r="G34" s="105">
        <v>0</v>
      </c>
      <c r="H34" s="105">
        <f t="shared" si="10"/>
        <v>11</v>
      </c>
      <c r="I34" s="105">
        <f t="shared" si="11"/>
        <v>1</v>
      </c>
      <c r="J34" s="105">
        <f t="shared" si="12"/>
        <v>12</v>
      </c>
      <c r="K34" s="104">
        <f t="shared" si="3"/>
        <v>8.3000000000000007</v>
      </c>
      <c r="L34" s="103">
        <f t="shared" si="4"/>
        <v>13.5</v>
      </c>
    </row>
    <row r="35" spans="2:12" ht="14.45" customHeight="1" x14ac:dyDescent="0.15">
      <c r="B35" s="108" t="s">
        <v>144</v>
      </c>
      <c r="C35" s="107"/>
      <c r="D35" s="106">
        <v>6</v>
      </c>
      <c r="E35" s="105">
        <v>1</v>
      </c>
      <c r="F35" s="105">
        <v>2</v>
      </c>
      <c r="G35" s="105">
        <v>0</v>
      </c>
      <c r="H35" s="105">
        <f t="shared" si="10"/>
        <v>7</v>
      </c>
      <c r="I35" s="105">
        <f t="shared" si="11"/>
        <v>2</v>
      </c>
      <c r="J35" s="105">
        <f t="shared" si="12"/>
        <v>9</v>
      </c>
      <c r="K35" s="104">
        <f t="shared" si="3"/>
        <v>22.2</v>
      </c>
      <c r="L35" s="103">
        <f t="shared" si="4"/>
        <v>10.1</v>
      </c>
    </row>
    <row r="36" spans="2:12" ht="14.45" customHeight="1" x14ac:dyDescent="0.15">
      <c r="B36" s="108" t="s">
        <v>143</v>
      </c>
      <c r="C36" s="107"/>
      <c r="D36" s="106">
        <v>8</v>
      </c>
      <c r="E36" s="105">
        <v>1</v>
      </c>
      <c r="F36" s="105">
        <v>0</v>
      </c>
      <c r="G36" s="105">
        <v>0</v>
      </c>
      <c r="H36" s="105">
        <f t="shared" si="10"/>
        <v>9</v>
      </c>
      <c r="I36" s="105">
        <f t="shared" si="11"/>
        <v>0</v>
      </c>
      <c r="J36" s="105">
        <f t="shared" si="12"/>
        <v>9</v>
      </c>
      <c r="K36" s="104">
        <f t="shared" si="3"/>
        <v>0</v>
      </c>
      <c r="L36" s="103">
        <f t="shared" si="4"/>
        <v>10.1</v>
      </c>
    </row>
    <row r="37" spans="2:12" ht="14.45" customHeight="1" x14ac:dyDescent="0.15">
      <c r="B37" s="108" t="s">
        <v>142</v>
      </c>
      <c r="C37" s="107"/>
      <c r="D37" s="106">
        <v>3</v>
      </c>
      <c r="E37" s="105">
        <v>0</v>
      </c>
      <c r="F37" s="105">
        <v>0</v>
      </c>
      <c r="G37" s="105">
        <v>0</v>
      </c>
      <c r="H37" s="105">
        <f t="shared" si="10"/>
        <v>3</v>
      </c>
      <c r="I37" s="105">
        <f t="shared" si="11"/>
        <v>0</v>
      </c>
      <c r="J37" s="105">
        <f t="shared" si="12"/>
        <v>3</v>
      </c>
      <c r="K37" s="104">
        <f t="shared" si="3"/>
        <v>0</v>
      </c>
      <c r="L37" s="103">
        <f t="shared" si="4"/>
        <v>3.4</v>
      </c>
    </row>
    <row r="38" spans="2:12" ht="14.45" customHeight="1" x14ac:dyDescent="0.15">
      <c r="B38" s="102" t="s">
        <v>88</v>
      </c>
      <c r="C38" s="101"/>
      <c r="D38" s="100">
        <v>1</v>
      </c>
      <c r="E38" s="99">
        <v>1</v>
      </c>
      <c r="F38" s="99">
        <v>0</v>
      </c>
      <c r="G38" s="99">
        <v>0</v>
      </c>
      <c r="H38" s="99">
        <f t="shared" si="10"/>
        <v>2</v>
      </c>
      <c r="I38" s="99">
        <f t="shared" si="11"/>
        <v>0</v>
      </c>
      <c r="J38" s="99">
        <f t="shared" si="12"/>
        <v>2</v>
      </c>
      <c r="K38" s="98">
        <f t="shared" si="3"/>
        <v>0</v>
      </c>
      <c r="L38" s="97">
        <f t="shared" si="4"/>
        <v>2.2000000000000002</v>
      </c>
    </row>
    <row r="39" spans="2:12" ht="14.45" customHeight="1" x14ac:dyDescent="0.15">
      <c r="B39" s="96" t="s">
        <v>87</v>
      </c>
      <c r="C39" s="95"/>
      <c r="D39" s="94">
        <v>1</v>
      </c>
      <c r="E39" s="93">
        <v>0</v>
      </c>
      <c r="F39" s="93">
        <v>0</v>
      </c>
      <c r="G39" s="93"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1.1000000000000001</v>
      </c>
    </row>
    <row r="40" spans="2:12" ht="14.45" customHeight="1" x14ac:dyDescent="0.15">
      <c r="B40" s="96" t="s">
        <v>86</v>
      </c>
      <c r="C40" s="95"/>
      <c r="D40" s="94">
        <v>1</v>
      </c>
      <c r="E40" s="93">
        <v>0</v>
      </c>
      <c r="F40" s="93">
        <v>0</v>
      </c>
      <c r="G40" s="93">
        <v>0</v>
      </c>
      <c r="H40" s="93">
        <f t="shared" si="10"/>
        <v>1</v>
      </c>
      <c r="I40" s="93">
        <f t="shared" si="11"/>
        <v>0</v>
      </c>
      <c r="J40" s="93">
        <f t="shared" si="12"/>
        <v>1</v>
      </c>
      <c r="K40" s="92">
        <f t="shared" si="3"/>
        <v>0</v>
      </c>
      <c r="L40" s="91">
        <f t="shared" si="4"/>
        <v>1.1000000000000001</v>
      </c>
    </row>
    <row r="41" spans="2:12" ht="14.45" customHeight="1" x14ac:dyDescent="0.15">
      <c r="B41" s="96" t="s">
        <v>85</v>
      </c>
      <c r="C41" s="95"/>
      <c r="D41" s="94">
        <v>0</v>
      </c>
      <c r="E41" s="93">
        <v>0</v>
      </c>
      <c r="F41" s="93">
        <v>1</v>
      </c>
      <c r="G41" s="93">
        <v>0</v>
      </c>
      <c r="H41" s="93">
        <f t="shared" si="10"/>
        <v>0</v>
      </c>
      <c r="I41" s="93">
        <f t="shared" si="11"/>
        <v>1</v>
      </c>
      <c r="J41" s="93">
        <f t="shared" si="12"/>
        <v>1</v>
      </c>
      <c r="K41" s="92">
        <f t="shared" si="3"/>
        <v>100</v>
      </c>
      <c r="L41" s="91">
        <f t="shared" si="4"/>
        <v>1.1000000000000001</v>
      </c>
    </row>
    <row r="42" spans="2:12" ht="14.45" customHeight="1" x14ac:dyDescent="0.15">
      <c r="B42" s="96" t="s">
        <v>84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 x14ac:dyDescent="0.15">
      <c r="B43" s="90" t="s">
        <v>141</v>
      </c>
      <c r="C43" s="89"/>
      <c r="D43" s="88">
        <v>0</v>
      </c>
      <c r="E43" s="87">
        <v>0</v>
      </c>
      <c r="F43" s="87">
        <v>0</v>
      </c>
      <c r="G43" s="87">
        <v>0</v>
      </c>
      <c r="H43" s="87">
        <f t="shared" si="10"/>
        <v>0</v>
      </c>
      <c r="I43" s="87">
        <f t="shared" si="11"/>
        <v>0</v>
      </c>
      <c r="J43" s="87">
        <f t="shared" si="12"/>
        <v>0</v>
      </c>
      <c r="K43" s="86">
        <f t="shared" si="3"/>
        <v>0</v>
      </c>
      <c r="L43" s="85">
        <f t="shared" si="4"/>
        <v>0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3</v>
      </c>
      <c r="E44" s="81">
        <f t="shared" si="13"/>
        <v>1</v>
      </c>
      <c r="F44" s="81">
        <f t="shared" si="13"/>
        <v>1</v>
      </c>
      <c r="G44" s="81">
        <f t="shared" si="13"/>
        <v>0</v>
      </c>
      <c r="H44" s="81">
        <f t="shared" si="13"/>
        <v>4</v>
      </c>
      <c r="I44" s="81">
        <f t="shared" si="13"/>
        <v>1</v>
      </c>
      <c r="J44" s="81">
        <f t="shared" si="13"/>
        <v>5</v>
      </c>
      <c r="K44" s="80">
        <f t="shared" si="3"/>
        <v>20</v>
      </c>
      <c r="L44" s="79">
        <f t="shared" si="4"/>
        <v>5.6</v>
      </c>
    </row>
    <row r="45" spans="2:12" ht="14.45" customHeight="1" thickTop="1" x14ac:dyDescent="0.15">
      <c r="B45" s="102" t="s">
        <v>81</v>
      </c>
      <c r="C45" s="101"/>
      <c r="D45" s="100">
        <v>1</v>
      </c>
      <c r="E45" s="99">
        <v>0</v>
      </c>
      <c r="F45" s="99">
        <v>0</v>
      </c>
      <c r="G45" s="99">
        <v>0</v>
      </c>
      <c r="H45" s="99">
        <f t="shared" ref="H45:H50" si="14">SUM(D45:E45)</f>
        <v>1</v>
      </c>
      <c r="I45" s="99">
        <f t="shared" ref="I45:I50" si="15">SUM(F45:G45)</f>
        <v>0</v>
      </c>
      <c r="J45" s="99">
        <f t="shared" ref="J45:J50" si="16">SUM(H45:I45)</f>
        <v>1</v>
      </c>
      <c r="K45" s="98">
        <f t="shared" si="3"/>
        <v>0</v>
      </c>
      <c r="L45" s="97">
        <f t="shared" si="4"/>
        <v>1.1000000000000001</v>
      </c>
    </row>
    <row r="46" spans="2:12" ht="14.45" customHeight="1" x14ac:dyDescent="0.15">
      <c r="B46" s="96" t="s">
        <v>80</v>
      </c>
      <c r="C46" s="95"/>
      <c r="D46" s="94">
        <v>2</v>
      </c>
      <c r="E46" s="93">
        <v>0</v>
      </c>
      <c r="F46" s="93">
        <v>0</v>
      </c>
      <c r="G46" s="93">
        <v>0</v>
      </c>
      <c r="H46" s="93">
        <f t="shared" si="14"/>
        <v>2</v>
      </c>
      <c r="I46" s="93">
        <f t="shared" si="15"/>
        <v>0</v>
      </c>
      <c r="J46" s="93">
        <f t="shared" si="16"/>
        <v>2</v>
      </c>
      <c r="K46" s="92">
        <f t="shared" si="3"/>
        <v>0</v>
      </c>
      <c r="L46" s="91">
        <f t="shared" si="4"/>
        <v>2.2000000000000002</v>
      </c>
    </row>
    <row r="47" spans="2:12" ht="14.45" customHeight="1" x14ac:dyDescent="0.15">
      <c r="B47" s="96" t="s">
        <v>79</v>
      </c>
      <c r="C47" s="95"/>
      <c r="D47" s="94">
        <v>1</v>
      </c>
      <c r="E47" s="93">
        <v>1</v>
      </c>
      <c r="F47" s="93">
        <v>0</v>
      </c>
      <c r="G47" s="93">
        <v>0</v>
      </c>
      <c r="H47" s="93">
        <f t="shared" si="14"/>
        <v>2</v>
      </c>
      <c r="I47" s="93">
        <f t="shared" si="15"/>
        <v>0</v>
      </c>
      <c r="J47" s="93">
        <f t="shared" si="16"/>
        <v>2</v>
      </c>
      <c r="K47" s="92">
        <f t="shared" si="3"/>
        <v>0</v>
      </c>
      <c r="L47" s="91">
        <f t="shared" si="4"/>
        <v>2.2000000000000002</v>
      </c>
    </row>
    <row r="48" spans="2:12" ht="14.45" customHeight="1" x14ac:dyDescent="0.15">
      <c r="B48" s="96" t="s">
        <v>78</v>
      </c>
      <c r="C48" s="95"/>
      <c r="D48" s="94">
        <v>1</v>
      </c>
      <c r="E48" s="93">
        <v>1</v>
      </c>
      <c r="F48" s="93">
        <v>0</v>
      </c>
      <c r="G48" s="93">
        <v>0</v>
      </c>
      <c r="H48" s="93">
        <f t="shared" si="14"/>
        <v>2</v>
      </c>
      <c r="I48" s="93">
        <f t="shared" si="15"/>
        <v>0</v>
      </c>
      <c r="J48" s="93">
        <f t="shared" si="16"/>
        <v>2</v>
      </c>
      <c r="K48" s="92">
        <f t="shared" si="3"/>
        <v>0</v>
      </c>
      <c r="L48" s="91">
        <f t="shared" si="4"/>
        <v>2.2000000000000002</v>
      </c>
    </row>
    <row r="49" spans="2:13" ht="14.45" customHeight="1" x14ac:dyDescent="0.15">
      <c r="B49" s="96" t="s">
        <v>77</v>
      </c>
      <c r="C49" s="95"/>
      <c r="D49" s="94">
        <v>1</v>
      </c>
      <c r="E49" s="93">
        <v>0</v>
      </c>
      <c r="F49" s="93">
        <v>0</v>
      </c>
      <c r="G49" s="93"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1.1000000000000001</v>
      </c>
    </row>
    <row r="50" spans="2:13" ht="14.45" customHeight="1" x14ac:dyDescent="0.15">
      <c r="B50" s="90" t="s">
        <v>140</v>
      </c>
      <c r="C50" s="89"/>
      <c r="D50" s="88">
        <v>2</v>
      </c>
      <c r="E50" s="87">
        <v>0</v>
      </c>
      <c r="F50" s="87">
        <v>0</v>
      </c>
      <c r="G50" s="87">
        <v>0</v>
      </c>
      <c r="H50" s="87">
        <f t="shared" si="14"/>
        <v>2</v>
      </c>
      <c r="I50" s="87">
        <f t="shared" si="15"/>
        <v>0</v>
      </c>
      <c r="J50" s="87">
        <f t="shared" si="16"/>
        <v>2</v>
      </c>
      <c r="K50" s="86">
        <f t="shared" si="3"/>
        <v>0</v>
      </c>
      <c r="L50" s="85">
        <f t="shared" si="4"/>
        <v>2.2000000000000002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8</v>
      </c>
      <c r="E51" s="81">
        <f t="shared" si="17"/>
        <v>2</v>
      </c>
      <c r="F51" s="81">
        <f t="shared" si="17"/>
        <v>0</v>
      </c>
      <c r="G51" s="81">
        <f t="shared" si="17"/>
        <v>0</v>
      </c>
      <c r="H51" s="81">
        <f t="shared" si="17"/>
        <v>10</v>
      </c>
      <c r="I51" s="81">
        <f t="shared" si="17"/>
        <v>0</v>
      </c>
      <c r="J51" s="81">
        <f t="shared" si="17"/>
        <v>10</v>
      </c>
      <c r="K51" s="80">
        <f t="shared" si="3"/>
        <v>0</v>
      </c>
      <c r="L51" s="79">
        <f t="shared" si="4"/>
        <v>11.2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70</v>
      </c>
      <c r="E52" s="75">
        <f t="shared" si="18"/>
        <v>15</v>
      </c>
      <c r="F52" s="75">
        <f t="shared" si="18"/>
        <v>4</v>
      </c>
      <c r="G52" s="75">
        <f t="shared" si="18"/>
        <v>0</v>
      </c>
      <c r="H52" s="75">
        <f t="shared" si="18"/>
        <v>85</v>
      </c>
      <c r="I52" s="75">
        <f t="shared" si="18"/>
        <v>4</v>
      </c>
      <c r="J52" s="75">
        <f t="shared" si="18"/>
        <v>89</v>
      </c>
      <c r="K52" s="74">
        <f t="shared" si="3"/>
        <v>4.5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34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156</v>
      </c>
      <c r="C16" s="101"/>
      <c r="D16" s="100">
        <v>1</v>
      </c>
      <c r="E16" s="99">
        <v>1</v>
      </c>
      <c r="F16" s="99">
        <v>0</v>
      </c>
      <c r="G16" s="99">
        <v>0</v>
      </c>
      <c r="H16" s="99">
        <f t="shared" ref="H16:H21" si="0">SUM(D16:E16)</f>
        <v>2</v>
      </c>
      <c r="I16" s="99">
        <f t="shared" ref="I16:I21" si="1">SUM(F16:G16)</f>
        <v>0</v>
      </c>
      <c r="J16" s="99">
        <f t="shared" ref="J16:J21" si="2">SUM(H16:I16)</f>
        <v>2</v>
      </c>
      <c r="K16" s="98">
        <f t="shared" ref="K16:K52" si="3">IF(J16=0,0,ROUND(I16/J16*100,1))</f>
        <v>0</v>
      </c>
      <c r="L16" s="97">
        <f t="shared" ref="L16:L52" si="4">IF(J16=0,0,ROUND(J16/$J$52*100,1))</f>
        <v>3.7</v>
      </c>
    </row>
    <row r="17" spans="2:12" ht="14.45" customHeight="1" x14ac:dyDescent="0.15">
      <c r="B17" s="96" t="s">
        <v>155</v>
      </c>
      <c r="C17" s="95"/>
      <c r="D17" s="94">
        <v>0</v>
      </c>
      <c r="E17" s="93">
        <v>0</v>
      </c>
      <c r="F17" s="93">
        <v>0</v>
      </c>
      <c r="G17" s="93">
        <v>0</v>
      </c>
      <c r="H17" s="93">
        <f t="shared" si="0"/>
        <v>0</v>
      </c>
      <c r="I17" s="93">
        <f t="shared" si="1"/>
        <v>0</v>
      </c>
      <c r="J17" s="93">
        <f t="shared" si="2"/>
        <v>0</v>
      </c>
      <c r="K17" s="92">
        <f t="shared" si="3"/>
        <v>0</v>
      </c>
      <c r="L17" s="91">
        <f t="shared" si="4"/>
        <v>0</v>
      </c>
    </row>
    <row r="18" spans="2:12" ht="14.45" customHeight="1" x14ac:dyDescent="0.15">
      <c r="B18" s="96" t="s">
        <v>154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 x14ac:dyDescent="0.15">
      <c r="B19" s="96" t="s">
        <v>153</v>
      </c>
      <c r="C19" s="95"/>
      <c r="D19" s="94">
        <v>1</v>
      </c>
      <c r="E19" s="93">
        <v>0</v>
      </c>
      <c r="F19" s="93">
        <v>0</v>
      </c>
      <c r="G19" s="93"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1.9</v>
      </c>
    </row>
    <row r="20" spans="2:12" ht="14.45" customHeight="1" x14ac:dyDescent="0.15">
      <c r="B20" s="96" t="s">
        <v>152</v>
      </c>
      <c r="C20" s="95"/>
      <c r="D20" s="94">
        <v>1</v>
      </c>
      <c r="E20" s="93">
        <v>0</v>
      </c>
      <c r="F20" s="93">
        <v>0</v>
      </c>
      <c r="G20" s="93">
        <v>0</v>
      </c>
      <c r="H20" s="93">
        <f t="shared" si="0"/>
        <v>1</v>
      </c>
      <c r="I20" s="93">
        <f t="shared" si="1"/>
        <v>0</v>
      </c>
      <c r="J20" s="93">
        <f t="shared" si="2"/>
        <v>1</v>
      </c>
      <c r="K20" s="92">
        <f t="shared" si="3"/>
        <v>0</v>
      </c>
      <c r="L20" s="91">
        <f t="shared" si="4"/>
        <v>1.9</v>
      </c>
    </row>
    <row r="21" spans="2:12" ht="14.45" customHeight="1" x14ac:dyDescent="0.15">
      <c r="B21" s="90" t="s">
        <v>151</v>
      </c>
      <c r="C21" s="89"/>
      <c r="D21" s="88">
        <v>1</v>
      </c>
      <c r="E21" s="87">
        <v>0</v>
      </c>
      <c r="F21" s="87">
        <v>0</v>
      </c>
      <c r="G21" s="87">
        <v>0</v>
      </c>
      <c r="H21" s="87">
        <f t="shared" si="0"/>
        <v>1</v>
      </c>
      <c r="I21" s="87">
        <f t="shared" si="1"/>
        <v>0</v>
      </c>
      <c r="J21" s="87">
        <f t="shared" si="2"/>
        <v>1</v>
      </c>
      <c r="K21" s="86">
        <f t="shared" si="3"/>
        <v>0</v>
      </c>
      <c r="L21" s="85">
        <f t="shared" si="4"/>
        <v>1.9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4</v>
      </c>
      <c r="E22" s="81">
        <f t="shared" si="5"/>
        <v>1</v>
      </c>
      <c r="F22" s="81">
        <f t="shared" si="5"/>
        <v>0</v>
      </c>
      <c r="G22" s="81">
        <f t="shared" si="5"/>
        <v>0</v>
      </c>
      <c r="H22" s="81">
        <f t="shared" si="5"/>
        <v>5</v>
      </c>
      <c r="I22" s="81">
        <f t="shared" si="5"/>
        <v>0</v>
      </c>
      <c r="J22" s="81">
        <f t="shared" si="5"/>
        <v>5</v>
      </c>
      <c r="K22" s="80">
        <f t="shared" si="3"/>
        <v>0</v>
      </c>
      <c r="L22" s="79">
        <f t="shared" si="4"/>
        <v>9.3000000000000007</v>
      </c>
    </row>
    <row r="23" spans="2:12" ht="14.45" customHeight="1" thickTop="1" x14ac:dyDescent="0.15">
      <c r="B23" s="102" t="s">
        <v>103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 x14ac:dyDescent="0.15">
      <c r="B24" s="96" t="s">
        <v>102</v>
      </c>
      <c r="C24" s="95"/>
      <c r="D24" s="94">
        <v>0</v>
      </c>
      <c r="E24" s="93">
        <v>0</v>
      </c>
      <c r="F24" s="93">
        <v>0</v>
      </c>
      <c r="G24" s="93">
        <v>0</v>
      </c>
      <c r="H24" s="93">
        <f t="shared" si="6"/>
        <v>0</v>
      </c>
      <c r="I24" s="93">
        <f t="shared" si="7"/>
        <v>0</v>
      </c>
      <c r="J24" s="93">
        <f t="shared" si="8"/>
        <v>0</v>
      </c>
      <c r="K24" s="92">
        <f t="shared" si="3"/>
        <v>0</v>
      </c>
      <c r="L24" s="91">
        <f t="shared" si="4"/>
        <v>0</v>
      </c>
    </row>
    <row r="25" spans="2:12" ht="14.45" customHeight="1" x14ac:dyDescent="0.15">
      <c r="B25" s="96" t="s">
        <v>101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 x14ac:dyDescent="0.15">
      <c r="B26" s="96" t="s">
        <v>100</v>
      </c>
      <c r="C26" s="95"/>
      <c r="D26" s="94">
        <v>0</v>
      </c>
      <c r="E26" s="93">
        <v>0</v>
      </c>
      <c r="F26" s="93">
        <v>0</v>
      </c>
      <c r="G26" s="93">
        <v>0</v>
      </c>
      <c r="H26" s="93">
        <f t="shared" si="6"/>
        <v>0</v>
      </c>
      <c r="I26" s="93">
        <f t="shared" si="7"/>
        <v>0</v>
      </c>
      <c r="J26" s="93">
        <f t="shared" si="8"/>
        <v>0</v>
      </c>
      <c r="K26" s="92">
        <f t="shared" si="3"/>
        <v>0</v>
      </c>
      <c r="L26" s="91">
        <f t="shared" si="4"/>
        <v>0</v>
      </c>
    </row>
    <row r="27" spans="2:12" ht="14.45" customHeight="1" x14ac:dyDescent="0.15">
      <c r="B27" s="96" t="s">
        <v>99</v>
      </c>
      <c r="C27" s="95"/>
      <c r="D27" s="94">
        <v>0</v>
      </c>
      <c r="E27" s="93">
        <v>0</v>
      </c>
      <c r="F27" s="93">
        <v>0</v>
      </c>
      <c r="G27" s="93">
        <v>0</v>
      </c>
      <c r="H27" s="93">
        <f t="shared" si="6"/>
        <v>0</v>
      </c>
      <c r="I27" s="93">
        <f t="shared" si="7"/>
        <v>0</v>
      </c>
      <c r="J27" s="93">
        <f t="shared" si="8"/>
        <v>0</v>
      </c>
      <c r="K27" s="92">
        <f t="shared" si="3"/>
        <v>0</v>
      </c>
      <c r="L27" s="91">
        <f t="shared" si="4"/>
        <v>0</v>
      </c>
    </row>
    <row r="28" spans="2:12" ht="14.45" customHeight="1" x14ac:dyDescent="0.15">
      <c r="B28" s="90" t="s">
        <v>150</v>
      </c>
      <c r="C28" s="89"/>
      <c r="D28" s="88">
        <v>2</v>
      </c>
      <c r="E28" s="87">
        <v>0</v>
      </c>
      <c r="F28" s="87">
        <v>0</v>
      </c>
      <c r="G28" s="87">
        <v>0</v>
      </c>
      <c r="H28" s="87">
        <f t="shared" si="6"/>
        <v>2</v>
      </c>
      <c r="I28" s="87">
        <f t="shared" si="7"/>
        <v>0</v>
      </c>
      <c r="J28" s="87">
        <f t="shared" si="8"/>
        <v>2</v>
      </c>
      <c r="K28" s="86">
        <f t="shared" si="3"/>
        <v>0</v>
      </c>
      <c r="L28" s="85">
        <f t="shared" si="4"/>
        <v>3.7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2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2</v>
      </c>
      <c r="I29" s="81">
        <f t="shared" si="9"/>
        <v>0</v>
      </c>
      <c r="J29" s="81">
        <f t="shared" si="9"/>
        <v>2</v>
      </c>
      <c r="K29" s="80">
        <f t="shared" si="3"/>
        <v>0</v>
      </c>
      <c r="L29" s="79">
        <f t="shared" si="4"/>
        <v>3.7</v>
      </c>
    </row>
    <row r="30" spans="2:12" ht="14.45" customHeight="1" thickTop="1" x14ac:dyDescent="0.15">
      <c r="B30" s="110" t="s">
        <v>149</v>
      </c>
      <c r="C30" s="109"/>
      <c r="D30" s="76">
        <v>2</v>
      </c>
      <c r="E30" s="75">
        <v>0</v>
      </c>
      <c r="F30" s="75">
        <v>0</v>
      </c>
      <c r="G30" s="75">
        <v>0</v>
      </c>
      <c r="H30" s="75">
        <f t="shared" ref="H30:H43" si="10">SUM(D30:E30)</f>
        <v>2</v>
      </c>
      <c r="I30" s="75">
        <f t="shared" ref="I30:I43" si="11">SUM(F30:G30)</f>
        <v>0</v>
      </c>
      <c r="J30" s="75">
        <f t="shared" ref="J30:J43" si="12">SUM(H30:I30)</f>
        <v>2</v>
      </c>
      <c r="K30" s="74">
        <f t="shared" si="3"/>
        <v>0</v>
      </c>
      <c r="L30" s="73">
        <f t="shared" si="4"/>
        <v>3.7</v>
      </c>
    </row>
    <row r="31" spans="2:12" ht="14.45" customHeight="1" x14ac:dyDescent="0.15">
      <c r="B31" s="108" t="s">
        <v>148</v>
      </c>
      <c r="C31" s="107"/>
      <c r="D31" s="106">
        <v>15</v>
      </c>
      <c r="E31" s="105">
        <v>1</v>
      </c>
      <c r="F31" s="105">
        <v>0</v>
      </c>
      <c r="G31" s="105">
        <v>0</v>
      </c>
      <c r="H31" s="105">
        <f t="shared" si="10"/>
        <v>16</v>
      </c>
      <c r="I31" s="105">
        <f t="shared" si="11"/>
        <v>0</v>
      </c>
      <c r="J31" s="105">
        <f t="shared" si="12"/>
        <v>16</v>
      </c>
      <c r="K31" s="104">
        <f t="shared" si="3"/>
        <v>0</v>
      </c>
      <c r="L31" s="103">
        <f t="shared" si="4"/>
        <v>29.6</v>
      </c>
    </row>
    <row r="32" spans="2:12" ht="14.45" customHeight="1" x14ac:dyDescent="0.15">
      <c r="B32" s="108" t="s">
        <v>147</v>
      </c>
      <c r="C32" s="107"/>
      <c r="D32" s="106">
        <v>10</v>
      </c>
      <c r="E32" s="105">
        <v>0</v>
      </c>
      <c r="F32" s="105">
        <v>0</v>
      </c>
      <c r="G32" s="105">
        <v>0</v>
      </c>
      <c r="H32" s="105">
        <f t="shared" si="10"/>
        <v>10</v>
      </c>
      <c r="I32" s="105">
        <f t="shared" si="11"/>
        <v>0</v>
      </c>
      <c r="J32" s="105">
        <f t="shared" si="12"/>
        <v>10</v>
      </c>
      <c r="K32" s="104">
        <f t="shared" si="3"/>
        <v>0</v>
      </c>
      <c r="L32" s="103">
        <f t="shared" si="4"/>
        <v>18.5</v>
      </c>
    </row>
    <row r="33" spans="2:12" ht="14.45" customHeight="1" x14ac:dyDescent="0.15">
      <c r="B33" s="108" t="s">
        <v>146</v>
      </c>
      <c r="C33" s="107"/>
      <c r="D33" s="106">
        <v>3</v>
      </c>
      <c r="E33" s="105">
        <v>0</v>
      </c>
      <c r="F33" s="105">
        <v>0</v>
      </c>
      <c r="G33" s="105">
        <v>0</v>
      </c>
      <c r="H33" s="105">
        <f t="shared" si="10"/>
        <v>3</v>
      </c>
      <c r="I33" s="105">
        <f t="shared" si="11"/>
        <v>0</v>
      </c>
      <c r="J33" s="105">
        <f t="shared" si="12"/>
        <v>3</v>
      </c>
      <c r="K33" s="104">
        <f t="shared" si="3"/>
        <v>0</v>
      </c>
      <c r="L33" s="103">
        <f t="shared" si="4"/>
        <v>5.6</v>
      </c>
    </row>
    <row r="34" spans="2:12" ht="14.45" customHeight="1" x14ac:dyDescent="0.15">
      <c r="B34" s="108" t="s">
        <v>145</v>
      </c>
      <c r="C34" s="107"/>
      <c r="D34" s="106">
        <v>4</v>
      </c>
      <c r="E34" s="105">
        <v>0</v>
      </c>
      <c r="F34" s="105">
        <v>0</v>
      </c>
      <c r="G34" s="105">
        <v>0</v>
      </c>
      <c r="H34" s="105">
        <f t="shared" si="10"/>
        <v>4</v>
      </c>
      <c r="I34" s="105">
        <f t="shared" si="11"/>
        <v>0</v>
      </c>
      <c r="J34" s="105">
        <f t="shared" si="12"/>
        <v>4</v>
      </c>
      <c r="K34" s="104">
        <f t="shared" si="3"/>
        <v>0</v>
      </c>
      <c r="L34" s="103">
        <f t="shared" si="4"/>
        <v>7.4</v>
      </c>
    </row>
    <row r="35" spans="2:12" ht="14.45" customHeight="1" x14ac:dyDescent="0.15">
      <c r="B35" s="108" t="s">
        <v>144</v>
      </c>
      <c r="C35" s="107"/>
      <c r="D35" s="106">
        <v>1</v>
      </c>
      <c r="E35" s="105">
        <v>0</v>
      </c>
      <c r="F35" s="105">
        <v>0</v>
      </c>
      <c r="G35" s="105">
        <v>0</v>
      </c>
      <c r="H35" s="105">
        <f t="shared" si="10"/>
        <v>1</v>
      </c>
      <c r="I35" s="105">
        <f t="shared" si="11"/>
        <v>0</v>
      </c>
      <c r="J35" s="105">
        <f t="shared" si="12"/>
        <v>1</v>
      </c>
      <c r="K35" s="104">
        <f t="shared" si="3"/>
        <v>0</v>
      </c>
      <c r="L35" s="103">
        <f t="shared" si="4"/>
        <v>1.9</v>
      </c>
    </row>
    <row r="36" spans="2:12" ht="14.45" customHeight="1" x14ac:dyDescent="0.15">
      <c r="B36" s="108" t="s">
        <v>143</v>
      </c>
      <c r="C36" s="107"/>
      <c r="D36" s="106">
        <v>2</v>
      </c>
      <c r="E36" s="105">
        <v>0</v>
      </c>
      <c r="F36" s="105">
        <v>0</v>
      </c>
      <c r="G36" s="105">
        <v>0</v>
      </c>
      <c r="H36" s="105">
        <f t="shared" si="10"/>
        <v>2</v>
      </c>
      <c r="I36" s="105">
        <f t="shared" si="11"/>
        <v>0</v>
      </c>
      <c r="J36" s="105">
        <f t="shared" si="12"/>
        <v>2</v>
      </c>
      <c r="K36" s="104">
        <f t="shared" si="3"/>
        <v>0</v>
      </c>
      <c r="L36" s="103">
        <f t="shared" si="4"/>
        <v>3.7</v>
      </c>
    </row>
    <row r="37" spans="2:12" ht="14.45" customHeight="1" x14ac:dyDescent="0.15">
      <c r="B37" s="108" t="s">
        <v>142</v>
      </c>
      <c r="C37" s="107"/>
      <c r="D37" s="106">
        <v>1</v>
      </c>
      <c r="E37" s="105">
        <v>0</v>
      </c>
      <c r="F37" s="105">
        <v>0</v>
      </c>
      <c r="G37" s="105">
        <v>0</v>
      </c>
      <c r="H37" s="105">
        <f t="shared" si="10"/>
        <v>1</v>
      </c>
      <c r="I37" s="105">
        <f t="shared" si="11"/>
        <v>0</v>
      </c>
      <c r="J37" s="105">
        <f t="shared" si="12"/>
        <v>1</v>
      </c>
      <c r="K37" s="104">
        <f t="shared" si="3"/>
        <v>0</v>
      </c>
      <c r="L37" s="103">
        <f t="shared" si="4"/>
        <v>1.9</v>
      </c>
    </row>
    <row r="38" spans="2:12" ht="14.45" customHeight="1" x14ac:dyDescent="0.15">
      <c r="B38" s="102" t="s">
        <v>88</v>
      </c>
      <c r="C38" s="101"/>
      <c r="D38" s="100">
        <v>1</v>
      </c>
      <c r="E38" s="99">
        <v>0</v>
      </c>
      <c r="F38" s="99">
        <v>0</v>
      </c>
      <c r="G38" s="99">
        <v>0</v>
      </c>
      <c r="H38" s="99">
        <f t="shared" si="10"/>
        <v>1</v>
      </c>
      <c r="I38" s="99">
        <f t="shared" si="11"/>
        <v>0</v>
      </c>
      <c r="J38" s="99">
        <f t="shared" si="12"/>
        <v>1</v>
      </c>
      <c r="K38" s="98">
        <f t="shared" si="3"/>
        <v>0</v>
      </c>
      <c r="L38" s="97">
        <f t="shared" si="4"/>
        <v>1.9</v>
      </c>
    </row>
    <row r="39" spans="2:12" ht="14.45" customHeight="1" x14ac:dyDescent="0.15">
      <c r="B39" s="96" t="s">
        <v>87</v>
      </c>
      <c r="C39" s="95"/>
      <c r="D39" s="94">
        <v>1</v>
      </c>
      <c r="E39" s="93">
        <v>0</v>
      </c>
      <c r="F39" s="93">
        <v>0</v>
      </c>
      <c r="G39" s="93">
        <v>0</v>
      </c>
      <c r="H39" s="93">
        <f t="shared" si="10"/>
        <v>1</v>
      </c>
      <c r="I39" s="93">
        <f t="shared" si="11"/>
        <v>0</v>
      </c>
      <c r="J39" s="93">
        <f t="shared" si="12"/>
        <v>1</v>
      </c>
      <c r="K39" s="92">
        <f t="shared" si="3"/>
        <v>0</v>
      </c>
      <c r="L39" s="91">
        <f t="shared" si="4"/>
        <v>1.9</v>
      </c>
    </row>
    <row r="40" spans="2:12" ht="14.45" customHeight="1" x14ac:dyDescent="0.15">
      <c r="B40" s="96" t="s">
        <v>86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 x14ac:dyDescent="0.15">
      <c r="B41" s="96" t="s">
        <v>85</v>
      </c>
      <c r="C41" s="95"/>
      <c r="D41" s="94">
        <v>1</v>
      </c>
      <c r="E41" s="93">
        <v>0</v>
      </c>
      <c r="F41" s="93">
        <v>0</v>
      </c>
      <c r="G41" s="93">
        <v>0</v>
      </c>
      <c r="H41" s="93">
        <f t="shared" si="10"/>
        <v>1</v>
      </c>
      <c r="I41" s="93">
        <f t="shared" si="11"/>
        <v>0</v>
      </c>
      <c r="J41" s="93">
        <f t="shared" si="12"/>
        <v>1</v>
      </c>
      <c r="K41" s="92">
        <f t="shared" si="3"/>
        <v>0</v>
      </c>
      <c r="L41" s="91">
        <f t="shared" si="4"/>
        <v>1.9</v>
      </c>
    </row>
    <row r="42" spans="2:12" ht="14.45" customHeight="1" x14ac:dyDescent="0.15">
      <c r="B42" s="96" t="s">
        <v>84</v>
      </c>
      <c r="C42" s="95"/>
      <c r="D42" s="94">
        <v>0</v>
      </c>
      <c r="E42" s="93">
        <v>0</v>
      </c>
      <c r="F42" s="93">
        <v>0</v>
      </c>
      <c r="G42" s="93">
        <v>0</v>
      </c>
      <c r="H42" s="93">
        <f t="shared" si="10"/>
        <v>0</v>
      </c>
      <c r="I42" s="93">
        <f t="shared" si="11"/>
        <v>0</v>
      </c>
      <c r="J42" s="93">
        <f t="shared" si="12"/>
        <v>0</v>
      </c>
      <c r="K42" s="92">
        <f t="shared" si="3"/>
        <v>0</v>
      </c>
      <c r="L42" s="91">
        <f t="shared" si="4"/>
        <v>0</v>
      </c>
    </row>
    <row r="43" spans="2:12" ht="14.45" customHeight="1" x14ac:dyDescent="0.15">
      <c r="B43" s="90" t="s">
        <v>141</v>
      </c>
      <c r="C43" s="89"/>
      <c r="D43" s="88">
        <v>1</v>
      </c>
      <c r="E43" s="87">
        <v>0</v>
      </c>
      <c r="F43" s="87">
        <v>0</v>
      </c>
      <c r="G43" s="87">
        <v>0</v>
      </c>
      <c r="H43" s="87">
        <f t="shared" si="10"/>
        <v>1</v>
      </c>
      <c r="I43" s="87">
        <f t="shared" si="11"/>
        <v>0</v>
      </c>
      <c r="J43" s="87">
        <f t="shared" si="12"/>
        <v>1</v>
      </c>
      <c r="K43" s="86">
        <f t="shared" si="3"/>
        <v>0</v>
      </c>
      <c r="L43" s="85">
        <f t="shared" si="4"/>
        <v>1.9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4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4</v>
      </c>
      <c r="I44" s="81">
        <f t="shared" si="13"/>
        <v>0</v>
      </c>
      <c r="J44" s="81">
        <f t="shared" si="13"/>
        <v>4</v>
      </c>
      <c r="K44" s="80">
        <f t="shared" si="3"/>
        <v>0</v>
      </c>
      <c r="L44" s="79">
        <f t="shared" si="4"/>
        <v>7.4</v>
      </c>
    </row>
    <row r="45" spans="2:12" ht="14.45" customHeight="1" thickTop="1" x14ac:dyDescent="0.15">
      <c r="B45" s="102" t="s">
        <v>81</v>
      </c>
      <c r="C45" s="101"/>
      <c r="D45" s="100">
        <v>1</v>
      </c>
      <c r="E45" s="99">
        <v>0</v>
      </c>
      <c r="F45" s="99">
        <v>0</v>
      </c>
      <c r="G45" s="99">
        <v>0</v>
      </c>
      <c r="H45" s="99">
        <f t="shared" ref="H45:H50" si="14">SUM(D45:E45)</f>
        <v>1</v>
      </c>
      <c r="I45" s="99">
        <f t="shared" ref="I45:I50" si="15">SUM(F45:G45)</f>
        <v>0</v>
      </c>
      <c r="J45" s="99">
        <f t="shared" ref="J45:J50" si="16">SUM(H45:I45)</f>
        <v>1</v>
      </c>
      <c r="K45" s="98">
        <f t="shared" si="3"/>
        <v>0</v>
      </c>
      <c r="L45" s="97">
        <f t="shared" si="4"/>
        <v>1.9</v>
      </c>
    </row>
    <row r="46" spans="2:12" ht="14.45" customHeight="1" x14ac:dyDescent="0.15">
      <c r="B46" s="96" t="s">
        <v>80</v>
      </c>
      <c r="C46" s="95"/>
      <c r="D46" s="94">
        <v>1</v>
      </c>
      <c r="E46" s="93">
        <v>0</v>
      </c>
      <c r="F46" s="93">
        <v>1</v>
      </c>
      <c r="G46" s="93">
        <v>0</v>
      </c>
      <c r="H46" s="93">
        <f t="shared" si="14"/>
        <v>1</v>
      </c>
      <c r="I46" s="93">
        <f t="shared" si="15"/>
        <v>1</v>
      </c>
      <c r="J46" s="93">
        <f t="shared" si="16"/>
        <v>2</v>
      </c>
      <c r="K46" s="92">
        <f t="shared" si="3"/>
        <v>50</v>
      </c>
      <c r="L46" s="91">
        <f t="shared" si="4"/>
        <v>3.7</v>
      </c>
    </row>
    <row r="47" spans="2:12" ht="14.45" customHeight="1" x14ac:dyDescent="0.15">
      <c r="B47" s="96" t="s">
        <v>79</v>
      </c>
      <c r="C47" s="95"/>
      <c r="D47" s="94">
        <v>0</v>
      </c>
      <c r="E47" s="93">
        <v>0</v>
      </c>
      <c r="F47" s="93">
        <v>0</v>
      </c>
      <c r="G47" s="93">
        <v>0</v>
      </c>
      <c r="H47" s="93">
        <f t="shared" si="14"/>
        <v>0</v>
      </c>
      <c r="I47" s="93">
        <f t="shared" si="15"/>
        <v>0</v>
      </c>
      <c r="J47" s="93">
        <f t="shared" si="16"/>
        <v>0</v>
      </c>
      <c r="K47" s="92">
        <f t="shared" si="3"/>
        <v>0</v>
      </c>
      <c r="L47" s="91">
        <f t="shared" si="4"/>
        <v>0</v>
      </c>
    </row>
    <row r="48" spans="2:12" ht="14.45" customHeight="1" x14ac:dyDescent="0.15">
      <c r="B48" s="96" t="s">
        <v>78</v>
      </c>
      <c r="C48" s="95"/>
      <c r="D48" s="94">
        <v>1</v>
      </c>
      <c r="E48" s="93">
        <v>0</v>
      </c>
      <c r="F48" s="93">
        <v>0</v>
      </c>
      <c r="G48" s="93">
        <v>0</v>
      </c>
      <c r="H48" s="93">
        <f t="shared" si="14"/>
        <v>1</v>
      </c>
      <c r="I48" s="93">
        <f t="shared" si="15"/>
        <v>0</v>
      </c>
      <c r="J48" s="93">
        <f t="shared" si="16"/>
        <v>1</v>
      </c>
      <c r="K48" s="92">
        <f t="shared" si="3"/>
        <v>0</v>
      </c>
      <c r="L48" s="91">
        <f t="shared" si="4"/>
        <v>1.9</v>
      </c>
    </row>
    <row r="49" spans="2:13" ht="14.45" customHeight="1" x14ac:dyDescent="0.15">
      <c r="B49" s="96" t="s">
        <v>77</v>
      </c>
      <c r="C49" s="95"/>
      <c r="D49" s="94">
        <v>0</v>
      </c>
      <c r="E49" s="93">
        <v>0</v>
      </c>
      <c r="F49" s="93">
        <v>0</v>
      </c>
      <c r="G49" s="93">
        <v>0</v>
      </c>
      <c r="H49" s="93">
        <f t="shared" si="14"/>
        <v>0</v>
      </c>
      <c r="I49" s="93">
        <f t="shared" si="15"/>
        <v>0</v>
      </c>
      <c r="J49" s="93">
        <f t="shared" si="16"/>
        <v>0</v>
      </c>
      <c r="K49" s="92">
        <f t="shared" si="3"/>
        <v>0</v>
      </c>
      <c r="L49" s="91">
        <f t="shared" si="4"/>
        <v>0</v>
      </c>
    </row>
    <row r="50" spans="2:13" ht="14.45" customHeight="1" x14ac:dyDescent="0.15">
      <c r="B50" s="90" t="s">
        <v>140</v>
      </c>
      <c r="C50" s="89"/>
      <c r="D50" s="88">
        <v>0</v>
      </c>
      <c r="E50" s="87">
        <v>0</v>
      </c>
      <c r="F50" s="87">
        <v>0</v>
      </c>
      <c r="G50" s="87"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3</v>
      </c>
      <c r="E51" s="81">
        <f t="shared" si="17"/>
        <v>0</v>
      </c>
      <c r="F51" s="81">
        <f t="shared" si="17"/>
        <v>1</v>
      </c>
      <c r="G51" s="81">
        <f t="shared" si="17"/>
        <v>0</v>
      </c>
      <c r="H51" s="81">
        <f t="shared" si="17"/>
        <v>3</v>
      </c>
      <c r="I51" s="81">
        <f t="shared" si="17"/>
        <v>1</v>
      </c>
      <c r="J51" s="81">
        <f t="shared" si="17"/>
        <v>4</v>
      </c>
      <c r="K51" s="80">
        <f t="shared" si="3"/>
        <v>25</v>
      </c>
      <c r="L51" s="79">
        <f t="shared" si="4"/>
        <v>7.4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51</v>
      </c>
      <c r="E52" s="75">
        <f t="shared" si="18"/>
        <v>2</v>
      </c>
      <c r="F52" s="75">
        <f t="shared" si="18"/>
        <v>1</v>
      </c>
      <c r="G52" s="75">
        <f t="shared" si="18"/>
        <v>0</v>
      </c>
      <c r="H52" s="75">
        <f t="shared" si="18"/>
        <v>53</v>
      </c>
      <c r="I52" s="75">
        <f t="shared" si="18"/>
        <v>1</v>
      </c>
      <c r="J52" s="75">
        <f t="shared" si="18"/>
        <v>54</v>
      </c>
      <c r="K52" s="74">
        <f t="shared" si="3"/>
        <v>1.9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0" sqref="M20"/>
    </sheetView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35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156</v>
      </c>
      <c r="C16" s="101"/>
      <c r="D16" s="100">
        <v>2</v>
      </c>
      <c r="E16" s="99">
        <v>2</v>
      </c>
      <c r="F16" s="99">
        <v>0</v>
      </c>
      <c r="G16" s="99">
        <v>0</v>
      </c>
      <c r="H16" s="99">
        <f t="shared" ref="H16:H21" si="0">SUM(D16:E16)</f>
        <v>4</v>
      </c>
      <c r="I16" s="99">
        <f t="shared" ref="I16:I21" si="1">SUM(F16:G16)</f>
        <v>0</v>
      </c>
      <c r="J16" s="99">
        <f t="shared" ref="J16:J21" si="2">SUM(H16:I16)</f>
        <v>4</v>
      </c>
      <c r="K16" s="98">
        <f t="shared" ref="K16:K52" si="3">IF(J16=0,0,ROUND(I16/J16*100,1))</f>
        <v>0</v>
      </c>
      <c r="L16" s="97">
        <f t="shared" ref="L16:L52" si="4">IF(J16=0,0,ROUND(J16/$J$52*100,1))</f>
        <v>2.2999999999999998</v>
      </c>
    </row>
    <row r="17" spans="2:12" ht="14.45" customHeight="1" x14ac:dyDescent="0.15">
      <c r="B17" s="96" t="s">
        <v>155</v>
      </c>
      <c r="C17" s="95"/>
      <c r="D17" s="94">
        <v>0</v>
      </c>
      <c r="E17" s="93">
        <v>1</v>
      </c>
      <c r="F17" s="93">
        <v>0</v>
      </c>
      <c r="G17" s="93">
        <v>0</v>
      </c>
      <c r="H17" s="93">
        <f t="shared" si="0"/>
        <v>1</v>
      </c>
      <c r="I17" s="93">
        <f t="shared" si="1"/>
        <v>0</v>
      </c>
      <c r="J17" s="93">
        <f t="shared" si="2"/>
        <v>1</v>
      </c>
      <c r="K17" s="92">
        <f t="shared" si="3"/>
        <v>0</v>
      </c>
      <c r="L17" s="91">
        <f t="shared" si="4"/>
        <v>0.6</v>
      </c>
    </row>
    <row r="18" spans="2:12" ht="14.45" customHeight="1" x14ac:dyDescent="0.15">
      <c r="B18" s="96" t="s">
        <v>154</v>
      </c>
      <c r="C18" s="95"/>
      <c r="D18" s="94">
        <v>2</v>
      </c>
      <c r="E18" s="93">
        <v>2</v>
      </c>
      <c r="F18" s="93">
        <v>0</v>
      </c>
      <c r="G18" s="93">
        <v>0</v>
      </c>
      <c r="H18" s="93">
        <f t="shared" si="0"/>
        <v>4</v>
      </c>
      <c r="I18" s="93">
        <f t="shared" si="1"/>
        <v>0</v>
      </c>
      <c r="J18" s="93">
        <f t="shared" si="2"/>
        <v>4</v>
      </c>
      <c r="K18" s="92">
        <f t="shared" si="3"/>
        <v>0</v>
      </c>
      <c r="L18" s="91">
        <f t="shared" si="4"/>
        <v>2.2999999999999998</v>
      </c>
    </row>
    <row r="19" spans="2:12" ht="14.45" customHeight="1" x14ac:dyDescent="0.15">
      <c r="B19" s="96" t="s">
        <v>153</v>
      </c>
      <c r="C19" s="95"/>
      <c r="D19" s="94">
        <v>0</v>
      </c>
      <c r="E19" s="93">
        <v>1</v>
      </c>
      <c r="F19" s="93">
        <v>0</v>
      </c>
      <c r="G19" s="93"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0.6</v>
      </c>
    </row>
    <row r="20" spans="2:12" ht="14.45" customHeight="1" x14ac:dyDescent="0.15">
      <c r="B20" s="96" t="s">
        <v>152</v>
      </c>
      <c r="C20" s="95"/>
      <c r="D20" s="94">
        <v>2</v>
      </c>
      <c r="E20" s="93">
        <v>1</v>
      </c>
      <c r="F20" s="93">
        <v>0</v>
      </c>
      <c r="G20" s="93">
        <v>0</v>
      </c>
      <c r="H20" s="93">
        <f t="shared" si="0"/>
        <v>3</v>
      </c>
      <c r="I20" s="93">
        <f t="shared" si="1"/>
        <v>0</v>
      </c>
      <c r="J20" s="93">
        <f t="shared" si="2"/>
        <v>3</v>
      </c>
      <c r="K20" s="92">
        <f t="shared" si="3"/>
        <v>0</v>
      </c>
      <c r="L20" s="91">
        <f t="shared" si="4"/>
        <v>1.8</v>
      </c>
    </row>
    <row r="21" spans="2:12" ht="14.45" customHeight="1" x14ac:dyDescent="0.15">
      <c r="B21" s="90" t="s">
        <v>151</v>
      </c>
      <c r="C21" s="89"/>
      <c r="D21" s="88">
        <v>1</v>
      </c>
      <c r="E21" s="87">
        <v>1</v>
      </c>
      <c r="F21" s="87">
        <v>0</v>
      </c>
      <c r="G21" s="87">
        <v>0</v>
      </c>
      <c r="H21" s="87">
        <f t="shared" si="0"/>
        <v>2</v>
      </c>
      <c r="I21" s="87">
        <f t="shared" si="1"/>
        <v>0</v>
      </c>
      <c r="J21" s="87">
        <f t="shared" si="2"/>
        <v>2</v>
      </c>
      <c r="K21" s="86">
        <f t="shared" si="3"/>
        <v>0</v>
      </c>
      <c r="L21" s="85">
        <f t="shared" si="4"/>
        <v>1.2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7</v>
      </c>
      <c r="E22" s="81">
        <f t="shared" si="5"/>
        <v>8</v>
      </c>
      <c r="F22" s="81">
        <f t="shared" si="5"/>
        <v>0</v>
      </c>
      <c r="G22" s="81">
        <f t="shared" si="5"/>
        <v>0</v>
      </c>
      <c r="H22" s="81">
        <f t="shared" si="5"/>
        <v>15</v>
      </c>
      <c r="I22" s="81">
        <f t="shared" si="5"/>
        <v>0</v>
      </c>
      <c r="J22" s="81">
        <f t="shared" si="5"/>
        <v>15</v>
      </c>
      <c r="K22" s="80">
        <f t="shared" si="3"/>
        <v>0</v>
      </c>
      <c r="L22" s="79">
        <f t="shared" si="4"/>
        <v>8.8000000000000007</v>
      </c>
    </row>
    <row r="23" spans="2:12" ht="14.45" customHeight="1" thickTop="1" x14ac:dyDescent="0.15">
      <c r="B23" s="102" t="s">
        <v>103</v>
      </c>
      <c r="C23" s="101"/>
      <c r="D23" s="100">
        <v>1</v>
      </c>
      <c r="E23" s="99">
        <v>0</v>
      </c>
      <c r="F23" s="99">
        <v>1</v>
      </c>
      <c r="G23" s="99">
        <v>0</v>
      </c>
      <c r="H23" s="99">
        <f t="shared" ref="H23:H28" si="6">SUM(D23:E23)</f>
        <v>1</v>
      </c>
      <c r="I23" s="99">
        <f t="shared" ref="I23:I28" si="7">SUM(F23:G23)</f>
        <v>1</v>
      </c>
      <c r="J23" s="99">
        <f t="shared" ref="J23:J28" si="8">SUM(H23:I23)</f>
        <v>2</v>
      </c>
      <c r="K23" s="98">
        <f t="shared" si="3"/>
        <v>50</v>
      </c>
      <c r="L23" s="97">
        <f t="shared" si="4"/>
        <v>1.2</v>
      </c>
    </row>
    <row r="24" spans="2:12" ht="14.45" customHeight="1" x14ac:dyDescent="0.15">
      <c r="B24" s="96" t="s">
        <v>102</v>
      </c>
      <c r="C24" s="95"/>
      <c r="D24" s="94">
        <v>2</v>
      </c>
      <c r="E24" s="93">
        <v>0</v>
      </c>
      <c r="F24" s="93">
        <v>0</v>
      </c>
      <c r="G24" s="93">
        <v>0</v>
      </c>
      <c r="H24" s="93">
        <f t="shared" si="6"/>
        <v>2</v>
      </c>
      <c r="I24" s="93">
        <f t="shared" si="7"/>
        <v>0</v>
      </c>
      <c r="J24" s="93">
        <f t="shared" si="8"/>
        <v>2</v>
      </c>
      <c r="K24" s="92">
        <f t="shared" si="3"/>
        <v>0</v>
      </c>
      <c r="L24" s="91">
        <f t="shared" si="4"/>
        <v>1.2</v>
      </c>
    </row>
    <row r="25" spans="2:12" ht="14.45" customHeight="1" x14ac:dyDescent="0.15">
      <c r="B25" s="96" t="s">
        <v>101</v>
      </c>
      <c r="C25" s="95"/>
      <c r="D25" s="94">
        <v>1</v>
      </c>
      <c r="E25" s="93">
        <v>0</v>
      </c>
      <c r="F25" s="93">
        <v>0</v>
      </c>
      <c r="G25" s="93">
        <v>0</v>
      </c>
      <c r="H25" s="93">
        <f t="shared" si="6"/>
        <v>1</v>
      </c>
      <c r="I25" s="93">
        <f t="shared" si="7"/>
        <v>0</v>
      </c>
      <c r="J25" s="93">
        <f t="shared" si="8"/>
        <v>1</v>
      </c>
      <c r="K25" s="92">
        <f t="shared" si="3"/>
        <v>0</v>
      </c>
      <c r="L25" s="91">
        <f t="shared" si="4"/>
        <v>0.6</v>
      </c>
    </row>
    <row r="26" spans="2:12" ht="14.45" customHeight="1" x14ac:dyDescent="0.15">
      <c r="B26" s="96" t="s">
        <v>100</v>
      </c>
      <c r="C26" s="95"/>
      <c r="D26" s="94">
        <v>1</v>
      </c>
      <c r="E26" s="93">
        <v>0</v>
      </c>
      <c r="F26" s="93">
        <v>0</v>
      </c>
      <c r="G26" s="93"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0.6</v>
      </c>
    </row>
    <row r="27" spans="2:12" ht="14.45" customHeight="1" x14ac:dyDescent="0.15">
      <c r="B27" s="96" t="s">
        <v>99</v>
      </c>
      <c r="C27" s="95"/>
      <c r="D27" s="94">
        <v>2</v>
      </c>
      <c r="E27" s="93">
        <v>0</v>
      </c>
      <c r="F27" s="93">
        <v>0</v>
      </c>
      <c r="G27" s="93">
        <v>0</v>
      </c>
      <c r="H27" s="93">
        <f t="shared" si="6"/>
        <v>2</v>
      </c>
      <c r="I27" s="93">
        <f t="shared" si="7"/>
        <v>0</v>
      </c>
      <c r="J27" s="93">
        <f t="shared" si="8"/>
        <v>2</v>
      </c>
      <c r="K27" s="92">
        <f t="shared" si="3"/>
        <v>0</v>
      </c>
      <c r="L27" s="91">
        <f t="shared" si="4"/>
        <v>1.2</v>
      </c>
    </row>
    <row r="28" spans="2:12" ht="14.45" customHeight="1" x14ac:dyDescent="0.15">
      <c r="B28" s="90" t="s">
        <v>150</v>
      </c>
      <c r="C28" s="89"/>
      <c r="D28" s="88">
        <v>1</v>
      </c>
      <c r="E28" s="87">
        <v>0</v>
      </c>
      <c r="F28" s="87">
        <v>0</v>
      </c>
      <c r="G28" s="87">
        <v>0</v>
      </c>
      <c r="H28" s="87">
        <f t="shared" si="6"/>
        <v>1</v>
      </c>
      <c r="I28" s="87">
        <f t="shared" si="7"/>
        <v>0</v>
      </c>
      <c r="J28" s="87">
        <f t="shared" si="8"/>
        <v>1</v>
      </c>
      <c r="K28" s="86">
        <f t="shared" si="3"/>
        <v>0</v>
      </c>
      <c r="L28" s="85">
        <f t="shared" si="4"/>
        <v>0.6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8</v>
      </c>
      <c r="E29" s="81">
        <f t="shared" si="9"/>
        <v>0</v>
      </c>
      <c r="F29" s="81">
        <f t="shared" si="9"/>
        <v>1</v>
      </c>
      <c r="G29" s="81">
        <f t="shared" si="9"/>
        <v>0</v>
      </c>
      <c r="H29" s="81">
        <f t="shared" si="9"/>
        <v>8</v>
      </c>
      <c r="I29" s="81">
        <f t="shared" si="9"/>
        <v>1</v>
      </c>
      <c r="J29" s="81">
        <f t="shared" si="9"/>
        <v>9</v>
      </c>
      <c r="K29" s="80">
        <f t="shared" si="3"/>
        <v>11.1</v>
      </c>
      <c r="L29" s="79">
        <f t="shared" si="4"/>
        <v>5.3</v>
      </c>
    </row>
    <row r="30" spans="2:12" ht="14.45" customHeight="1" thickTop="1" x14ac:dyDescent="0.15">
      <c r="B30" s="110" t="s">
        <v>149</v>
      </c>
      <c r="C30" s="109"/>
      <c r="D30" s="76">
        <v>9</v>
      </c>
      <c r="E30" s="75">
        <v>3</v>
      </c>
      <c r="F30" s="75">
        <v>0</v>
      </c>
      <c r="G30" s="75">
        <v>0</v>
      </c>
      <c r="H30" s="75">
        <f t="shared" ref="H30:H43" si="10">SUM(D30:E30)</f>
        <v>12</v>
      </c>
      <c r="I30" s="75">
        <f t="shared" ref="I30:I43" si="11">SUM(F30:G30)</f>
        <v>0</v>
      </c>
      <c r="J30" s="75">
        <f t="shared" ref="J30:J43" si="12">SUM(H30:I30)</f>
        <v>12</v>
      </c>
      <c r="K30" s="74">
        <f t="shared" si="3"/>
        <v>0</v>
      </c>
      <c r="L30" s="73">
        <f t="shared" si="4"/>
        <v>7</v>
      </c>
    </row>
    <row r="31" spans="2:12" ht="14.45" customHeight="1" x14ac:dyDescent="0.15">
      <c r="B31" s="108" t="s">
        <v>148</v>
      </c>
      <c r="C31" s="107"/>
      <c r="D31" s="106">
        <v>8</v>
      </c>
      <c r="E31" s="105">
        <v>2</v>
      </c>
      <c r="F31" s="105">
        <v>0</v>
      </c>
      <c r="G31" s="105">
        <v>0</v>
      </c>
      <c r="H31" s="105">
        <f t="shared" si="10"/>
        <v>10</v>
      </c>
      <c r="I31" s="105">
        <f t="shared" si="11"/>
        <v>0</v>
      </c>
      <c r="J31" s="105">
        <f t="shared" si="12"/>
        <v>10</v>
      </c>
      <c r="K31" s="104">
        <f t="shared" si="3"/>
        <v>0</v>
      </c>
      <c r="L31" s="103">
        <f t="shared" si="4"/>
        <v>5.8</v>
      </c>
    </row>
    <row r="32" spans="2:12" ht="14.45" customHeight="1" x14ac:dyDescent="0.15">
      <c r="B32" s="108" t="s">
        <v>147</v>
      </c>
      <c r="C32" s="107"/>
      <c r="D32" s="106">
        <v>22</v>
      </c>
      <c r="E32" s="105">
        <v>1</v>
      </c>
      <c r="F32" s="105">
        <v>1</v>
      </c>
      <c r="G32" s="105">
        <v>0</v>
      </c>
      <c r="H32" s="105">
        <f t="shared" si="10"/>
        <v>23</v>
      </c>
      <c r="I32" s="105">
        <f t="shared" si="11"/>
        <v>1</v>
      </c>
      <c r="J32" s="105">
        <f t="shared" si="12"/>
        <v>24</v>
      </c>
      <c r="K32" s="104">
        <f t="shared" si="3"/>
        <v>4.2</v>
      </c>
      <c r="L32" s="103">
        <f t="shared" si="4"/>
        <v>14</v>
      </c>
    </row>
    <row r="33" spans="2:12" ht="14.45" customHeight="1" x14ac:dyDescent="0.15">
      <c r="B33" s="108" t="s">
        <v>146</v>
      </c>
      <c r="C33" s="107"/>
      <c r="D33" s="106">
        <v>16</v>
      </c>
      <c r="E33" s="105">
        <v>1</v>
      </c>
      <c r="F33" s="105">
        <v>0</v>
      </c>
      <c r="G33" s="105">
        <v>0</v>
      </c>
      <c r="H33" s="105">
        <f t="shared" si="10"/>
        <v>17</v>
      </c>
      <c r="I33" s="105">
        <f t="shared" si="11"/>
        <v>0</v>
      </c>
      <c r="J33" s="105">
        <f t="shared" si="12"/>
        <v>17</v>
      </c>
      <c r="K33" s="104">
        <f t="shared" si="3"/>
        <v>0</v>
      </c>
      <c r="L33" s="103">
        <f t="shared" si="4"/>
        <v>9.9</v>
      </c>
    </row>
    <row r="34" spans="2:12" ht="14.45" customHeight="1" x14ac:dyDescent="0.15">
      <c r="B34" s="108" t="s">
        <v>145</v>
      </c>
      <c r="C34" s="107"/>
      <c r="D34" s="106">
        <v>6</v>
      </c>
      <c r="E34" s="105">
        <v>0</v>
      </c>
      <c r="F34" s="105">
        <v>2</v>
      </c>
      <c r="G34" s="105">
        <v>1</v>
      </c>
      <c r="H34" s="105">
        <f t="shared" si="10"/>
        <v>6</v>
      </c>
      <c r="I34" s="105">
        <f t="shared" si="11"/>
        <v>3</v>
      </c>
      <c r="J34" s="105">
        <f t="shared" si="12"/>
        <v>9</v>
      </c>
      <c r="K34" s="104">
        <f t="shared" si="3"/>
        <v>33.299999999999997</v>
      </c>
      <c r="L34" s="103">
        <f t="shared" si="4"/>
        <v>5.3</v>
      </c>
    </row>
    <row r="35" spans="2:12" ht="14.45" customHeight="1" x14ac:dyDescent="0.15">
      <c r="B35" s="108" t="s">
        <v>144</v>
      </c>
      <c r="C35" s="107"/>
      <c r="D35" s="106">
        <v>2</v>
      </c>
      <c r="E35" s="105">
        <v>1</v>
      </c>
      <c r="F35" s="105">
        <v>0</v>
      </c>
      <c r="G35" s="105">
        <v>0</v>
      </c>
      <c r="H35" s="105">
        <f t="shared" si="10"/>
        <v>3</v>
      </c>
      <c r="I35" s="105">
        <f t="shared" si="11"/>
        <v>0</v>
      </c>
      <c r="J35" s="105">
        <f t="shared" si="12"/>
        <v>3</v>
      </c>
      <c r="K35" s="104">
        <f t="shared" si="3"/>
        <v>0</v>
      </c>
      <c r="L35" s="103">
        <f t="shared" si="4"/>
        <v>1.8</v>
      </c>
    </row>
    <row r="36" spans="2:12" ht="14.45" customHeight="1" x14ac:dyDescent="0.15">
      <c r="B36" s="108" t="s">
        <v>143</v>
      </c>
      <c r="C36" s="107"/>
      <c r="D36" s="106">
        <v>12</v>
      </c>
      <c r="E36" s="105">
        <v>1</v>
      </c>
      <c r="F36" s="105">
        <v>1</v>
      </c>
      <c r="G36" s="105">
        <v>1</v>
      </c>
      <c r="H36" s="105">
        <f t="shared" si="10"/>
        <v>13</v>
      </c>
      <c r="I36" s="105">
        <f t="shared" si="11"/>
        <v>2</v>
      </c>
      <c r="J36" s="105">
        <f t="shared" si="12"/>
        <v>15</v>
      </c>
      <c r="K36" s="104">
        <f t="shared" si="3"/>
        <v>13.3</v>
      </c>
      <c r="L36" s="103">
        <f t="shared" si="4"/>
        <v>8.8000000000000007</v>
      </c>
    </row>
    <row r="37" spans="2:12" ht="14.45" customHeight="1" x14ac:dyDescent="0.15">
      <c r="B37" s="108" t="s">
        <v>142</v>
      </c>
      <c r="C37" s="107"/>
      <c r="D37" s="106">
        <v>15</v>
      </c>
      <c r="E37" s="105">
        <v>2</v>
      </c>
      <c r="F37" s="105">
        <v>0</v>
      </c>
      <c r="G37" s="105">
        <v>0</v>
      </c>
      <c r="H37" s="105">
        <f t="shared" si="10"/>
        <v>17</v>
      </c>
      <c r="I37" s="105">
        <f t="shared" si="11"/>
        <v>0</v>
      </c>
      <c r="J37" s="105">
        <f t="shared" si="12"/>
        <v>17</v>
      </c>
      <c r="K37" s="104">
        <f t="shared" si="3"/>
        <v>0</v>
      </c>
      <c r="L37" s="103">
        <f t="shared" si="4"/>
        <v>9.9</v>
      </c>
    </row>
    <row r="38" spans="2:12" ht="14.45" customHeight="1" x14ac:dyDescent="0.15">
      <c r="B38" s="102" t="s">
        <v>88</v>
      </c>
      <c r="C38" s="101"/>
      <c r="D38" s="100">
        <v>1</v>
      </c>
      <c r="E38" s="99">
        <v>1</v>
      </c>
      <c r="F38" s="99">
        <v>0</v>
      </c>
      <c r="G38" s="99">
        <v>0</v>
      </c>
      <c r="H38" s="99">
        <f t="shared" si="10"/>
        <v>2</v>
      </c>
      <c r="I38" s="99">
        <f t="shared" si="11"/>
        <v>0</v>
      </c>
      <c r="J38" s="99">
        <f t="shared" si="12"/>
        <v>2</v>
      </c>
      <c r="K38" s="98">
        <f t="shared" si="3"/>
        <v>0</v>
      </c>
      <c r="L38" s="97">
        <f t="shared" si="4"/>
        <v>1.2</v>
      </c>
    </row>
    <row r="39" spans="2:12" ht="14.45" customHeight="1" x14ac:dyDescent="0.15">
      <c r="B39" s="96" t="s">
        <v>87</v>
      </c>
      <c r="C39" s="95"/>
      <c r="D39" s="94">
        <v>4</v>
      </c>
      <c r="E39" s="93">
        <v>1</v>
      </c>
      <c r="F39" s="93">
        <v>0</v>
      </c>
      <c r="G39" s="93">
        <v>0</v>
      </c>
      <c r="H39" s="93">
        <f t="shared" si="10"/>
        <v>5</v>
      </c>
      <c r="I39" s="93">
        <f t="shared" si="11"/>
        <v>0</v>
      </c>
      <c r="J39" s="93">
        <f t="shared" si="12"/>
        <v>5</v>
      </c>
      <c r="K39" s="92">
        <f t="shared" si="3"/>
        <v>0</v>
      </c>
      <c r="L39" s="91">
        <f t="shared" si="4"/>
        <v>2.9</v>
      </c>
    </row>
    <row r="40" spans="2:12" ht="14.45" customHeight="1" x14ac:dyDescent="0.15">
      <c r="B40" s="96" t="s">
        <v>86</v>
      </c>
      <c r="C40" s="95"/>
      <c r="D40" s="94">
        <v>1</v>
      </c>
      <c r="E40" s="93">
        <v>0</v>
      </c>
      <c r="F40" s="93">
        <v>0</v>
      </c>
      <c r="G40" s="93">
        <v>0</v>
      </c>
      <c r="H40" s="93">
        <f t="shared" si="10"/>
        <v>1</v>
      </c>
      <c r="I40" s="93">
        <f t="shared" si="11"/>
        <v>0</v>
      </c>
      <c r="J40" s="93">
        <f t="shared" si="12"/>
        <v>1</v>
      </c>
      <c r="K40" s="92">
        <f t="shared" si="3"/>
        <v>0</v>
      </c>
      <c r="L40" s="91">
        <f t="shared" si="4"/>
        <v>0.6</v>
      </c>
    </row>
    <row r="41" spans="2:12" ht="14.45" customHeight="1" x14ac:dyDescent="0.15">
      <c r="B41" s="96" t="s">
        <v>85</v>
      </c>
      <c r="C41" s="95"/>
      <c r="D41" s="94">
        <v>2</v>
      </c>
      <c r="E41" s="93">
        <v>1</v>
      </c>
      <c r="F41" s="93">
        <v>0</v>
      </c>
      <c r="G41" s="93">
        <v>0</v>
      </c>
      <c r="H41" s="93">
        <f t="shared" si="10"/>
        <v>3</v>
      </c>
      <c r="I41" s="93">
        <f t="shared" si="11"/>
        <v>0</v>
      </c>
      <c r="J41" s="93">
        <f t="shared" si="12"/>
        <v>3</v>
      </c>
      <c r="K41" s="92">
        <f t="shared" si="3"/>
        <v>0</v>
      </c>
      <c r="L41" s="91">
        <f t="shared" si="4"/>
        <v>1.8</v>
      </c>
    </row>
    <row r="42" spans="2:12" ht="14.45" customHeight="1" x14ac:dyDescent="0.15">
      <c r="B42" s="96" t="s">
        <v>84</v>
      </c>
      <c r="C42" s="95"/>
      <c r="D42" s="94">
        <v>1</v>
      </c>
      <c r="E42" s="93">
        <v>0</v>
      </c>
      <c r="F42" s="93">
        <v>0</v>
      </c>
      <c r="G42" s="93">
        <v>0</v>
      </c>
      <c r="H42" s="93">
        <f t="shared" si="10"/>
        <v>1</v>
      </c>
      <c r="I42" s="93">
        <f t="shared" si="11"/>
        <v>0</v>
      </c>
      <c r="J42" s="93">
        <f t="shared" si="12"/>
        <v>1</v>
      </c>
      <c r="K42" s="92">
        <f t="shared" si="3"/>
        <v>0</v>
      </c>
      <c r="L42" s="91">
        <f t="shared" si="4"/>
        <v>0.6</v>
      </c>
    </row>
    <row r="43" spans="2:12" ht="14.45" customHeight="1" x14ac:dyDescent="0.15">
      <c r="B43" s="90" t="s">
        <v>141</v>
      </c>
      <c r="C43" s="89"/>
      <c r="D43" s="88">
        <v>4</v>
      </c>
      <c r="E43" s="87">
        <v>0</v>
      </c>
      <c r="F43" s="87">
        <v>0</v>
      </c>
      <c r="G43" s="87">
        <v>0</v>
      </c>
      <c r="H43" s="87">
        <f t="shared" si="10"/>
        <v>4</v>
      </c>
      <c r="I43" s="87">
        <f t="shared" si="11"/>
        <v>0</v>
      </c>
      <c r="J43" s="87">
        <f t="shared" si="12"/>
        <v>4</v>
      </c>
      <c r="K43" s="86">
        <f t="shared" si="3"/>
        <v>0</v>
      </c>
      <c r="L43" s="85">
        <f t="shared" si="4"/>
        <v>2.2999999999999998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13</v>
      </c>
      <c r="E44" s="81">
        <f t="shared" si="13"/>
        <v>3</v>
      </c>
      <c r="F44" s="81">
        <f t="shared" si="13"/>
        <v>0</v>
      </c>
      <c r="G44" s="81">
        <f t="shared" si="13"/>
        <v>0</v>
      </c>
      <c r="H44" s="81">
        <f t="shared" si="13"/>
        <v>16</v>
      </c>
      <c r="I44" s="81">
        <f t="shared" si="13"/>
        <v>0</v>
      </c>
      <c r="J44" s="81">
        <f t="shared" si="13"/>
        <v>16</v>
      </c>
      <c r="K44" s="80">
        <f t="shared" si="3"/>
        <v>0</v>
      </c>
      <c r="L44" s="79">
        <f t="shared" si="4"/>
        <v>9.4</v>
      </c>
    </row>
    <row r="45" spans="2:12" ht="14.45" customHeight="1" thickTop="1" x14ac:dyDescent="0.15">
      <c r="B45" s="102" t="s">
        <v>81</v>
      </c>
      <c r="C45" s="101"/>
      <c r="D45" s="100">
        <v>3</v>
      </c>
      <c r="E45" s="99">
        <v>0</v>
      </c>
      <c r="F45" s="99">
        <v>0</v>
      </c>
      <c r="G45" s="99">
        <v>0</v>
      </c>
      <c r="H45" s="99">
        <f t="shared" ref="H45:H50" si="14">SUM(D45:E45)</f>
        <v>3</v>
      </c>
      <c r="I45" s="99">
        <f t="shared" ref="I45:I50" si="15">SUM(F45:G45)</f>
        <v>0</v>
      </c>
      <c r="J45" s="99">
        <f t="shared" ref="J45:J50" si="16">SUM(H45:I45)</f>
        <v>3</v>
      </c>
      <c r="K45" s="98">
        <f t="shared" si="3"/>
        <v>0</v>
      </c>
      <c r="L45" s="97">
        <f t="shared" si="4"/>
        <v>1.8</v>
      </c>
    </row>
    <row r="46" spans="2:12" ht="14.45" customHeight="1" x14ac:dyDescent="0.15">
      <c r="B46" s="96" t="s">
        <v>80</v>
      </c>
      <c r="C46" s="95"/>
      <c r="D46" s="94">
        <v>6</v>
      </c>
      <c r="E46" s="93">
        <v>0</v>
      </c>
      <c r="F46" s="93">
        <v>0</v>
      </c>
      <c r="G46" s="93">
        <v>0</v>
      </c>
      <c r="H46" s="93">
        <f t="shared" si="14"/>
        <v>6</v>
      </c>
      <c r="I46" s="93">
        <f t="shared" si="15"/>
        <v>0</v>
      </c>
      <c r="J46" s="93">
        <f t="shared" si="16"/>
        <v>6</v>
      </c>
      <c r="K46" s="92">
        <f t="shared" si="3"/>
        <v>0</v>
      </c>
      <c r="L46" s="91">
        <f t="shared" si="4"/>
        <v>3.5</v>
      </c>
    </row>
    <row r="47" spans="2:12" ht="14.45" customHeight="1" x14ac:dyDescent="0.15">
      <c r="B47" s="96" t="s">
        <v>79</v>
      </c>
      <c r="C47" s="95"/>
      <c r="D47" s="94">
        <v>3</v>
      </c>
      <c r="E47" s="93">
        <v>1</v>
      </c>
      <c r="F47" s="93">
        <v>0</v>
      </c>
      <c r="G47" s="93">
        <v>0</v>
      </c>
      <c r="H47" s="93">
        <f t="shared" si="14"/>
        <v>4</v>
      </c>
      <c r="I47" s="93">
        <f t="shared" si="15"/>
        <v>0</v>
      </c>
      <c r="J47" s="93">
        <f t="shared" si="16"/>
        <v>4</v>
      </c>
      <c r="K47" s="92">
        <f t="shared" si="3"/>
        <v>0</v>
      </c>
      <c r="L47" s="91">
        <f t="shared" si="4"/>
        <v>2.2999999999999998</v>
      </c>
    </row>
    <row r="48" spans="2:12" ht="14.45" customHeight="1" x14ac:dyDescent="0.15">
      <c r="B48" s="96" t="s">
        <v>78</v>
      </c>
      <c r="C48" s="95"/>
      <c r="D48" s="94">
        <v>3</v>
      </c>
      <c r="E48" s="93">
        <v>0</v>
      </c>
      <c r="F48" s="93">
        <v>0</v>
      </c>
      <c r="G48" s="93">
        <v>0</v>
      </c>
      <c r="H48" s="93">
        <f t="shared" si="14"/>
        <v>3</v>
      </c>
      <c r="I48" s="93">
        <f t="shared" si="15"/>
        <v>0</v>
      </c>
      <c r="J48" s="93">
        <f t="shared" si="16"/>
        <v>3</v>
      </c>
      <c r="K48" s="92">
        <f t="shared" si="3"/>
        <v>0</v>
      </c>
      <c r="L48" s="91">
        <f t="shared" si="4"/>
        <v>1.8</v>
      </c>
    </row>
    <row r="49" spans="2:13" ht="14.45" customHeight="1" x14ac:dyDescent="0.15">
      <c r="B49" s="96" t="s">
        <v>77</v>
      </c>
      <c r="C49" s="95"/>
      <c r="D49" s="94">
        <v>4</v>
      </c>
      <c r="E49" s="93">
        <v>0</v>
      </c>
      <c r="F49" s="93">
        <v>0</v>
      </c>
      <c r="G49" s="93">
        <v>0</v>
      </c>
      <c r="H49" s="93">
        <f t="shared" si="14"/>
        <v>4</v>
      </c>
      <c r="I49" s="93">
        <f t="shared" si="15"/>
        <v>0</v>
      </c>
      <c r="J49" s="93">
        <f t="shared" si="16"/>
        <v>4</v>
      </c>
      <c r="K49" s="92">
        <f t="shared" si="3"/>
        <v>0</v>
      </c>
      <c r="L49" s="91">
        <f t="shared" si="4"/>
        <v>2.2999999999999998</v>
      </c>
    </row>
    <row r="50" spans="2:13" ht="14.45" customHeight="1" x14ac:dyDescent="0.15">
      <c r="B50" s="90" t="s">
        <v>140</v>
      </c>
      <c r="C50" s="89"/>
      <c r="D50" s="88">
        <v>3</v>
      </c>
      <c r="E50" s="87">
        <v>1</v>
      </c>
      <c r="F50" s="87">
        <v>0</v>
      </c>
      <c r="G50" s="87">
        <v>0</v>
      </c>
      <c r="H50" s="87">
        <f t="shared" si="14"/>
        <v>4</v>
      </c>
      <c r="I50" s="87">
        <f t="shared" si="15"/>
        <v>0</v>
      </c>
      <c r="J50" s="87">
        <f t="shared" si="16"/>
        <v>4</v>
      </c>
      <c r="K50" s="86">
        <f t="shared" si="3"/>
        <v>0</v>
      </c>
      <c r="L50" s="85">
        <f t="shared" si="4"/>
        <v>2.2999999999999998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22</v>
      </c>
      <c r="E51" s="81">
        <f t="shared" si="17"/>
        <v>2</v>
      </c>
      <c r="F51" s="81">
        <f t="shared" si="17"/>
        <v>0</v>
      </c>
      <c r="G51" s="81">
        <f t="shared" si="17"/>
        <v>0</v>
      </c>
      <c r="H51" s="81">
        <f t="shared" si="17"/>
        <v>24</v>
      </c>
      <c r="I51" s="81">
        <f t="shared" si="17"/>
        <v>0</v>
      </c>
      <c r="J51" s="81">
        <f t="shared" si="17"/>
        <v>24</v>
      </c>
      <c r="K51" s="80">
        <f t="shared" si="3"/>
        <v>0</v>
      </c>
      <c r="L51" s="79">
        <f t="shared" si="4"/>
        <v>14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140</v>
      </c>
      <c r="E52" s="75">
        <f t="shared" si="18"/>
        <v>24</v>
      </c>
      <c r="F52" s="75">
        <f t="shared" si="18"/>
        <v>5</v>
      </c>
      <c r="G52" s="75">
        <f t="shared" si="18"/>
        <v>2</v>
      </c>
      <c r="H52" s="75">
        <f t="shared" si="18"/>
        <v>164</v>
      </c>
      <c r="I52" s="75">
        <f t="shared" si="18"/>
        <v>7</v>
      </c>
      <c r="J52" s="75">
        <f t="shared" si="18"/>
        <v>171</v>
      </c>
      <c r="K52" s="74">
        <f t="shared" si="3"/>
        <v>4.0999999999999996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31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190</v>
      </c>
      <c r="C16" s="101"/>
      <c r="D16" s="100">
        <v>3</v>
      </c>
      <c r="E16" s="99">
        <v>0</v>
      </c>
      <c r="F16" s="99">
        <v>0</v>
      </c>
      <c r="G16" s="99">
        <v>0</v>
      </c>
      <c r="H16" s="99">
        <f t="shared" ref="H16:H21" si="0">SUM(D16:E16)</f>
        <v>3</v>
      </c>
      <c r="I16" s="99">
        <f t="shared" ref="I16:I21" si="1">SUM(F16:G16)</f>
        <v>0</v>
      </c>
      <c r="J16" s="99">
        <f t="shared" ref="J16:J21" si="2">SUM(H16:I16)</f>
        <v>3</v>
      </c>
      <c r="K16" s="98">
        <f t="shared" ref="K16:K52" si="3">IF(J16=0,0,ROUND(I16/J16*100,1))</f>
        <v>0</v>
      </c>
      <c r="L16" s="97">
        <f t="shared" ref="L16:L52" si="4">IF(J16=0,0,ROUND(J16/$J$52*100,1))</f>
        <v>2.2000000000000002</v>
      </c>
    </row>
    <row r="17" spans="2:12" ht="14.45" customHeight="1" x14ac:dyDescent="0.15">
      <c r="B17" s="96" t="s">
        <v>189</v>
      </c>
      <c r="C17" s="95"/>
      <c r="D17" s="94">
        <v>1</v>
      </c>
      <c r="E17" s="93">
        <v>0</v>
      </c>
      <c r="F17" s="93">
        <v>0</v>
      </c>
      <c r="G17" s="93">
        <v>0</v>
      </c>
      <c r="H17" s="93">
        <f t="shared" si="0"/>
        <v>1</v>
      </c>
      <c r="I17" s="93">
        <f t="shared" si="1"/>
        <v>0</v>
      </c>
      <c r="J17" s="93">
        <f t="shared" si="2"/>
        <v>1</v>
      </c>
      <c r="K17" s="92">
        <f t="shared" si="3"/>
        <v>0</v>
      </c>
      <c r="L17" s="91">
        <f t="shared" si="4"/>
        <v>0.7</v>
      </c>
    </row>
    <row r="18" spans="2:12" ht="14.45" customHeight="1" x14ac:dyDescent="0.15">
      <c r="B18" s="96" t="s">
        <v>188</v>
      </c>
      <c r="C18" s="95"/>
      <c r="D18" s="94">
        <v>0</v>
      </c>
      <c r="E18" s="93">
        <v>0</v>
      </c>
      <c r="F18" s="93">
        <v>0</v>
      </c>
      <c r="G18" s="93">
        <v>0</v>
      </c>
      <c r="H18" s="93">
        <f t="shared" si="0"/>
        <v>0</v>
      </c>
      <c r="I18" s="93">
        <f t="shared" si="1"/>
        <v>0</v>
      </c>
      <c r="J18" s="93">
        <f t="shared" si="2"/>
        <v>0</v>
      </c>
      <c r="K18" s="92">
        <f t="shared" si="3"/>
        <v>0</v>
      </c>
      <c r="L18" s="91">
        <f t="shared" si="4"/>
        <v>0</v>
      </c>
    </row>
    <row r="19" spans="2:12" ht="14.45" customHeight="1" x14ac:dyDescent="0.15">
      <c r="B19" s="96" t="s">
        <v>187</v>
      </c>
      <c r="C19" s="95"/>
      <c r="D19" s="94">
        <v>1</v>
      </c>
      <c r="E19" s="93">
        <v>0</v>
      </c>
      <c r="F19" s="93">
        <v>0</v>
      </c>
      <c r="G19" s="93">
        <v>0</v>
      </c>
      <c r="H19" s="93">
        <f t="shared" si="0"/>
        <v>1</v>
      </c>
      <c r="I19" s="93">
        <f t="shared" si="1"/>
        <v>0</v>
      </c>
      <c r="J19" s="93">
        <f t="shared" si="2"/>
        <v>1</v>
      </c>
      <c r="K19" s="92">
        <f t="shared" si="3"/>
        <v>0</v>
      </c>
      <c r="L19" s="91">
        <f t="shared" si="4"/>
        <v>0.7</v>
      </c>
    </row>
    <row r="20" spans="2:12" ht="14.45" customHeight="1" x14ac:dyDescent="0.15">
      <c r="B20" s="96" t="s">
        <v>186</v>
      </c>
      <c r="C20" s="95"/>
      <c r="D20" s="94">
        <v>1</v>
      </c>
      <c r="E20" s="93">
        <v>1</v>
      </c>
      <c r="F20" s="93">
        <v>0</v>
      </c>
      <c r="G20" s="93">
        <v>0</v>
      </c>
      <c r="H20" s="93">
        <f t="shared" si="0"/>
        <v>2</v>
      </c>
      <c r="I20" s="93">
        <f t="shared" si="1"/>
        <v>0</v>
      </c>
      <c r="J20" s="93">
        <f t="shared" si="2"/>
        <v>2</v>
      </c>
      <c r="K20" s="92">
        <f t="shared" si="3"/>
        <v>0</v>
      </c>
      <c r="L20" s="91">
        <f t="shared" si="4"/>
        <v>1.5</v>
      </c>
    </row>
    <row r="21" spans="2:12" ht="14.45" customHeight="1" x14ac:dyDescent="0.15">
      <c r="B21" s="90" t="s">
        <v>185</v>
      </c>
      <c r="C21" s="89"/>
      <c r="D21" s="88">
        <v>2</v>
      </c>
      <c r="E21" s="87">
        <v>0</v>
      </c>
      <c r="F21" s="87">
        <v>0</v>
      </c>
      <c r="G21" s="87">
        <v>0</v>
      </c>
      <c r="H21" s="87">
        <f t="shared" si="0"/>
        <v>2</v>
      </c>
      <c r="I21" s="87">
        <f t="shared" si="1"/>
        <v>0</v>
      </c>
      <c r="J21" s="87">
        <f t="shared" si="2"/>
        <v>2</v>
      </c>
      <c r="K21" s="86">
        <f t="shared" si="3"/>
        <v>0</v>
      </c>
      <c r="L21" s="85">
        <f t="shared" si="4"/>
        <v>1.5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8</v>
      </c>
      <c r="E22" s="81">
        <f t="shared" si="5"/>
        <v>1</v>
      </c>
      <c r="F22" s="81">
        <f t="shared" si="5"/>
        <v>0</v>
      </c>
      <c r="G22" s="81">
        <f t="shared" si="5"/>
        <v>0</v>
      </c>
      <c r="H22" s="81">
        <f t="shared" si="5"/>
        <v>9</v>
      </c>
      <c r="I22" s="81">
        <f t="shared" si="5"/>
        <v>0</v>
      </c>
      <c r="J22" s="81">
        <f t="shared" si="5"/>
        <v>9</v>
      </c>
      <c r="K22" s="80">
        <f t="shared" si="3"/>
        <v>0</v>
      </c>
      <c r="L22" s="79">
        <f t="shared" si="4"/>
        <v>6.6</v>
      </c>
    </row>
    <row r="23" spans="2:12" ht="14.45" customHeight="1" thickTop="1" x14ac:dyDescent="0.15">
      <c r="B23" s="102" t="s">
        <v>103</v>
      </c>
      <c r="C23" s="101"/>
      <c r="D23" s="100">
        <v>0</v>
      </c>
      <c r="E23" s="99">
        <v>0</v>
      </c>
      <c r="F23" s="99">
        <v>0</v>
      </c>
      <c r="G23" s="99">
        <v>0</v>
      </c>
      <c r="H23" s="99">
        <f t="shared" ref="H23:H28" si="6">SUM(D23:E23)</f>
        <v>0</v>
      </c>
      <c r="I23" s="99">
        <f t="shared" ref="I23:I28" si="7">SUM(F23:G23)</f>
        <v>0</v>
      </c>
      <c r="J23" s="99">
        <f t="shared" ref="J23:J28" si="8">SUM(H23:I23)</f>
        <v>0</v>
      </c>
      <c r="K23" s="98">
        <f t="shared" si="3"/>
        <v>0</v>
      </c>
      <c r="L23" s="97">
        <f t="shared" si="4"/>
        <v>0</v>
      </c>
    </row>
    <row r="24" spans="2:12" ht="14.45" customHeight="1" x14ac:dyDescent="0.15">
      <c r="B24" s="96" t="s">
        <v>102</v>
      </c>
      <c r="C24" s="95"/>
      <c r="D24" s="94">
        <v>2</v>
      </c>
      <c r="E24" s="93">
        <v>0</v>
      </c>
      <c r="F24" s="93">
        <v>0</v>
      </c>
      <c r="G24" s="93">
        <v>0</v>
      </c>
      <c r="H24" s="93">
        <f t="shared" si="6"/>
        <v>2</v>
      </c>
      <c r="I24" s="93">
        <f t="shared" si="7"/>
        <v>0</v>
      </c>
      <c r="J24" s="93">
        <f t="shared" si="8"/>
        <v>2</v>
      </c>
      <c r="K24" s="92">
        <f t="shared" si="3"/>
        <v>0</v>
      </c>
      <c r="L24" s="91">
        <f t="shared" si="4"/>
        <v>1.5</v>
      </c>
    </row>
    <row r="25" spans="2:12" ht="14.45" customHeight="1" x14ac:dyDescent="0.15">
      <c r="B25" s="96" t="s">
        <v>101</v>
      </c>
      <c r="C25" s="95"/>
      <c r="D25" s="94">
        <v>0</v>
      </c>
      <c r="E25" s="93">
        <v>0</v>
      </c>
      <c r="F25" s="93">
        <v>0</v>
      </c>
      <c r="G25" s="93">
        <v>0</v>
      </c>
      <c r="H25" s="93">
        <f t="shared" si="6"/>
        <v>0</v>
      </c>
      <c r="I25" s="93">
        <f t="shared" si="7"/>
        <v>0</v>
      </c>
      <c r="J25" s="93">
        <f t="shared" si="8"/>
        <v>0</v>
      </c>
      <c r="K25" s="92">
        <f t="shared" si="3"/>
        <v>0</v>
      </c>
      <c r="L25" s="91">
        <f t="shared" si="4"/>
        <v>0</v>
      </c>
    </row>
    <row r="26" spans="2:12" ht="14.45" customHeight="1" x14ac:dyDescent="0.15">
      <c r="B26" s="96" t="s">
        <v>100</v>
      </c>
      <c r="C26" s="95"/>
      <c r="D26" s="94">
        <v>1</v>
      </c>
      <c r="E26" s="93">
        <v>0</v>
      </c>
      <c r="F26" s="93">
        <v>0</v>
      </c>
      <c r="G26" s="93">
        <v>0</v>
      </c>
      <c r="H26" s="93">
        <f t="shared" si="6"/>
        <v>1</v>
      </c>
      <c r="I26" s="93">
        <f t="shared" si="7"/>
        <v>0</v>
      </c>
      <c r="J26" s="93">
        <f t="shared" si="8"/>
        <v>1</v>
      </c>
      <c r="K26" s="92">
        <f t="shared" si="3"/>
        <v>0</v>
      </c>
      <c r="L26" s="91">
        <f t="shared" si="4"/>
        <v>0.7</v>
      </c>
    </row>
    <row r="27" spans="2:12" ht="14.45" customHeight="1" x14ac:dyDescent="0.15">
      <c r="B27" s="96" t="s">
        <v>99</v>
      </c>
      <c r="C27" s="95"/>
      <c r="D27" s="94">
        <v>1</v>
      </c>
      <c r="E27" s="93">
        <v>0</v>
      </c>
      <c r="F27" s="93">
        <v>0</v>
      </c>
      <c r="G27" s="93">
        <v>0</v>
      </c>
      <c r="H27" s="93">
        <f t="shared" si="6"/>
        <v>1</v>
      </c>
      <c r="I27" s="93">
        <f t="shared" si="7"/>
        <v>0</v>
      </c>
      <c r="J27" s="93">
        <f t="shared" si="8"/>
        <v>1</v>
      </c>
      <c r="K27" s="92">
        <f t="shared" si="3"/>
        <v>0</v>
      </c>
      <c r="L27" s="91">
        <f t="shared" si="4"/>
        <v>0.7</v>
      </c>
    </row>
    <row r="28" spans="2:12" ht="14.45" customHeight="1" x14ac:dyDescent="0.15">
      <c r="B28" s="90" t="s">
        <v>184</v>
      </c>
      <c r="C28" s="89"/>
      <c r="D28" s="88">
        <v>1</v>
      </c>
      <c r="E28" s="87">
        <v>0</v>
      </c>
      <c r="F28" s="87">
        <v>0</v>
      </c>
      <c r="G28" s="87">
        <v>0</v>
      </c>
      <c r="H28" s="87">
        <f t="shared" si="6"/>
        <v>1</v>
      </c>
      <c r="I28" s="87">
        <f t="shared" si="7"/>
        <v>0</v>
      </c>
      <c r="J28" s="87">
        <f t="shared" si="8"/>
        <v>1</v>
      </c>
      <c r="K28" s="86">
        <f t="shared" si="3"/>
        <v>0</v>
      </c>
      <c r="L28" s="85">
        <f t="shared" si="4"/>
        <v>0.7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5</v>
      </c>
      <c r="E29" s="81">
        <f t="shared" si="9"/>
        <v>0</v>
      </c>
      <c r="F29" s="81">
        <f t="shared" si="9"/>
        <v>0</v>
      </c>
      <c r="G29" s="81">
        <f t="shared" si="9"/>
        <v>0</v>
      </c>
      <c r="H29" s="81">
        <f t="shared" si="9"/>
        <v>5</v>
      </c>
      <c r="I29" s="81">
        <f t="shared" si="9"/>
        <v>0</v>
      </c>
      <c r="J29" s="81">
        <f t="shared" si="9"/>
        <v>5</v>
      </c>
      <c r="K29" s="80">
        <f t="shared" si="3"/>
        <v>0</v>
      </c>
      <c r="L29" s="79">
        <f t="shared" si="4"/>
        <v>3.7</v>
      </c>
    </row>
    <row r="30" spans="2:12" ht="14.45" customHeight="1" thickTop="1" x14ac:dyDescent="0.15">
      <c r="B30" s="110" t="s">
        <v>183</v>
      </c>
      <c r="C30" s="109"/>
      <c r="D30" s="76">
        <v>4</v>
      </c>
      <c r="E30" s="75">
        <v>3</v>
      </c>
      <c r="F30" s="75">
        <v>0</v>
      </c>
      <c r="G30" s="75">
        <v>0</v>
      </c>
      <c r="H30" s="75">
        <f t="shared" ref="H30:H43" si="10">SUM(D30:E30)</f>
        <v>7</v>
      </c>
      <c r="I30" s="75">
        <f t="shared" ref="I30:I43" si="11">SUM(F30:G30)</f>
        <v>0</v>
      </c>
      <c r="J30" s="75">
        <f t="shared" ref="J30:J43" si="12">SUM(H30:I30)</f>
        <v>7</v>
      </c>
      <c r="K30" s="74">
        <f t="shared" si="3"/>
        <v>0</v>
      </c>
      <c r="L30" s="73">
        <f t="shared" si="4"/>
        <v>5.0999999999999996</v>
      </c>
    </row>
    <row r="31" spans="2:12" ht="14.45" customHeight="1" x14ac:dyDescent="0.15">
      <c r="B31" s="108" t="s">
        <v>182</v>
      </c>
      <c r="C31" s="107"/>
      <c r="D31" s="106">
        <v>14</v>
      </c>
      <c r="E31" s="105">
        <v>2</v>
      </c>
      <c r="F31" s="105">
        <v>0</v>
      </c>
      <c r="G31" s="105">
        <v>0</v>
      </c>
      <c r="H31" s="105">
        <f t="shared" si="10"/>
        <v>16</v>
      </c>
      <c r="I31" s="105">
        <f t="shared" si="11"/>
        <v>0</v>
      </c>
      <c r="J31" s="105">
        <f t="shared" si="12"/>
        <v>16</v>
      </c>
      <c r="K31" s="104">
        <f t="shared" si="3"/>
        <v>0</v>
      </c>
      <c r="L31" s="103">
        <f t="shared" si="4"/>
        <v>11.8</v>
      </c>
    </row>
    <row r="32" spans="2:12" ht="14.45" customHeight="1" x14ac:dyDescent="0.15">
      <c r="B32" s="108" t="s">
        <v>181</v>
      </c>
      <c r="C32" s="107"/>
      <c r="D32" s="106">
        <v>18</v>
      </c>
      <c r="E32" s="105">
        <v>1</v>
      </c>
      <c r="F32" s="105">
        <v>2</v>
      </c>
      <c r="G32" s="105">
        <v>0</v>
      </c>
      <c r="H32" s="105">
        <f t="shared" si="10"/>
        <v>19</v>
      </c>
      <c r="I32" s="105">
        <f t="shared" si="11"/>
        <v>2</v>
      </c>
      <c r="J32" s="105">
        <f t="shared" si="12"/>
        <v>21</v>
      </c>
      <c r="K32" s="104">
        <f t="shared" si="3"/>
        <v>9.5</v>
      </c>
      <c r="L32" s="103">
        <f t="shared" si="4"/>
        <v>15.4</v>
      </c>
    </row>
    <row r="33" spans="2:12" ht="14.45" customHeight="1" x14ac:dyDescent="0.15">
      <c r="B33" s="108" t="s">
        <v>180</v>
      </c>
      <c r="C33" s="107"/>
      <c r="D33" s="106">
        <v>12</v>
      </c>
      <c r="E33" s="105">
        <v>0</v>
      </c>
      <c r="F33" s="105">
        <v>0</v>
      </c>
      <c r="G33" s="105">
        <v>0</v>
      </c>
      <c r="H33" s="105">
        <f t="shared" si="10"/>
        <v>12</v>
      </c>
      <c r="I33" s="105">
        <f t="shared" si="11"/>
        <v>0</v>
      </c>
      <c r="J33" s="105">
        <f t="shared" si="12"/>
        <v>12</v>
      </c>
      <c r="K33" s="104">
        <f t="shared" si="3"/>
        <v>0</v>
      </c>
      <c r="L33" s="103">
        <f t="shared" si="4"/>
        <v>8.8000000000000007</v>
      </c>
    </row>
    <row r="34" spans="2:12" ht="14.45" customHeight="1" x14ac:dyDescent="0.15">
      <c r="B34" s="108" t="s">
        <v>179</v>
      </c>
      <c r="C34" s="107"/>
      <c r="D34" s="106">
        <v>5</v>
      </c>
      <c r="E34" s="105">
        <v>0</v>
      </c>
      <c r="F34" s="105">
        <v>1</v>
      </c>
      <c r="G34" s="105">
        <v>1</v>
      </c>
      <c r="H34" s="105">
        <f t="shared" si="10"/>
        <v>5</v>
      </c>
      <c r="I34" s="105">
        <f t="shared" si="11"/>
        <v>2</v>
      </c>
      <c r="J34" s="105">
        <f t="shared" si="12"/>
        <v>7</v>
      </c>
      <c r="K34" s="104">
        <f t="shared" si="3"/>
        <v>28.6</v>
      </c>
      <c r="L34" s="103">
        <f t="shared" si="4"/>
        <v>5.0999999999999996</v>
      </c>
    </row>
    <row r="35" spans="2:12" ht="14.45" customHeight="1" x14ac:dyDescent="0.15">
      <c r="B35" s="108" t="s">
        <v>178</v>
      </c>
      <c r="C35" s="107"/>
      <c r="D35" s="106">
        <v>7</v>
      </c>
      <c r="E35" s="105">
        <v>1</v>
      </c>
      <c r="F35" s="105">
        <v>0</v>
      </c>
      <c r="G35" s="105">
        <v>0</v>
      </c>
      <c r="H35" s="105">
        <f t="shared" si="10"/>
        <v>8</v>
      </c>
      <c r="I35" s="105">
        <f t="shared" si="11"/>
        <v>0</v>
      </c>
      <c r="J35" s="105">
        <f t="shared" si="12"/>
        <v>8</v>
      </c>
      <c r="K35" s="104">
        <f t="shared" si="3"/>
        <v>0</v>
      </c>
      <c r="L35" s="103">
        <f t="shared" si="4"/>
        <v>5.9</v>
      </c>
    </row>
    <row r="36" spans="2:12" ht="14.45" customHeight="1" x14ac:dyDescent="0.15">
      <c r="B36" s="108" t="s">
        <v>177</v>
      </c>
      <c r="C36" s="107"/>
      <c r="D36" s="106">
        <v>10</v>
      </c>
      <c r="E36" s="105">
        <v>2</v>
      </c>
      <c r="F36" s="105">
        <v>1</v>
      </c>
      <c r="G36" s="105">
        <v>1</v>
      </c>
      <c r="H36" s="105">
        <f t="shared" si="10"/>
        <v>12</v>
      </c>
      <c r="I36" s="105">
        <f t="shared" si="11"/>
        <v>2</v>
      </c>
      <c r="J36" s="105">
        <f t="shared" si="12"/>
        <v>14</v>
      </c>
      <c r="K36" s="104">
        <f t="shared" si="3"/>
        <v>14.3</v>
      </c>
      <c r="L36" s="103">
        <f t="shared" si="4"/>
        <v>10.3</v>
      </c>
    </row>
    <row r="37" spans="2:12" ht="14.45" customHeight="1" x14ac:dyDescent="0.15">
      <c r="B37" s="108" t="s">
        <v>176</v>
      </c>
      <c r="C37" s="107"/>
      <c r="D37" s="106">
        <v>4</v>
      </c>
      <c r="E37" s="105">
        <v>0</v>
      </c>
      <c r="F37" s="105">
        <v>0</v>
      </c>
      <c r="G37" s="105">
        <v>0</v>
      </c>
      <c r="H37" s="105">
        <f t="shared" si="10"/>
        <v>4</v>
      </c>
      <c r="I37" s="105">
        <f t="shared" si="11"/>
        <v>0</v>
      </c>
      <c r="J37" s="105">
        <f t="shared" si="12"/>
        <v>4</v>
      </c>
      <c r="K37" s="104">
        <f t="shared" si="3"/>
        <v>0</v>
      </c>
      <c r="L37" s="103">
        <f t="shared" si="4"/>
        <v>2.9</v>
      </c>
    </row>
    <row r="38" spans="2:12" ht="14.45" customHeight="1" x14ac:dyDescent="0.15">
      <c r="B38" s="102" t="s">
        <v>88</v>
      </c>
      <c r="C38" s="101"/>
      <c r="D38" s="100">
        <v>1</v>
      </c>
      <c r="E38" s="99">
        <v>0</v>
      </c>
      <c r="F38" s="99">
        <v>0</v>
      </c>
      <c r="G38" s="99">
        <v>0</v>
      </c>
      <c r="H38" s="99">
        <f t="shared" si="10"/>
        <v>1</v>
      </c>
      <c r="I38" s="99">
        <f t="shared" si="11"/>
        <v>0</v>
      </c>
      <c r="J38" s="99">
        <f t="shared" si="12"/>
        <v>1</v>
      </c>
      <c r="K38" s="98">
        <f t="shared" si="3"/>
        <v>0</v>
      </c>
      <c r="L38" s="97">
        <f t="shared" si="4"/>
        <v>0.7</v>
      </c>
    </row>
    <row r="39" spans="2:12" ht="14.45" customHeight="1" x14ac:dyDescent="0.15">
      <c r="B39" s="96" t="s">
        <v>87</v>
      </c>
      <c r="C39" s="95"/>
      <c r="D39" s="94">
        <v>4</v>
      </c>
      <c r="E39" s="93">
        <v>0</v>
      </c>
      <c r="F39" s="93">
        <v>0</v>
      </c>
      <c r="G39" s="93">
        <v>0</v>
      </c>
      <c r="H39" s="93">
        <f t="shared" si="10"/>
        <v>4</v>
      </c>
      <c r="I39" s="93">
        <f t="shared" si="11"/>
        <v>0</v>
      </c>
      <c r="J39" s="93">
        <f t="shared" si="12"/>
        <v>4</v>
      </c>
      <c r="K39" s="92">
        <f t="shared" si="3"/>
        <v>0</v>
      </c>
      <c r="L39" s="91">
        <f t="shared" si="4"/>
        <v>2.9</v>
      </c>
    </row>
    <row r="40" spans="2:12" ht="14.45" customHeight="1" x14ac:dyDescent="0.15">
      <c r="B40" s="96" t="s">
        <v>86</v>
      </c>
      <c r="C40" s="95"/>
      <c r="D40" s="94">
        <v>0</v>
      </c>
      <c r="E40" s="93">
        <v>0</v>
      </c>
      <c r="F40" s="93">
        <v>0</v>
      </c>
      <c r="G40" s="93">
        <v>0</v>
      </c>
      <c r="H40" s="93">
        <f t="shared" si="10"/>
        <v>0</v>
      </c>
      <c r="I40" s="93">
        <f t="shared" si="11"/>
        <v>0</v>
      </c>
      <c r="J40" s="93">
        <f t="shared" si="12"/>
        <v>0</v>
      </c>
      <c r="K40" s="92">
        <f t="shared" si="3"/>
        <v>0</v>
      </c>
      <c r="L40" s="91">
        <f t="shared" si="4"/>
        <v>0</v>
      </c>
    </row>
    <row r="41" spans="2:12" ht="14.45" customHeight="1" x14ac:dyDescent="0.15">
      <c r="B41" s="96" t="s">
        <v>85</v>
      </c>
      <c r="C41" s="95"/>
      <c r="D41" s="94">
        <v>0</v>
      </c>
      <c r="E41" s="93">
        <v>0</v>
      </c>
      <c r="F41" s="93">
        <v>0</v>
      </c>
      <c r="G41" s="93">
        <v>0</v>
      </c>
      <c r="H41" s="93">
        <f t="shared" si="10"/>
        <v>0</v>
      </c>
      <c r="I41" s="93">
        <f t="shared" si="11"/>
        <v>0</v>
      </c>
      <c r="J41" s="93">
        <f t="shared" si="12"/>
        <v>0</v>
      </c>
      <c r="K41" s="92">
        <f t="shared" si="3"/>
        <v>0</v>
      </c>
      <c r="L41" s="91">
        <f t="shared" si="4"/>
        <v>0</v>
      </c>
    </row>
    <row r="42" spans="2:12" ht="14.45" customHeight="1" x14ac:dyDescent="0.15">
      <c r="B42" s="96" t="s">
        <v>84</v>
      </c>
      <c r="C42" s="95"/>
      <c r="D42" s="94">
        <v>3</v>
      </c>
      <c r="E42" s="93">
        <v>0</v>
      </c>
      <c r="F42" s="93">
        <v>0</v>
      </c>
      <c r="G42" s="93">
        <v>0</v>
      </c>
      <c r="H42" s="93">
        <f t="shared" si="10"/>
        <v>3</v>
      </c>
      <c r="I42" s="93">
        <f t="shared" si="11"/>
        <v>0</v>
      </c>
      <c r="J42" s="93">
        <f t="shared" si="12"/>
        <v>3</v>
      </c>
      <c r="K42" s="92">
        <f t="shared" si="3"/>
        <v>0</v>
      </c>
      <c r="L42" s="91">
        <f t="shared" si="4"/>
        <v>2.2000000000000002</v>
      </c>
    </row>
    <row r="43" spans="2:12" ht="14.45" customHeight="1" x14ac:dyDescent="0.15">
      <c r="B43" s="90" t="s">
        <v>175</v>
      </c>
      <c r="C43" s="89"/>
      <c r="D43" s="88">
        <v>2</v>
      </c>
      <c r="E43" s="87">
        <v>0</v>
      </c>
      <c r="F43" s="87">
        <v>0</v>
      </c>
      <c r="G43" s="87">
        <v>0</v>
      </c>
      <c r="H43" s="87">
        <f t="shared" si="10"/>
        <v>2</v>
      </c>
      <c r="I43" s="87">
        <f t="shared" si="11"/>
        <v>0</v>
      </c>
      <c r="J43" s="87">
        <f t="shared" si="12"/>
        <v>2</v>
      </c>
      <c r="K43" s="86">
        <f t="shared" si="3"/>
        <v>0</v>
      </c>
      <c r="L43" s="85">
        <f t="shared" si="4"/>
        <v>1.5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10</v>
      </c>
      <c r="E44" s="81">
        <f t="shared" si="13"/>
        <v>0</v>
      </c>
      <c r="F44" s="81">
        <f t="shared" si="13"/>
        <v>0</v>
      </c>
      <c r="G44" s="81">
        <f t="shared" si="13"/>
        <v>0</v>
      </c>
      <c r="H44" s="81">
        <f t="shared" si="13"/>
        <v>10</v>
      </c>
      <c r="I44" s="81">
        <f t="shared" si="13"/>
        <v>0</v>
      </c>
      <c r="J44" s="81">
        <f t="shared" si="13"/>
        <v>10</v>
      </c>
      <c r="K44" s="80">
        <f t="shared" si="3"/>
        <v>0</v>
      </c>
      <c r="L44" s="79">
        <f t="shared" si="4"/>
        <v>7.4</v>
      </c>
    </row>
    <row r="45" spans="2:12" ht="14.45" customHeight="1" thickTop="1" x14ac:dyDescent="0.15">
      <c r="B45" s="102" t="s">
        <v>81</v>
      </c>
      <c r="C45" s="101"/>
      <c r="D45" s="100">
        <v>6</v>
      </c>
      <c r="E45" s="99">
        <v>0</v>
      </c>
      <c r="F45" s="99">
        <v>0</v>
      </c>
      <c r="G45" s="99">
        <v>0</v>
      </c>
      <c r="H45" s="99">
        <f t="shared" ref="H45:H50" si="14">SUM(D45:E45)</f>
        <v>6</v>
      </c>
      <c r="I45" s="99">
        <f t="shared" ref="I45:I50" si="15">SUM(F45:G45)</f>
        <v>0</v>
      </c>
      <c r="J45" s="99">
        <f t="shared" ref="J45:J50" si="16">SUM(H45:I45)</f>
        <v>6</v>
      </c>
      <c r="K45" s="98">
        <f t="shared" si="3"/>
        <v>0</v>
      </c>
      <c r="L45" s="97">
        <f t="shared" si="4"/>
        <v>4.4000000000000004</v>
      </c>
    </row>
    <row r="46" spans="2:12" ht="14.45" customHeight="1" x14ac:dyDescent="0.15">
      <c r="B46" s="96" t="s">
        <v>80</v>
      </c>
      <c r="C46" s="95"/>
      <c r="D46" s="94">
        <v>2</v>
      </c>
      <c r="E46" s="93">
        <v>0</v>
      </c>
      <c r="F46" s="93">
        <v>0</v>
      </c>
      <c r="G46" s="93">
        <v>0</v>
      </c>
      <c r="H46" s="93">
        <f t="shared" si="14"/>
        <v>2</v>
      </c>
      <c r="I46" s="93">
        <f t="shared" si="15"/>
        <v>0</v>
      </c>
      <c r="J46" s="93">
        <f t="shared" si="16"/>
        <v>2</v>
      </c>
      <c r="K46" s="92">
        <f t="shared" si="3"/>
        <v>0</v>
      </c>
      <c r="L46" s="91">
        <f t="shared" si="4"/>
        <v>1.5</v>
      </c>
    </row>
    <row r="47" spans="2:12" ht="14.45" customHeight="1" x14ac:dyDescent="0.15">
      <c r="B47" s="96" t="s">
        <v>79</v>
      </c>
      <c r="C47" s="95"/>
      <c r="D47" s="94">
        <v>4</v>
      </c>
      <c r="E47" s="93">
        <v>2</v>
      </c>
      <c r="F47" s="93">
        <v>0</v>
      </c>
      <c r="G47" s="93">
        <v>0</v>
      </c>
      <c r="H47" s="93">
        <f t="shared" si="14"/>
        <v>6</v>
      </c>
      <c r="I47" s="93">
        <f t="shared" si="15"/>
        <v>0</v>
      </c>
      <c r="J47" s="93">
        <f t="shared" si="16"/>
        <v>6</v>
      </c>
      <c r="K47" s="92">
        <f t="shared" si="3"/>
        <v>0</v>
      </c>
      <c r="L47" s="91">
        <f t="shared" si="4"/>
        <v>4.4000000000000004</v>
      </c>
    </row>
    <row r="48" spans="2:12" ht="14.45" customHeight="1" x14ac:dyDescent="0.15">
      <c r="B48" s="96" t="s">
        <v>78</v>
      </c>
      <c r="C48" s="95"/>
      <c r="D48" s="94">
        <v>2</v>
      </c>
      <c r="E48" s="93">
        <v>1</v>
      </c>
      <c r="F48" s="93">
        <v>0</v>
      </c>
      <c r="G48" s="93">
        <v>0</v>
      </c>
      <c r="H48" s="93">
        <f t="shared" si="14"/>
        <v>3</v>
      </c>
      <c r="I48" s="93">
        <f t="shared" si="15"/>
        <v>0</v>
      </c>
      <c r="J48" s="93">
        <f t="shared" si="16"/>
        <v>3</v>
      </c>
      <c r="K48" s="92">
        <f t="shared" si="3"/>
        <v>0</v>
      </c>
      <c r="L48" s="91">
        <f t="shared" si="4"/>
        <v>2.2000000000000002</v>
      </c>
    </row>
    <row r="49" spans="2:13" ht="14.45" customHeight="1" x14ac:dyDescent="0.15">
      <c r="B49" s="96" t="s">
        <v>77</v>
      </c>
      <c r="C49" s="95"/>
      <c r="D49" s="94">
        <v>1</v>
      </c>
      <c r="E49" s="93">
        <v>0</v>
      </c>
      <c r="F49" s="93">
        <v>0</v>
      </c>
      <c r="G49" s="93">
        <v>0</v>
      </c>
      <c r="H49" s="93">
        <f t="shared" si="14"/>
        <v>1</v>
      </c>
      <c r="I49" s="93">
        <f t="shared" si="15"/>
        <v>0</v>
      </c>
      <c r="J49" s="93">
        <f t="shared" si="16"/>
        <v>1</v>
      </c>
      <c r="K49" s="92">
        <f t="shared" si="3"/>
        <v>0</v>
      </c>
      <c r="L49" s="91">
        <f t="shared" si="4"/>
        <v>0.7</v>
      </c>
    </row>
    <row r="50" spans="2:13" ht="14.45" customHeight="1" x14ac:dyDescent="0.15">
      <c r="B50" s="90" t="s">
        <v>174</v>
      </c>
      <c r="C50" s="89"/>
      <c r="D50" s="88">
        <v>4</v>
      </c>
      <c r="E50" s="87">
        <v>1</v>
      </c>
      <c r="F50" s="87">
        <v>0</v>
      </c>
      <c r="G50" s="87">
        <v>0</v>
      </c>
      <c r="H50" s="87">
        <f t="shared" si="14"/>
        <v>5</v>
      </c>
      <c r="I50" s="87">
        <f t="shared" si="15"/>
        <v>0</v>
      </c>
      <c r="J50" s="87">
        <f t="shared" si="16"/>
        <v>5</v>
      </c>
      <c r="K50" s="86">
        <f t="shared" si="3"/>
        <v>0</v>
      </c>
      <c r="L50" s="85">
        <f t="shared" si="4"/>
        <v>3.7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19</v>
      </c>
      <c r="E51" s="81">
        <f t="shared" si="17"/>
        <v>4</v>
      </c>
      <c r="F51" s="81">
        <f t="shared" si="17"/>
        <v>0</v>
      </c>
      <c r="G51" s="81">
        <f t="shared" si="17"/>
        <v>0</v>
      </c>
      <c r="H51" s="81">
        <f t="shared" si="17"/>
        <v>23</v>
      </c>
      <c r="I51" s="81">
        <f t="shared" si="17"/>
        <v>0</v>
      </c>
      <c r="J51" s="81">
        <f t="shared" si="17"/>
        <v>23</v>
      </c>
      <c r="K51" s="80">
        <f t="shared" si="3"/>
        <v>0</v>
      </c>
      <c r="L51" s="79">
        <f t="shared" si="4"/>
        <v>16.899999999999999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116</v>
      </c>
      <c r="E52" s="75">
        <f t="shared" si="18"/>
        <v>14</v>
      </c>
      <c r="F52" s="75">
        <f t="shared" si="18"/>
        <v>4</v>
      </c>
      <c r="G52" s="75">
        <f t="shared" si="18"/>
        <v>2</v>
      </c>
      <c r="H52" s="75">
        <f t="shared" si="18"/>
        <v>130</v>
      </c>
      <c r="I52" s="75">
        <f t="shared" si="18"/>
        <v>6</v>
      </c>
      <c r="J52" s="75">
        <f t="shared" si="18"/>
        <v>136</v>
      </c>
      <c r="K52" s="74">
        <f t="shared" si="3"/>
        <v>4.4000000000000004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sqref="A1:IV65536"/>
    </sheetView>
  </sheetViews>
  <sheetFormatPr defaultRowHeight="13.5" x14ac:dyDescent="0.1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sqref="A1:IV65536"/>
    </sheetView>
  </sheetViews>
  <sheetFormatPr defaultRowHeight="13.5" x14ac:dyDescent="0.1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191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156</v>
      </c>
      <c r="C16" s="101"/>
      <c r="D16" s="100">
        <f>SUM('【方向別】自動車交通量(1)'!D16,'【方向別】自動車交通量(2)'!D16,'【方向別】自動車交通量(7)'!D16,'【方向別】自動車交通量(8)'!D16)</f>
        <v>3</v>
      </c>
      <c r="E16" s="99">
        <f>SUM('【方向別】自動車交通量(1)'!E16,'【方向別】自動車交通量(2)'!E16,'【方向別】自動車交通量(7)'!E16,'【方向別】自動車交通量(8)'!E16)</f>
        <v>4</v>
      </c>
      <c r="F16" s="99">
        <f>SUM('【方向別】自動車交通量(1)'!F16,'【方向別】自動車交通量(2)'!F16,'【方向別】自動車交通量(7)'!F16,'【方向別】自動車交通量(8)'!F16)</f>
        <v>1</v>
      </c>
      <c r="G16" s="99">
        <f>SUM('【方向別】自動車交通量(1)'!G16,'【方向別】自動車交通量(2)'!G16,'【方向別】自動車交通量(7)'!G16,'【方向別】自動車交通量(8)'!G16)</f>
        <v>0</v>
      </c>
      <c r="H16" s="99">
        <f t="shared" ref="H16:H21" si="0">SUM(D16:E16)</f>
        <v>7</v>
      </c>
      <c r="I16" s="99">
        <f t="shared" ref="I16:I21" si="1">SUM(F16:G16)</f>
        <v>1</v>
      </c>
      <c r="J16" s="99">
        <f t="shared" ref="J16:J21" si="2">SUM(H16:I16)</f>
        <v>8</v>
      </c>
      <c r="K16" s="98">
        <f t="shared" ref="K16:K52" si="3">IF(J16=0,0,ROUND(I16/J16*100,1))</f>
        <v>12.5</v>
      </c>
      <c r="L16" s="97">
        <f t="shared" ref="L16:L52" si="4">IF(J16=0,0,ROUND(J16/$J$52*100,1))</f>
        <v>3.6</v>
      </c>
    </row>
    <row r="17" spans="2:12" ht="14.45" customHeight="1" x14ac:dyDescent="0.15">
      <c r="B17" s="96" t="s">
        <v>155</v>
      </c>
      <c r="C17" s="95"/>
      <c r="D17" s="94">
        <f>SUM('【方向別】自動車交通量(1)'!D17,'【方向別】自動車交通量(2)'!D17,'【方向別】自動車交通量(7)'!D17,'【方向別】自動車交通量(8)'!D17)</f>
        <v>1</v>
      </c>
      <c r="E17" s="93">
        <f>SUM('【方向別】自動車交通量(1)'!E17,'【方向別】自動車交通量(2)'!E17,'【方向別】自動車交通量(7)'!E17,'【方向別】自動車交通量(8)'!E17)</f>
        <v>0</v>
      </c>
      <c r="F17" s="93">
        <f>SUM('【方向別】自動車交通量(1)'!F17,'【方向別】自動車交通量(2)'!F17,'【方向別】自動車交通量(7)'!F17,'【方向別】自動車交通量(8)'!F17)</f>
        <v>0</v>
      </c>
      <c r="G17" s="93">
        <f>SUM('【方向別】自動車交通量(1)'!G17,'【方向別】自動車交通量(2)'!G17,'【方向別】自動車交通量(7)'!G17,'【方向別】自動車交通量(8)'!G17)</f>
        <v>0</v>
      </c>
      <c r="H17" s="93">
        <f t="shared" si="0"/>
        <v>1</v>
      </c>
      <c r="I17" s="93">
        <f t="shared" si="1"/>
        <v>0</v>
      </c>
      <c r="J17" s="93">
        <f t="shared" si="2"/>
        <v>1</v>
      </c>
      <c r="K17" s="92">
        <f t="shared" si="3"/>
        <v>0</v>
      </c>
      <c r="L17" s="91">
        <f t="shared" si="4"/>
        <v>0.4</v>
      </c>
    </row>
    <row r="18" spans="2:12" ht="14.45" customHeight="1" x14ac:dyDescent="0.15">
      <c r="B18" s="96" t="s">
        <v>154</v>
      </c>
      <c r="C18" s="95"/>
      <c r="D18" s="94">
        <f>SUM('【方向別】自動車交通量(1)'!D18,'【方向別】自動車交通量(2)'!D18,'【方向別】自動車交通量(7)'!D18,'【方向別】自動車交通量(8)'!D18)</f>
        <v>1</v>
      </c>
      <c r="E18" s="93">
        <f>SUM('【方向別】自動車交通量(1)'!E18,'【方向別】自動車交通量(2)'!E18,'【方向別】自動車交通量(7)'!E18,'【方向別】自動車交通量(8)'!E18)</f>
        <v>3</v>
      </c>
      <c r="F18" s="93">
        <f>SUM('【方向別】自動車交通量(1)'!F18,'【方向別】自動車交通量(2)'!F18,'【方向別】自動車交通量(7)'!F18,'【方向別】自動車交通量(8)'!F18)</f>
        <v>1</v>
      </c>
      <c r="G18" s="93">
        <f>SUM('【方向別】自動車交通量(1)'!G18,'【方向別】自動車交通量(2)'!G18,'【方向別】自動車交通量(7)'!G18,'【方向別】自動車交通量(8)'!G18)</f>
        <v>0</v>
      </c>
      <c r="H18" s="93">
        <f t="shared" si="0"/>
        <v>4</v>
      </c>
      <c r="I18" s="93">
        <f t="shared" si="1"/>
        <v>1</v>
      </c>
      <c r="J18" s="93">
        <f t="shared" si="2"/>
        <v>5</v>
      </c>
      <c r="K18" s="92">
        <f t="shared" si="3"/>
        <v>20</v>
      </c>
      <c r="L18" s="91">
        <f t="shared" si="4"/>
        <v>2.2000000000000002</v>
      </c>
    </row>
    <row r="19" spans="2:12" ht="14.45" customHeight="1" x14ac:dyDescent="0.15">
      <c r="B19" s="96" t="s">
        <v>153</v>
      </c>
      <c r="C19" s="95"/>
      <c r="D19" s="94">
        <f>SUM('【方向別】自動車交通量(1)'!D19,'【方向別】自動車交通量(2)'!D19,'【方向別】自動車交通量(7)'!D19,'【方向別】自動車交通量(8)'!D19)</f>
        <v>2</v>
      </c>
      <c r="E19" s="93">
        <f>SUM('【方向別】自動車交通量(1)'!E19,'【方向別】自動車交通量(2)'!E19,'【方向別】自動車交通量(7)'!E19,'【方向別】自動車交通量(8)'!E19)</f>
        <v>2</v>
      </c>
      <c r="F19" s="93">
        <f>SUM('【方向別】自動車交通量(1)'!F19,'【方向別】自動車交通量(2)'!F19,'【方向別】自動車交通量(7)'!F19,'【方向別】自動車交通量(8)'!F19)</f>
        <v>0</v>
      </c>
      <c r="G19" s="93">
        <f>SUM('【方向別】自動車交通量(1)'!G19,'【方向別】自動車交通量(2)'!G19,'【方向別】自動車交通量(7)'!G19,'【方向別】自動車交通量(8)'!G19)</f>
        <v>0</v>
      </c>
      <c r="H19" s="93">
        <f t="shared" si="0"/>
        <v>4</v>
      </c>
      <c r="I19" s="93">
        <f t="shared" si="1"/>
        <v>0</v>
      </c>
      <c r="J19" s="93">
        <f t="shared" si="2"/>
        <v>4</v>
      </c>
      <c r="K19" s="92">
        <f t="shared" si="3"/>
        <v>0</v>
      </c>
      <c r="L19" s="91">
        <f t="shared" si="4"/>
        <v>1.8</v>
      </c>
    </row>
    <row r="20" spans="2:12" ht="14.45" customHeight="1" x14ac:dyDescent="0.15">
      <c r="B20" s="96" t="s">
        <v>152</v>
      </c>
      <c r="C20" s="95"/>
      <c r="D20" s="94">
        <f>SUM('【方向別】自動車交通量(1)'!D20,'【方向別】自動車交通量(2)'!D20,'【方向別】自動車交通量(7)'!D20,'【方向別】自動車交通量(8)'!D20)</f>
        <v>9</v>
      </c>
      <c r="E20" s="93">
        <f>SUM('【方向別】自動車交通量(1)'!E20,'【方向別】自動車交通量(2)'!E20,'【方向別】自動車交通量(7)'!E20,'【方向別】自動車交通量(8)'!E20)</f>
        <v>0</v>
      </c>
      <c r="F20" s="93">
        <f>SUM('【方向別】自動車交通量(1)'!F20,'【方向別】自動車交通量(2)'!F20,'【方向別】自動車交通量(7)'!F20,'【方向別】自動車交通量(8)'!F20)</f>
        <v>0</v>
      </c>
      <c r="G20" s="93">
        <f>SUM('【方向別】自動車交通量(1)'!G20,'【方向別】自動車交通量(2)'!G20,'【方向別】自動車交通量(7)'!G20,'【方向別】自動車交通量(8)'!G20)</f>
        <v>0</v>
      </c>
      <c r="H20" s="93">
        <f t="shared" si="0"/>
        <v>9</v>
      </c>
      <c r="I20" s="93">
        <f t="shared" si="1"/>
        <v>0</v>
      </c>
      <c r="J20" s="93">
        <f t="shared" si="2"/>
        <v>9</v>
      </c>
      <c r="K20" s="92">
        <f t="shared" si="3"/>
        <v>0</v>
      </c>
      <c r="L20" s="91">
        <f t="shared" si="4"/>
        <v>4</v>
      </c>
    </row>
    <row r="21" spans="2:12" ht="14.45" customHeight="1" x14ac:dyDescent="0.15">
      <c r="B21" s="90" t="s">
        <v>151</v>
      </c>
      <c r="C21" s="89"/>
      <c r="D21" s="88">
        <f>SUM('【方向別】自動車交通量(1)'!D21,'【方向別】自動車交通量(2)'!D21,'【方向別】自動車交通量(7)'!D21,'【方向別】自動車交通量(8)'!D21)</f>
        <v>5</v>
      </c>
      <c r="E21" s="87">
        <f>SUM('【方向別】自動車交通量(1)'!E21,'【方向別】自動車交通量(2)'!E21,'【方向別】自動車交通量(7)'!E21,'【方向別】自動車交通量(8)'!E21)</f>
        <v>0</v>
      </c>
      <c r="F21" s="87">
        <f>SUM('【方向別】自動車交通量(1)'!F21,'【方向別】自動車交通量(2)'!F21,'【方向別】自動車交通量(7)'!F21,'【方向別】自動車交通量(8)'!F21)</f>
        <v>1</v>
      </c>
      <c r="G21" s="87">
        <f>SUM('【方向別】自動車交通量(1)'!G21,'【方向別】自動車交通量(2)'!G21,'【方向別】自動車交通量(7)'!G21,'【方向別】自動車交通量(8)'!G21)</f>
        <v>0</v>
      </c>
      <c r="H21" s="87">
        <f t="shared" si="0"/>
        <v>5</v>
      </c>
      <c r="I21" s="87">
        <f t="shared" si="1"/>
        <v>1</v>
      </c>
      <c r="J21" s="87">
        <f t="shared" si="2"/>
        <v>6</v>
      </c>
      <c r="K21" s="86">
        <f t="shared" si="3"/>
        <v>16.7</v>
      </c>
      <c r="L21" s="85">
        <f t="shared" si="4"/>
        <v>2.7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21</v>
      </c>
      <c r="E22" s="81">
        <f t="shared" si="5"/>
        <v>9</v>
      </c>
      <c r="F22" s="81">
        <f t="shared" si="5"/>
        <v>3</v>
      </c>
      <c r="G22" s="81">
        <f t="shared" si="5"/>
        <v>0</v>
      </c>
      <c r="H22" s="81">
        <f t="shared" si="5"/>
        <v>30</v>
      </c>
      <c r="I22" s="81">
        <f t="shared" si="5"/>
        <v>3</v>
      </c>
      <c r="J22" s="81">
        <f t="shared" si="5"/>
        <v>33</v>
      </c>
      <c r="K22" s="80">
        <f t="shared" si="3"/>
        <v>9.1</v>
      </c>
      <c r="L22" s="79">
        <f t="shared" si="4"/>
        <v>14.7</v>
      </c>
    </row>
    <row r="23" spans="2:12" ht="14.45" customHeight="1" thickTop="1" x14ac:dyDescent="0.15">
      <c r="B23" s="102" t="s">
        <v>103</v>
      </c>
      <c r="C23" s="101"/>
      <c r="D23" s="100">
        <f>SUM('【方向別】自動車交通量(1)'!D23,'【方向別】自動車交通量(2)'!D23,'【方向別】自動車交通量(7)'!D23,'【方向別】自動車交通量(8)'!D23)</f>
        <v>5</v>
      </c>
      <c r="E23" s="99">
        <f>SUM('【方向別】自動車交通量(1)'!E23,'【方向別】自動車交通量(2)'!E23,'【方向別】自動車交通量(7)'!E23,'【方向別】自動車交通量(8)'!E23)</f>
        <v>0</v>
      </c>
      <c r="F23" s="99">
        <f>SUM('【方向別】自動車交通量(1)'!F23,'【方向別】自動車交通量(2)'!F23,'【方向別】自動車交通量(7)'!F23,'【方向別】自動車交通量(8)'!F23)</f>
        <v>1</v>
      </c>
      <c r="G23" s="99">
        <f>SUM('【方向別】自動車交通量(1)'!G23,'【方向別】自動車交通量(2)'!G23,'【方向別】自動車交通量(7)'!G23,'【方向別】自動車交通量(8)'!G23)</f>
        <v>0</v>
      </c>
      <c r="H23" s="99">
        <f t="shared" ref="H23:H28" si="6">SUM(D23:E23)</f>
        <v>5</v>
      </c>
      <c r="I23" s="99">
        <f t="shared" ref="I23:I28" si="7">SUM(F23:G23)</f>
        <v>1</v>
      </c>
      <c r="J23" s="99">
        <f t="shared" ref="J23:J28" si="8">SUM(H23:I23)</f>
        <v>6</v>
      </c>
      <c r="K23" s="98">
        <f t="shared" si="3"/>
        <v>16.7</v>
      </c>
      <c r="L23" s="97">
        <f t="shared" si="4"/>
        <v>2.7</v>
      </c>
    </row>
    <row r="24" spans="2:12" ht="14.45" customHeight="1" x14ac:dyDescent="0.15">
      <c r="B24" s="96" t="s">
        <v>102</v>
      </c>
      <c r="C24" s="95"/>
      <c r="D24" s="94">
        <f>SUM('【方向別】自動車交通量(1)'!D24,'【方向別】自動車交通量(2)'!D24,'【方向別】自動車交通量(7)'!D24,'【方向別】自動車交通量(8)'!D24)</f>
        <v>8</v>
      </c>
      <c r="E24" s="93">
        <f>SUM('【方向別】自動車交通量(1)'!E24,'【方向別】自動車交通量(2)'!E24,'【方向別】自動車交通量(7)'!E24,'【方向別】自動車交通量(8)'!E24)</f>
        <v>0</v>
      </c>
      <c r="F24" s="93">
        <f>SUM('【方向別】自動車交通量(1)'!F24,'【方向別】自動車交通量(2)'!F24,'【方向別】自動車交通量(7)'!F24,'【方向別】自動車交通量(8)'!F24)</f>
        <v>0</v>
      </c>
      <c r="G24" s="93">
        <f>SUM('【方向別】自動車交通量(1)'!G24,'【方向別】自動車交通量(2)'!G24,'【方向別】自動車交通量(7)'!G24,'【方向別】自動車交通量(8)'!G24)</f>
        <v>0</v>
      </c>
      <c r="H24" s="93">
        <f t="shared" si="6"/>
        <v>8</v>
      </c>
      <c r="I24" s="93">
        <f t="shared" si="7"/>
        <v>0</v>
      </c>
      <c r="J24" s="93">
        <f t="shared" si="8"/>
        <v>8</v>
      </c>
      <c r="K24" s="92">
        <f t="shared" si="3"/>
        <v>0</v>
      </c>
      <c r="L24" s="91">
        <f t="shared" si="4"/>
        <v>3.6</v>
      </c>
    </row>
    <row r="25" spans="2:12" ht="14.45" customHeight="1" x14ac:dyDescent="0.15">
      <c r="B25" s="96" t="s">
        <v>101</v>
      </c>
      <c r="C25" s="95"/>
      <c r="D25" s="94">
        <f>SUM('【方向別】自動車交通量(1)'!D25,'【方向別】自動車交通量(2)'!D25,'【方向別】自動車交通量(7)'!D25,'【方向別】自動車交通量(8)'!D25)</f>
        <v>4</v>
      </c>
      <c r="E25" s="93">
        <f>SUM('【方向別】自動車交通量(1)'!E25,'【方向別】自動車交通量(2)'!E25,'【方向別】自動車交通量(7)'!E25,'【方向別】自動車交通量(8)'!E25)</f>
        <v>1</v>
      </c>
      <c r="F25" s="93">
        <f>SUM('【方向別】自動車交通量(1)'!F25,'【方向別】自動車交通量(2)'!F25,'【方向別】自動車交通量(7)'!F25,'【方向別】自動車交通量(8)'!F25)</f>
        <v>0</v>
      </c>
      <c r="G25" s="93">
        <f>SUM('【方向別】自動車交通量(1)'!G25,'【方向別】自動車交通量(2)'!G25,'【方向別】自動車交通量(7)'!G25,'【方向別】自動車交通量(8)'!G25)</f>
        <v>0</v>
      </c>
      <c r="H25" s="93">
        <f t="shared" si="6"/>
        <v>5</v>
      </c>
      <c r="I25" s="93">
        <f t="shared" si="7"/>
        <v>0</v>
      </c>
      <c r="J25" s="93">
        <f t="shared" si="8"/>
        <v>5</v>
      </c>
      <c r="K25" s="92">
        <f t="shared" si="3"/>
        <v>0</v>
      </c>
      <c r="L25" s="91">
        <f t="shared" si="4"/>
        <v>2.2000000000000002</v>
      </c>
    </row>
    <row r="26" spans="2:12" ht="14.45" customHeight="1" x14ac:dyDescent="0.15">
      <c r="B26" s="96" t="s">
        <v>100</v>
      </c>
      <c r="C26" s="95"/>
      <c r="D26" s="94">
        <f>SUM('【方向別】自動車交通量(1)'!D26,'【方向別】自動車交通量(2)'!D26,'【方向別】自動車交通量(7)'!D26,'【方向別】自動車交通量(8)'!D26)</f>
        <v>6</v>
      </c>
      <c r="E26" s="93">
        <f>SUM('【方向別】自動車交通量(1)'!E26,'【方向別】自動車交通量(2)'!E26,'【方向別】自動車交通量(7)'!E26,'【方向別】自動車交通量(8)'!E26)</f>
        <v>2</v>
      </c>
      <c r="F26" s="93">
        <f>SUM('【方向別】自動車交通量(1)'!F26,'【方向別】自動車交通量(2)'!F26,'【方向別】自動車交通量(7)'!F26,'【方向別】自動車交通量(8)'!F26)</f>
        <v>0</v>
      </c>
      <c r="G26" s="93">
        <f>SUM('【方向別】自動車交通量(1)'!G26,'【方向別】自動車交通量(2)'!G26,'【方向別】自動車交通量(7)'!G26,'【方向別】自動車交通量(8)'!G26)</f>
        <v>0</v>
      </c>
      <c r="H26" s="93">
        <f t="shared" si="6"/>
        <v>8</v>
      </c>
      <c r="I26" s="93">
        <f t="shared" si="7"/>
        <v>0</v>
      </c>
      <c r="J26" s="93">
        <f t="shared" si="8"/>
        <v>8</v>
      </c>
      <c r="K26" s="92">
        <f t="shared" si="3"/>
        <v>0</v>
      </c>
      <c r="L26" s="91">
        <f t="shared" si="4"/>
        <v>3.6</v>
      </c>
    </row>
    <row r="27" spans="2:12" ht="14.45" customHeight="1" x14ac:dyDescent="0.15">
      <c r="B27" s="96" t="s">
        <v>99</v>
      </c>
      <c r="C27" s="95"/>
      <c r="D27" s="94">
        <f>SUM('【方向別】自動車交通量(1)'!D27,'【方向別】自動車交通量(2)'!D27,'【方向別】自動車交通量(7)'!D27,'【方向別】自動車交通量(8)'!D27)</f>
        <v>7</v>
      </c>
      <c r="E27" s="93">
        <f>SUM('【方向別】自動車交通量(1)'!E27,'【方向別】自動車交通量(2)'!E27,'【方向別】自動車交通量(7)'!E27,'【方向別】自動車交通量(8)'!E27)</f>
        <v>0</v>
      </c>
      <c r="F27" s="93">
        <f>SUM('【方向別】自動車交通量(1)'!F27,'【方向別】自動車交通量(2)'!F27,'【方向別】自動車交通量(7)'!F27,'【方向別】自動車交通量(8)'!F27)</f>
        <v>0</v>
      </c>
      <c r="G27" s="93">
        <f>SUM('【方向別】自動車交通量(1)'!G27,'【方向別】自動車交通量(2)'!G27,'【方向別】自動車交通量(7)'!G27,'【方向別】自動車交通量(8)'!G27)</f>
        <v>0</v>
      </c>
      <c r="H27" s="93">
        <f t="shared" si="6"/>
        <v>7</v>
      </c>
      <c r="I27" s="93">
        <f t="shared" si="7"/>
        <v>0</v>
      </c>
      <c r="J27" s="93">
        <f t="shared" si="8"/>
        <v>7</v>
      </c>
      <c r="K27" s="92">
        <f t="shared" si="3"/>
        <v>0</v>
      </c>
      <c r="L27" s="91">
        <f t="shared" si="4"/>
        <v>3.1</v>
      </c>
    </row>
    <row r="28" spans="2:12" ht="14.45" customHeight="1" x14ac:dyDescent="0.15">
      <c r="B28" s="90" t="s">
        <v>150</v>
      </c>
      <c r="C28" s="89"/>
      <c r="D28" s="88">
        <f>SUM('【方向別】自動車交通量(1)'!D28,'【方向別】自動車交通量(2)'!D28,'【方向別】自動車交通量(7)'!D28,'【方向別】自動車交通量(8)'!D28)</f>
        <v>6</v>
      </c>
      <c r="E28" s="87">
        <f>SUM('【方向別】自動車交通量(1)'!E28,'【方向別】自動車交通量(2)'!E28,'【方向別】自動車交通量(7)'!E28,'【方向別】自動車交通量(8)'!E28)</f>
        <v>1</v>
      </c>
      <c r="F28" s="87">
        <f>SUM('【方向別】自動車交通量(1)'!F28,'【方向別】自動車交通量(2)'!F28,'【方向別】自動車交通量(7)'!F28,'【方向別】自動車交通量(8)'!F28)</f>
        <v>0</v>
      </c>
      <c r="G28" s="87">
        <f>SUM('【方向別】自動車交通量(1)'!G28,'【方向別】自動車交通量(2)'!G28,'【方向別】自動車交通量(7)'!G28,'【方向別】自動車交通量(8)'!G28)</f>
        <v>0</v>
      </c>
      <c r="H28" s="87">
        <f t="shared" si="6"/>
        <v>7</v>
      </c>
      <c r="I28" s="87">
        <f t="shared" si="7"/>
        <v>0</v>
      </c>
      <c r="J28" s="87">
        <f t="shared" si="8"/>
        <v>7</v>
      </c>
      <c r="K28" s="86">
        <f t="shared" si="3"/>
        <v>0</v>
      </c>
      <c r="L28" s="85">
        <f t="shared" si="4"/>
        <v>3.1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36</v>
      </c>
      <c r="E29" s="81">
        <f t="shared" si="9"/>
        <v>4</v>
      </c>
      <c r="F29" s="81">
        <f t="shared" si="9"/>
        <v>1</v>
      </c>
      <c r="G29" s="81">
        <f t="shared" si="9"/>
        <v>0</v>
      </c>
      <c r="H29" s="81">
        <f t="shared" si="9"/>
        <v>40</v>
      </c>
      <c r="I29" s="81">
        <f t="shared" si="9"/>
        <v>1</v>
      </c>
      <c r="J29" s="81">
        <f t="shared" si="9"/>
        <v>41</v>
      </c>
      <c r="K29" s="80">
        <f t="shared" si="3"/>
        <v>2.4</v>
      </c>
      <c r="L29" s="79">
        <f t="shared" si="4"/>
        <v>18.2</v>
      </c>
    </row>
    <row r="30" spans="2:12" ht="14.45" customHeight="1" thickTop="1" x14ac:dyDescent="0.15">
      <c r="B30" s="110" t="s">
        <v>149</v>
      </c>
      <c r="C30" s="109"/>
      <c r="D30" s="76">
        <f>SUM('【方向別】自動車交通量(1)'!D30,'【方向別】自動車交通量(2)'!D30,'【方向別】自動車交通量(7)'!D30,'【方向別】自動車交通量(8)'!D30)</f>
        <v>13</v>
      </c>
      <c r="E30" s="75">
        <f>SUM('【方向別】自動車交通量(1)'!E30,'【方向別】自動車交通量(2)'!E30,'【方向別】自動車交通量(7)'!E30,'【方向別】自動車交通量(8)'!E30)</f>
        <v>2</v>
      </c>
      <c r="F30" s="75">
        <f>SUM('【方向別】自動車交通量(1)'!F30,'【方向別】自動車交通量(2)'!F30,'【方向別】自動車交通量(7)'!F30,'【方向別】自動車交通量(8)'!F30)</f>
        <v>0</v>
      </c>
      <c r="G30" s="75">
        <f>SUM('【方向別】自動車交通量(1)'!G30,'【方向別】自動車交通量(2)'!G30,'【方向別】自動車交通量(7)'!G30,'【方向別】自動車交通量(8)'!G30)</f>
        <v>0</v>
      </c>
      <c r="H30" s="75">
        <f t="shared" ref="H30:H43" si="10">SUM(D30:E30)</f>
        <v>15</v>
      </c>
      <c r="I30" s="75">
        <f t="shared" ref="I30:I43" si="11">SUM(F30:G30)</f>
        <v>0</v>
      </c>
      <c r="J30" s="75">
        <f t="shared" ref="J30:J43" si="12">SUM(H30:I30)</f>
        <v>15</v>
      </c>
      <c r="K30" s="74">
        <f t="shared" si="3"/>
        <v>0</v>
      </c>
      <c r="L30" s="73">
        <f t="shared" si="4"/>
        <v>6.7</v>
      </c>
    </row>
    <row r="31" spans="2:12" ht="14.45" customHeight="1" x14ac:dyDescent="0.15">
      <c r="B31" s="108" t="s">
        <v>148</v>
      </c>
      <c r="C31" s="107"/>
      <c r="D31" s="106">
        <f>SUM('【方向別】自動車交通量(1)'!D31,'【方向別】自動車交通量(2)'!D31,'【方向別】自動車交通量(7)'!D31,'【方向別】自動車交通量(8)'!D31)</f>
        <v>10</v>
      </c>
      <c r="E31" s="105">
        <f>SUM('【方向別】自動車交通量(1)'!E31,'【方向別】自動車交通量(2)'!E31,'【方向別】自動車交通量(7)'!E31,'【方向別】自動車交通量(8)'!E31)</f>
        <v>1</v>
      </c>
      <c r="F31" s="105">
        <f>SUM('【方向別】自動車交通量(1)'!F31,'【方向別】自動車交通量(2)'!F31,'【方向別】自動車交通量(7)'!F31,'【方向別】自動車交通量(8)'!F31)</f>
        <v>3</v>
      </c>
      <c r="G31" s="105">
        <f>SUM('【方向別】自動車交通量(1)'!G31,'【方向別】自動車交通量(2)'!G31,'【方向別】自動車交通量(7)'!G31,'【方向別】自動車交通量(8)'!G31)</f>
        <v>0</v>
      </c>
      <c r="H31" s="105">
        <f t="shared" si="10"/>
        <v>11</v>
      </c>
      <c r="I31" s="105">
        <f t="shared" si="11"/>
        <v>3</v>
      </c>
      <c r="J31" s="105">
        <f t="shared" si="12"/>
        <v>14</v>
      </c>
      <c r="K31" s="104">
        <f t="shared" si="3"/>
        <v>21.4</v>
      </c>
      <c r="L31" s="103">
        <f t="shared" si="4"/>
        <v>6.2</v>
      </c>
    </row>
    <row r="32" spans="2:12" ht="14.45" customHeight="1" x14ac:dyDescent="0.15">
      <c r="B32" s="108" t="s">
        <v>147</v>
      </c>
      <c r="C32" s="107"/>
      <c r="D32" s="106">
        <f>SUM('【方向別】自動車交通量(1)'!D32,'【方向別】自動車交通量(2)'!D32,'【方向別】自動車交通量(7)'!D32,'【方向別】自動車交通量(8)'!D32)</f>
        <v>11</v>
      </c>
      <c r="E32" s="105">
        <f>SUM('【方向別】自動車交通量(1)'!E32,'【方向別】自動車交通量(2)'!E32,'【方向別】自動車交通量(7)'!E32,'【方向別】自動車交通量(8)'!E32)</f>
        <v>1</v>
      </c>
      <c r="F32" s="105">
        <f>SUM('【方向別】自動車交通量(1)'!F32,'【方向別】自動車交通量(2)'!F32,'【方向別】自動車交通量(7)'!F32,'【方向別】自動車交通量(8)'!F32)</f>
        <v>1</v>
      </c>
      <c r="G32" s="105">
        <f>SUM('【方向別】自動車交通量(1)'!G32,'【方向別】自動車交通量(2)'!G32,'【方向別】自動車交通量(7)'!G32,'【方向別】自動車交通量(8)'!G32)</f>
        <v>0</v>
      </c>
      <c r="H32" s="105">
        <f t="shared" si="10"/>
        <v>12</v>
      </c>
      <c r="I32" s="105">
        <f t="shared" si="11"/>
        <v>1</v>
      </c>
      <c r="J32" s="105">
        <f t="shared" si="12"/>
        <v>13</v>
      </c>
      <c r="K32" s="104">
        <f t="shared" si="3"/>
        <v>7.7</v>
      </c>
      <c r="L32" s="103">
        <f t="shared" si="4"/>
        <v>5.8</v>
      </c>
    </row>
    <row r="33" spans="2:12" ht="14.45" customHeight="1" x14ac:dyDescent="0.15">
      <c r="B33" s="108" t="s">
        <v>146</v>
      </c>
      <c r="C33" s="107"/>
      <c r="D33" s="106">
        <f>SUM('【方向別】自動車交通量(1)'!D33,'【方向別】自動車交通量(2)'!D33,'【方向別】自動車交通量(7)'!D33,'【方向別】自動車交通量(8)'!D33)</f>
        <v>13</v>
      </c>
      <c r="E33" s="105">
        <f>SUM('【方向別】自動車交通量(1)'!E33,'【方向別】自動車交通量(2)'!E33,'【方向別】自動車交通量(7)'!E33,'【方向別】自動車交通量(8)'!E33)</f>
        <v>3</v>
      </c>
      <c r="F33" s="105">
        <f>SUM('【方向別】自動車交通量(1)'!F33,'【方向別】自動車交通量(2)'!F33,'【方向別】自動車交通量(7)'!F33,'【方向別】自動車交通量(8)'!F33)</f>
        <v>0</v>
      </c>
      <c r="G33" s="105">
        <f>SUM('【方向別】自動車交通量(1)'!G33,'【方向別】自動車交通量(2)'!G33,'【方向別】自動車交通量(7)'!G33,'【方向別】自動車交通量(8)'!G33)</f>
        <v>0</v>
      </c>
      <c r="H33" s="105">
        <f t="shared" si="10"/>
        <v>16</v>
      </c>
      <c r="I33" s="105">
        <f t="shared" si="11"/>
        <v>0</v>
      </c>
      <c r="J33" s="105">
        <f t="shared" si="12"/>
        <v>16</v>
      </c>
      <c r="K33" s="104">
        <f t="shared" si="3"/>
        <v>0</v>
      </c>
      <c r="L33" s="103">
        <f t="shared" si="4"/>
        <v>7.1</v>
      </c>
    </row>
    <row r="34" spans="2:12" ht="14.45" customHeight="1" x14ac:dyDescent="0.15">
      <c r="B34" s="108" t="s">
        <v>145</v>
      </c>
      <c r="C34" s="107"/>
      <c r="D34" s="106">
        <f>SUM('【方向別】自動車交通量(1)'!D34,'【方向別】自動車交通量(2)'!D34,'【方向別】自動車交通量(7)'!D34,'【方向別】自動車交通量(8)'!D34)</f>
        <v>14</v>
      </c>
      <c r="E34" s="105">
        <f>SUM('【方向別】自動車交通量(1)'!E34,'【方向別】自動車交通量(2)'!E34,'【方向別】自動車交通量(7)'!E34,'【方向別】自動車交通量(8)'!E34)</f>
        <v>2</v>
      </c>
      <c r="F34" s="105">
        <f>SUM('【方向別】自動車交通量(1)'!F34,'【方向別】自動車交通量(2)'!F34,'【方向別】自動車交通量(7)'!F34,'【方向別】自動車交通量(8)'!F34)</f>
        <v>3</v>
      </c>
      <c r="G34" s="105">
        <f>SUM('【方向別】自動車交通量(1)'!G34,'【方向別】自動車交通量(2)'!G34,'【方向別】自動車交通量(7)'!G34,'【方向別】自動車交通量(8)'!G34)</f>
        <v>0</v>
      </c>
      <c r="H34" s="105">
        <f t="shared" si="10"/>
        <v>16</v>
      </c>
      <c r="I34" s="105">
        <f t="shared" si="11"/>
        <v>3</v>
      </c>
      <c r="J34" s="105">
        <f t="shared" si="12"/>
        <v>19</v>
      </c>
      <c r="K34" s="104">
        <f t="shared" si="3"/>
        <v>15.8</v>
      </c>
      <c r="L34" s="103">
        <f t="shared" si="4"/>
        <v>8.4</v>
      </c>
    </row>
    <row r="35" spans="2:12" ht="14.45" customHeight="1" x14ac:dyDescent="0.15">
      <c r="B35" s="108" t="s">
        <v>144</v>
      </c>
      <c r="C35" s="107"/>
      <c r="D35" s="106">
        <f>SUM('【方向別】自動車交通量(1)'!D35,'【方向別】自動車交通量(2)'!D35,'【方向別】自動車交通量(7)'!D35,'【方向別】自動車交通量(8)'!D35)</f>
        <v>10</v>
      </c>
      <c r="E35" s="105">
        <f>SUM('【方向別】自動車交通量(1)'!E35,'【方向別】自動車交通量(2)'!E35,'【方向別】自動車交通量(7)'!E35,'【方向別】自動車交通量(8)'!E35)</f>
        <v>0</v>
      </c>
      <c r="F35" s="105">
        <f>SUM('【方向別】自動車交通量(1)'!F35,'【方向別】自動車交通量(2)'!F35,'【方向別】自動車交通量(7)'!F35,'【方向別】自動車交通量(8)'!F35)</f>
        <v>2</v>
      </c>
      <c r="G35" s="105">
        <f>SUM('【方向別】自動車交通量(1)'!G35,'【方向別】自動車交通量(2)'!G35,'【方向別】自動車交通量(7)'!G35,'【方向別】自動車交通量(8)'!G35)</f>
        <v>0</v>
      </c>
      <c r="H35" s="105">
        <f t="shared" si="10"/>
        <v>10</v>
      </c>
      <c r="I35" s="105">
        <f t="shared" si="11"/>
        <v>2</v>
      </c>
      <c r="J35" s="105">
        <f t="shared" si="12"/>
        <v>12</v>
      </c>
      <c r="K35" s="104">
        <f t="shared" si="3"/>
        <v>16.7</v>
      </c>
      <c r="L35" s="103">
        <f t="shared" si="4"/>
        <v>5.3</v>
      </c>
    </row>
    <row r="36" spans="2:12" ht="14.45" customHeight="1" x14ac:dyDescent="0.15">
      <c r="B36" s="108" t="s">
        <v>143</v>
      </c>
      <c r="C36" s="107"/>
      <c r="D36" s="106">
        <f>SUM('【方向別】自動車交通量(1)'!D36,'【方向別】自動車交通量(2)'!D36,'【方向別】自動車交通量(7)'!D36,'【方向別】自動車交通量(8)'!D36)</f>
        <v>16</v>
      </c>
      <c r="E36" s="105">
        <f>SUM('【方向別】自動車交通量(1)'!E36,'【方向別】自動車交通量(2)'!E36,'【方向別】自動車交通量(7)'!E36,'【方向別】自動車交通量(8)'!E36)</f>
        <v>2</v>
      </c>
      <c r="F36" s="105">
        <f>SUM('【方向別】自動車交通量(1)'!F36,'【方向別】自動車交通量(2)'!F36,'【方向別】自動車交通量(7)'!F36,'【方向別】自動車交通量(8)'!F36)</f>
        <v>1</v>
      </c>
      <c r="G36" s="105">
        <f>SUM('【方向別】自動車交通量(1)'!G36,'【方向別】自動車交通量(2)'!G36,'【方向別】自動車交通量(7)'!G36,'【方向別】自動車交通量(8)'!G36)</f>
        <v>0</v>
      </c>
      <c r="H36" s="105">
        <f t="shared" si="10"/>
        <v>18</v>
      </c>
      <c r="I36" s="105">
        <f t="shared" si="11"/>
        <v>1</v>
      </c>
      <c r="J36" s="105">
        <f t="shared" si="12"/>
        <v>19</v>
      </c>
      <c r="K36" s="104">
        <f t="shared" si="3"/>
        <v>5.3</v>
      </c>
      <c r="L36" s="103">
        <f t="shared" si="4"/>
        <v>8.4</v>
      </c>
    </row>
    <row r="37" spans="2:12" ht="14.45" customHeight="1" x14ac:dyDescent="0.15">
      <c r="B37" s="108" t="s">
        <v>142</v>
      </c>
      <c r="C37" s="107"/>
      <c r="D37" s="106">
        <f>SUM('【方向別】自動車交通量(1)'!D37,'【方向別】自動車交通量(2)'!D37,'【方向別】自動車交通量(7)'!D37,'【方向別】自動車交通量(8)'!D37)</f>
        <v>12</v>
      </c>
      <c r="E37" s="105">
        <f>SUM('【方向別】自動車交通量(1)'!E37,'【方向別】自動車交通量(2)'!E37,'【方向別】自動車交通量(7)'!E37,'【方向別】自動車交通量(8)'!E37)</f>
        <v>1</v>
      </c>
      <c r="F37" s="105">
        <f>SUM('【方向別】自動車交通量(1)'!F37,'【方向別】自動車交通量(2)'!F37,'【方向別】自動車交通量(7)'!F37,'【方向別】自動車交通量(8)'!F37)</f>
        <v>0</v>
      </c>
      <c r="G37" s="105">
        <f>SUM('【方向別】自動車交通量(1)'!G37,'【方向別】自動車交通量(2)'!G37,'【方向別】自動車交通量(7)'!G37,'【方向別】自動車交通量(8)'!G37)</f>
        <v>0</v>
      </c>
      <c r="H37" s="105">
        <f t="shared" si="10"/>
        <v>13</v>
      </c>
      <c r="I37" s="105">
        <f t="shared" si="11"/>
        <v>0</v>
      </c>
      <c r="J37" s="105">
        <f t="shared" si="12"/>
        <v>13</v>
      </c>
      <c r="K37" s="104">
        <f t="shared" si="3"/>
        <v>0</v>
      </c>
      <c r="L37" s="103">
        <f t="shared" si="4"/>
        <v>5.8</v>
      </c>
    </row>
    <row r="38" spans="2:12" ht="14.45" customHeight="1" x14ac:dyDescent="0.15">
      <c r="B38" s="102" t="s">
        <v>88</v>
      </c>
      <c r="C38" s="101"/>
      <c r="D38" s="100">
        <f>SUM('【方向別】自動車交通量(1)'!D38,'【方向別】自動車交通量(2)'!D38,'【方向別】自動車交通量(7)'!D38,'【方向別】自動車交通量(8)'!D38)</f>
        <v>1</v>
      </c>
      <c r="E38" s="99">
        <f>SUM('【方向別】自動車交通量(1)'!E38,'【方向別】自動車交通量(2)'!E38,'【方向別】自動車交通量(7)'!E38,'【方向別】自動車交通量(8)'!E38)</f>
        <v>0</v>
      </c>
      <c r="F38" s="99">
        <f>SUM('【方向別】自動車交通量(1)'!F38,'【方向別】自動車交通量(2)'!F38,'【方向別】自動車交通量(7)'!F38,'【方向別】自動車交通量(8)'!F38)</f>
        <v>0</v>
      </c>
      <c r="G38" s="99">
        <f>SUM('【方向別】自動車交通量(1)'!G38,'【方向別】自動車交通量(2)'!G38,'【方向別】自動車交通量(7)'!G38,'【方向別】自動車交通量(8)'!G38)</f>
        <v>0</v>
      </c>
      <c r="H38" s="99">
        <f t="shared" si="10"/>
        <v>1</v>
      </c>
      <c r="I38" s="99">
        <f t="shared" si="11"/>
        <v>0</v>
      </c>
      <c r="J38" s="99">
        <f t="shared" si="12"/>
        <v>1</v>
      </c>
      <c r="K38" s="98">
        <f t="shared" si="3"/>
        <v>0</v>
      </c>
      <c r="L38" s="97">
        <f t="shared" si="4"/>
        <v>0.4</v>
      </c>
    </row>
    <row r="39" spans="2:12" ht="14.45" customHeight="1" x14ac:dyDescent="0.15">
      <c r="B39" s="96" t="s">
        <v>87</v>
      </c>
      <c r="C39" s="95"/>
      <c r="D39" s="94">
        <f>SUM('【方向別】自動車交通量(1)'!D39,'【方向別】自動車交通量(2)'!D39,'【方向別】自動車交通量(7)'!D39,'【方向別】自動車交通量(8)'!D39)</f>
        <v>2</v>
      </c>
      <c r="E39" s="93">
        <f>SUM('【方向別】自動車交通量(1)'!E39,'【方向別】自動車交通量(2)'!E39,'【方向別】自動車交通量(7)'!E39,'【方向別】自動車交通量(8)'!E39)</f>
        <v>2</v>
      </c>
      <c r="F39" s="93">
        <f>SUM('【方向別】自動車交通量(1)'!F39,'【方向別】自動車交通量(2)'!F39,'【方向別】自動車交通量(7)'!F39,'【方向別】自動車交通量(8)'!F39)</f>
        <v>1</v>
      </c>
      <c r="G39" s="93">
        <f>SUM('【方向別】自動車交通量(1)'!G39,'【方向別】自動車交通量(2)'!G39,'【方向別】自動車交通量(7)'!G39,'【方向別】自動車交通量(8)'!G39)</f>
        <v>0</v>
      </c>
      <c r="H39" s="93">
        <f t="shared" si="10"/>
        <v>4</v>
      </c>
      <c r="I39" s="93">
        <f t="shared" si="11"/>
        <v>1</v>
      </c>
      <c r="J39" s="93">
        <f t="shared" si="12"/>
        <v>5</v>
      </c>
      <c r="K39" s="92">
        <f t="shared" si="3"/>
        <v>20</v>
      </c>
      <c r="L39" s="91">
        <f t="shared" si="4"/>
        <v>2.2000000000000002</v>
      </c>
    </row>
    <row r="40" spans="2:12" ht="14.45" customHeight="1" x14ac:dyDescent="0.15">
      <c r="B40" s="96" t="s">
        <v>86</v>
      </c>
      <c r="C40" s="95"/>
      <c r="D40" s="94">
        <f>SUM('【方向別】自動車交通量(1)'!D40,'【方向別】自動車交通量(2)'!D40,'【方向別】自動車交通量(7)'!D40,'【方向別】自動車交通量(8)'!D40)</f>
        <v>3</v>
      </c>
      <c r="E40" s="93">
        <f>SUM('【方向別】自動車交通量(1)'!E40,'【方向別】自動車交通量(2)'!E40,'【方向別】自動車交通量(7)'!E40,'【方向別】自動車交通量(8)'!E40)</f>
        <v>0</v>
      </c>
      <c r="F40" s="93">
        <f>SUM('【方向別】自動車交通量(1)'!F40,'【方向別】自動車交通量(2)'!F40,'【方向別】自動車交通量(7)'!F40,'【方向別】自動車交通量(8)'!F40)</f>
        <v>0</v>
      </c>
      <c r="G40" s="93">
        <f>SUM('【方向別】自動車交通量(1)'!G40,'【方向別】自動車交通量(2)'!G40,'【方向別】自動車交通量(7)'!G40,'【方向別】自動車交通量(8)'!G40)</f>
        <v>0</v>
      </c>
      <c r="H40" s="93">
        <f t="shared" si="10"/>
        <v>3</v>
      </c>
      <c r="I40" s="93">
        <f t="shared" si="11"/>
        <v>0</v>
      </c>
      <c r="J40" s="93">
        <f t="shared" si="12"/>
        <v>3</v>
      </c>
      <c r="K40" s="92">
        <f t="shared" si="3"/>
        <v>0</v>
      </c>
      <c r="L40" s="91">
        <f t="shared" si="4"/>
        <v>1.3</v>
      </c>
    </row>
    <row r="41" spans="2:12" ht="14.45" customHeight="1" x14ac:dyDescent="0.15">
      <c r="B41" s="96" t="s">
        <v>85</v>
      </c>
      <c r="C41" s="95"/>
      <c r="D41" s="94">
        <f>SUM('【方向別】自動車交通量(1)'!D41,'【方向別】自動車交通量(2)'!D41,'【方向別】自動車交通量(7)'!D41,'【方向別】自動車交通量(8)'!D41)</f>
        <v>2</v>
      </c>
      <c r="E41" s="93">
        <f>SUM('【方向別】自動車交通量(1)'!E41,'【方向別】自動車交通量(2)'!E41,'【方向別】自動車交通量(7)'!E41,'【方向別】自動車交通量(8)'!E41)</f>
        <v>0</v>
      </c>
      <c r="F41" s="93">
        <f>SUM('【方向別】自動車交通量(1)'!F41,'【方向別】自動車交通量(2)'!F41,'【方向別】自動車交通量(7)'!F41,'【方向別】自動車交通量(8)'!F41)</f>
        <v>1</v>
      </c>
      <c r="G41" s="93">
        <f>SUM('【方向別】自動車交通量(1)'!G41,'【方向別】自動車交通量(2)'!G41,'【方向別】自動車交通量(7)'!G41,'【方向別】自動車交通量(8)'!G41)</f>
        <v>0</v>
      </c>
      <c r="H41" s="93">
        <f t="shared" si="10"/>
        <v>2</v>
      </c>
      <c r="I41" s="93">
        <f t="shared" si="11"/>
        <v>1</v>
      </c>
      <c r="J41" s="93">
        <f t="shared" si="12"/>
        <v>3</v>
      </c>
      <c r="K41" s="92">
        <f t="shared" si="3"/>
        <v>33.299999999999997</v>
      </c>
      <c r="L41" s="91">
        <f t="shared" si="4"/>
        <v>1.3</v>
      </c>
    </row>
    <row r="42" spans="2:12" ht="14.45" customHeight="1" x14ac:dyDescent="0.15">
      <c r="B42" s="96" t="s">
        <v>84</v>
      </c>
      <c r="C42" s="95"/>
      <c r="D42" s="94">
        <f>SUM('【方向別】自動車交通量(1)'!D42,'【方向別】自動車交通量(2)'!D42,'【方向別】自動車交通量(7)'!D42,'【方向別】自動車交通量(8)'!D42)</f>
        <v>3</v>
      </c>
      <c r="E42" s="93">
        <f>SUM('【方向別】自動車交通量(1)'!E42,'【方向別】自動車交通量(2)'!E42,'【方向別】自動車交通量(7)'!E42,'【方向別】自動車交通量(8)'!E42)</f>
        <v>0</v>
      </c>
      <c r="F42" s="93">
        <f>SUM('【方向別】自動車交通量(1)'!F42,'【方向別】自動車交通量(2)'!F42,'【方向別】自動車交通量(7)'!F42,'【方向別】自動車交通量(8)'!F42)</f>
        <v>1</v>
      </c>
      <c r="G42" s="93">
        <f>SUM('【方向別】自動車交通量(1)'!G42,'【方向別】自動車交通量(2)'!G42,'【方向別】自動車交通量(7)'!G42,'【方向別】自動車交通量(8)'!G42)</f>
        <v>0</v>
      </c>
      <c r="H42" s="93">
        <f t="shared" si="10"/>
        <v>3</v>
      </c>
      <c r="I42" s="93">
        <f t="shared" si="11"/>
        <v>1</v>
      </c>
      <c r="J42" s="93">
        <f t="shared" si="12"/>
        <v>4</v>
      </c>
      <c r="K42" s="92">
        <f t="shared" si="3"/>
        <v>25</v>
      </c>
      <c r="L42" s="91">
        <f t="shared" si="4"/>
        <v>1.8</v>
      </c>
    </row>
    <row r="43" spans="2:12" ht="14.45" customHeight="1" x14ac:dyDescent="0.15">
      <c r="B43" s="90" t="s">
        <v>141</v>
      </c>
      <c r="C43" s="89"/>
      <c r="D43" s="88">
        <f>SUM('【方向別】自動車交通量(1)'!D43,'【方向別】自動車交通量(2)'!D43,'【方向別】自動車交通量(7)'!D43,'【方向別】自動車交通量(8)'!D43)</f>
        <v>1</v>
      </c>
      <c r="E43" s="87">
        <f>SUM('【方向別】自動車交通量(1)'!E43,'【方向別】自動車交通量(2)'!E43,'【方向別】自動車交通量(7)'!E43,'【方向別】自動車交通量(8)'!E43)</f>
        <v>0</v>
      </c>
      <c r="F43" s="87">
        <f>SUM('【方向別】自動車交通量(1)'!F43,'【方向別】自動車交通量(2)'!F43,'【方向別】自動車交通量(7)'!F43,'【方向別】自動車交通量(8)'!F43)</f>
        <v>1</v>
      </c>
      <c r="G43" s="87">
        <f>SUM('【方向別】自動車交通量(1)'!G43,'【方向別】自動車交通量(2)'!G43,'【方向別】自動車交通量(7)'!G43,'【方向別】自動車交通量(8)'!G43)</f>
        <v>0</v>
      </c>
      <c r="H43" s="87">
        <f t="shared" si="10"/>
        <v>1</v>
      </c>
      <c r="I43" s="87">
        <f t="shared" si="11"/>
        <v>1</v>
      </c>
      <c r="J43" s="87">
        <f t="shared" si="12"/>
        <v>2</v>
      </c>
      <c r="K43" s="86">
        <f t="shared" si="3"/>
        <v>50</v>
      </c>
      <c r="L43" s="85">
        <f t="shared" si="4"/>
        <v>0.9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12</v>
      </c>
      <c r="E44" s="81">
        <f t="shared" si="13"/>
        <v>2</v>
      </c>
      <c r="F44" s="81">
        <f t="shared" si="13"/>
        <v>4</v>
      </c>
      <c r="G44" s="81">
        <f t="shared" si="13"/>
        <v>0</v>
      </c>
      <c r="H44" s="81">
        <f t="shared" si="13"/>
        <v>14</v>
      </c>
      <c r="I44" s="81">
        <f t="shared" si="13"/>
        <v>4</v>
      </c>
      <c r="J44" s="81">
        <f t="shared" si="13"/>
        <v>18</v>
      </c>
      <c r="K44" s="80">
        <f t="shared" si="3"/>
        <v>22.2</v>
      </c>
      <c r="L44" s="79">
        <f t="shared" si="4"/>
        <v>8</v>
      </c>
    </row>
    <row r="45" spans="2:12" ht="14.45" customHeight="1" thickTop="1" x14ac:dyDescent="0.15">
      <c r="B45" s="102" t="s">
        <v>81</v>
      </c>
      <c r="C45" s="101"/>
      <c r="D45" s="100">
        <f>SUM('【方向別】自動車交通量(1)'!D45,'【方向別】自動車交通量(2)'!D45,'【方向別】自動車交通量(7)'!D45,'【方向別】自動車交通量(8)'!D45)</f>
        <v>1</v>
      </c>
      <c r="E45" s="99">
        <f>SUM('【方向別】自動車交通量(1)'!E45,'【方向別】自動車交通量(2)'!E45,'【方向別】自動車交通量(7)'!E45,'【方向別】自動車交通量(8)'!E45)</f>
        <v>0</v>
      </c>
      <c r="F45" s="99">
        <f>SUM('【方向別】自動車交通量(1)'!F45,'【方向別】自動車交通量(2)'!F45,'【方向別】自動車交通量(7)'!F45,'【方向別】自動車交通量(8)'!F45)</f>
        <v>0</v>
      </c>
      <c r="G45" s="99">
        <f>SUM('【方向別】自動車交通量(1)'!G45,'【方向別】自動車交通量(2)'!G45,'【方向別】自動車交通量(7)'!G45,'【方向別】自動車交通量(8)'!G45)</f>
        <v>0</v>
      </c>
      <c r="H45" s="99">
        <f t="shared" ref="H45:H50" si="14">SUM(D45:E45)</f>
        <v>1</v>
      </c>
      <c r="I45" s="99">
        <f t="shared" ref="I45:I50" si="15">SUM(F45:G45)</f>
        <v>0</v>
      </c>
      <c r="J45" s="99">
        <f t="shared" ref="J45:J50" si="16">SUM(H45:I45)</f>
        <v>1</v>
      </c>
      <c r="K45" s="98">
        <f t="shared" si="3"/>
        <v>0</v>
      </c>
      <c r="L45" s="97">
        <f t="shared" si="4"/>
        <v>0.4</v>
      </c>
    </row>
    <row r="46" spans="2:12" ht="14.45" customHeight="1" x14ac:dyDescent="0.15">
      <c r="B46" s="96" t="s">
        <v>80</v>
      </c>
      <c r="C46" s="95"/>
      <c r="D46" s="94">
        <f>SUM('【方向別】自動車交通量(1)'!D46,'【方向別】自動車交通量(2)'!D46,'【方向別】自動車交通量(7)'!D46,'【方向別】自動車交通量(8)'!D46)</f>
        <v>1</v>
      </c>
      <c r="E46" s="93">
        <f>SUM('【方向別】自動車交通量(1)'!E46,'【方向別】自動車交通量(2)'!E46,'【方向別】自動車交通量(7)'!E46,'【方向別】自動車交通量(8)'!E46)</f>
        <v>0</v>
      </c>
      <c r="F46" s="93">
        <f>SUM('【方向別】自動車交通量(1)'!F46,'【方向別】自動車交通量(2)'!F46,'【方向別】自動車交通量(7)'!F46,'【方向別】自動車交通量(8)'!F46)</f>
        <v>0</v>
      </c>
      <c r="G46" s="93">
        <f>SUM('【方向別】自動車交通量(1)'!G46,'【方向別】自動車交通量(2)'!G46,'【方向別】自動車交通量(7)'!G46,'【方向別】自動車交通量(8)'!G46)</f>
        <v>0</v>
      </c>
      <c r="H46" s="93">
        <f t="shared" si="14"/>
        <v>1</v>
      </c>
      <c r="I46" s="93">
        <f t="shared" si="15"/>
        <v>0</v>
      </c>
      <c r="J46" s="93">
        <f t="shared" si="16"/>
        <v>1</v>
      </c>
      <c r="K46" s="92">
        <f t="shared" si="3"/>
        <v>0</v>
      </c>
      <c r="L46" s="91">
        <f t="shared" si="4"/>
        <v>0.4</v>
      </c>
    </row>
    <row r="47" spans="2:12" ht="14.45" customHeight="1" x14ac:dyDescent="0.15">
      <c r="B47" s="96" t="s">
        <v>79</v>
      </c>
      <c r="C47" s="95"/>
      <c r="D47" s="94">
        <f>SUM('【方向別】自動車交通量(1)'!D47,'【方向別】自動車交通量(2)'!D47,'【方向別】自動車交通量(7)'!D47,'【方向別】自動車交通量(8)'!D47)</f>
        <v>4</v>
      </c>
      <c r="E47" s="93">
        <f>SUM('【方向別】自動車交通量(1)'!E47,'【方向別】自動車交通量(2)'!E47,'【方向別】自動車交通量(7)'!E47,'【方向別】自動車交通量(8)'!E47)</f>
        <v>0</v>
      </c>
      <c r="F47" s="93">
        <f>SUM('【方向別】自動車交通量(1)'!F47,'【方向別】自動車交通量(2)'!F47,'【方向別】自動車交通量(7)'!F47,'【方向別】自動車交通量(8)'!F47)</f>
        <v>0</v>
      </c>
      <c r="G47" s="93">
        <f>SUM('【方向別】自動車交通量(1)'!G47,'【方向別】自動車交通量(2)'!G47,'【方向別】自動車交通量(7)'!G47,'【方向別】自動車交通量(8)'!G47)</f>
        <v>0</v>
      </c>
      <c r="H47" s="93">
        <f t="shared" si="14"/>
        <v>4</v>
      </c>
      <c r="I47" s="93">
        <f t="shared" si="15"/>
        <v>0</v>
      </c>
      <c r="J47" s="93">
        <f t="shared" si="16"/>
        <v>4</v>
      </c>
      <c r="K47" s="92">
        <f t="shared" si="3"/>
        <v>0</v>
      </c>
      <c r="L47" s="91">
        <f t="shared" si="4"/>
        <v>1.8</v>
      </c>
    </row>
    <row r="48" spans="2:12" ht="14.45" customHeight="1" x14ac:dyDescent="0.15">
      <c r="B48" s="96" t="s">
        <v>78</v>
      </c>
      <c r="C48" s="95"/>
      <c r="D48" s="94">
        <f>SUM('【方向別】自動車交通量(1)'!D48,'【方向別】自動車交通量(2)'!D48,'【方向別】自動車交通量(7)'!D48,'【方向別】自動車交通量(8)'!D48)</f>
        <v>3</v>
      </c>
      <c r="E48" s="93">
        <f>SUM('【方向別】自動車交通量(1)'!E48,'【方向別】自動車交通量(2)'!E48,'【方向別】自動車交通量(7)'!E48,'【方向別】自動車交通量(8)'!E48)</f>
        <v>0</v>
      </c>
      <c r="F48" s="93">
        <f>SUM('【方向別】自動車交通量(1)'!F48,'【方向別】自動車交通量(2)'!F48,'【方向別】自動車交通量(7)'!F48,'【方向別】自動車交通量(8)'!F48)</f>
        <v>0</v>
      </c>
      <c r="G48" s="93">
        <f>SUM('【方向別】自動車交通量(1)'!G48,'【方向別】自動車交通量(2)'!G48,'【方向別】自動車交通量(7)'!G48,'【方向別】自動車交通量(8)'!G48)</f>
        <v>0</v>
      </c>
      <c r="H48" s="93">
        <f t="shared" si="14"/>
        <v>3</v>
      </c>
      <c r="I48" s="93">
        <f t="shared" si="15"/>
        <v>0</v>
      </c>
      <c r="J48" s="93">
        <f t="shared" si="16"/>
        <v>3</v>
      </c>
      <c r="K48" s="92">
        <f t="shared" si="3"/>
        <v>0</v>
      </c>
      <c r="L48" s="91">
        <f t="shared" si="4"/>
        <v>1.3</v>
      </c>
    </row>
    <row r="49" spans="2:13" ht="14.45" customHeight="1" x14ac:dyDescent="0.15">
      <c r="B49" s="96" t="s">
        <v>77</v>
      </c>
      <c r="C49" s="95"/>
      <c r="D49" s="94">
        <f>SUM('【方向別】自動車交通量(1)'!D49,'【方向別】自動車交通量(2)'!D49,'【方向別】自動車交通量(7)'!D49,'【方向別】自動車交通量(8)'!D49)</f>
        <v>3</v>
      </c>
      <c r="E49" s="93">
        <f>SUM('【方向別】自動車交通量(1)'!E49,'【方向別】自動車交通量(2)'!E49,'【方向別】自動車交通量(7)'!E49,'【方向別】自動車交通量(8)'!E49)</f>
        <v>0</v>
      </c>
      <c r="F49" s="93">
        <f>SUM('【方向別】自動車交通量(1)'!F49,'【方向別】自動車交通量(2)'!F49,'【方向別】自動車交通量(7)'!F49,'【方向別】自動車交通量(8)'!F49)</f>
        <v>0</v>
      </c>
      <c r="G49" s="93">
        <f>SUM('【方向別】自動車交通量(1)'!G49,'【方向別】自動車交通量(2)'!G49,'【方向別】自動車交通量(7)'!G49,'【方向別】自動車交通量(8)'!G49)</f>
        <v>0</v>
      </c>
      <c r="H49" s="93">
        <f t="shared" si="14"/>
        <v>3</v>
      </c>
      <c r="I49" s="93">
        <f t="shared" si="15"/>
        <v>0</v>
      </c>
      <c r="J49" s="93">
        <f t="shared" si="16"/>
        <v>3</v>
      </c>
      <c r="K49" s="92">
        <f t="shared" si="3"/>
        <v>0</v>
      </c>
      <c r="L49" s="91">
        <f t="shared" si="4"/>
        <v>1.3</v>
      </c>
    </row>
    <row r="50" spans="2:13" ht="14.45" customHeight="1" x14ac:dyDescent="0.15">
      <c r="B50" s="90" t="s">
        <v>140</v>
      </c>
      <c r="C50" s="89"/>
      <c r="D50" s="88">
        <f>SUM('【方向別】自動車交通量(1)'!D50,'【方向別】自動車交通量(2)'!D50,'【方向別】自動車交通量(7)'!D50,'【方向別】自動車交通量(8)'!D50)</f>
        <v>0</v>
      </c>
      <c r="E50" s="87">
        <f>SUM('【方向別】自動車交通量(1)'!E50,'【方向別】自動車交通量(2)'!E50,'【方向別】自動車交通量(7)'!E50,'【方向別】自動車交通量(8)'!E50)</f>
        <v>0</v>
      </c>
      <c r="F50" s="87">
        <f>SUM('【方向別】自動車交通量(1)'!F50,'【方向別】自動車交通量(2)'!F50,'【方向別】自動車交通量(7)'!F50,'【方向別】自動車交通量(8)'!F50)</f>
        <v>0</v>
      </c>
      <c r="G50" s="87">
        <f>SUM('【方向別】自動車交通量(1)'!G50,'【方向別】自動車交通量(2)'!G50,'【方向別】自動車交通量(7)'!G50,'【方向別】自動車交通量(8)'!G50)</f>
        <v>0</v>
      </c>
      <c r="H50" s="87">
        <f t="shared" si="14"/>
        <v>0</v>
      </c>
      <c r="I50" s="87">
        <f t="shared" si="15"/>
        <v>0</v>
      </c>
      <c r="J50" s="87">
        <f t="shared" si="16"/>
        <v>0</v>
      </c>
      <c r="K50" s="86">
        <f t="shared" si="3"/>
        <v>0</v>
      </c>
      <c r="L50" s="85">
        <f t="shared" si="4"/>
        <v>0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12</v>
      </c>
      <c r="E51" s="81">
        <f t="shared" si="17"/>
        <v>0</v>
      </c>
      <c r="F51" s="81">
        <f t="shared" si="17"/>
        <v>0</v>
      </c>
      <c r="G51" s="81">
        <f t="shared" si="17"/>
        <v>0</v>
      </c>
      <c r="H51" s="81">
        <f t="shared" si="17"/>
        <v>12</v>
      </c>
      <c r="I51" s="81">
        <f t="shared" si="17"/>
        <v>0</v>
      </c>
      <c r="J51" s="81">
        <f t="shared" si="17"/>
        <v>12</v>
      </c>
      <c r="K51" s="80">
        <f t="shared" si="3"/>
        <v>0</v>
      </c>
      <c r="L51" s="79">
        <f t="shared" si="4"/>
        <v>5.3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180</v>
      </c>
      <c r="E52" s="75">
        <f t="shared" si="18"/>
        <v>27</v>
      </c>
      <c r="F52" s="75">
        <f t="shared" si="18"/>
        <v>18</v>
      </c>
      <c r="G52" s="75">
        <f t="shared" si="18"/>
        <v>0</v>
      </c>
      <c r="H52" s="75">
        <f t="shared" si="18"/>
        <v>207</v>
      </c>
      <c r="I52" s="75">
        <f t="shared" si="18"/>
        <v>18</v>
      </c>
      <c r="J52" s="75">
        <f t="shared" si="18"/>
        <v>225</v>
      </c>
      <c r="K52" s="74">
        <f t="shared" si="3"/>
        <v>8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192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156</v>
      </c>
      <c r="C16" s="101"/>
      <c r="D16" s="100">
        <f>SUM('【方向別】自動車交通量(3)'!D16,'【方向別】自動車交通量(6)'!D16,'【方向別】自動車交通量(7)'!D16,'【方向別】自動車交通量(11)'!D16)</f>
        <v>103</v>
      </c>
      <c r="E16" s="99">
        <f>SUM('【方向別】自動車交通量(3)'!E16,'【方向別】自動車交通量(6)'!E16,'【方向別】自動車交通量(7)'!E16,'【方向別】自動車交通量(11)'!E16)</f>
        <v>12</v>
      </c>
      <c r="F16" s="99">
        <f>SUM('【方向別】自動車交通量(3)'!F16,'【方向別】自動車交通量(6)'!F16,'【方向別】自動車交通量(7)'!F16,'【方向別】自動車交通量(11)'!F16)</f>
        <v>0</v>
      </c>
      <c r="G16" s="99">
        <f>SUM('【方向別】自動車交通量(3)'!G16,'【方向別】自動車交通量(6)'!G16,'【方向別】自動車交通量(7)'!G16,'【方向別】自動車交通量(11)'!G16)</f>
        <v>3</v>
      </c>
      <c r="H16" s="99">
        <f t="shared" ref="H16:H21" si="0">SUM(D16:E16)</f>
        <v>115</v>
      </c>
      <c r="I16" s="99">
        <f t="shared" ref="I16:I21" si="1">SUM(F16:G16)</f>
        <v>3</v>
      </c>
      <c r="J16" s="99">
        <f t="shared" ref="J16:J21" si="2">SUM(H16:I16)</f>
        <v>118</v>
      </c>
      <c r="K16" s="98">
        <f t="shared" ref="K16:K52" si="3">IF(J16=0,0,ROUND(I16/J16*100,1))</f>
        <v>2.5</v>
      </c>
      <c r="L16" s="97">
        <f t="shared" ref="L16:L52" si="4">IF(J16=0,0,ROUND(J16/$J$52*100,1))</f>
        <v>3.2</v>
      </c>
    </row>
    <row r="17" spans="2:12" ht="14.45" customHeight="1" x14ac:dyDescent="0.15">
      <c r="B17" s="96" t="s">
        <v>155</v>
      </c>
      <c r="C17" s="95"/>
      <c r="D17" s="94">
        <f>SUM('【方向別】自動車交通量(3)'!D17,'【方向別】自動車交通量(6)'!D17,'【方向別】自動車交通量(7)'!D17,'【方向別】自動車交通量(11)'!D17)</f>
        <v>55</v>
      </c>
      <c r="E17" s="93">
        <f>SUM('【方向別】自動車交通量(3)'!E17,'【方向別】自動車交通量(6)'!E17,'【方向別】自動車交通量(7)'!E17,'【方向別】自動車交通量(11)'!E17)</f>
        <v>8</v>
      </c>
      <c r="F17" s="93">
        <f>SUM('【方向別】自動車交通量(3)'!F17,'【方向別】自動車交通量(6)'!F17,'【方向別】自動車交通量(7)'!F17,'【方向別】自動車交通量(11)'!F17)</f>
        <v>5</v>
      </c>
      <c r="G17" s="93">
        <f>SUM('【方向別】自動車交通量(3)'!G17,'【方向別】自動車交通量(6)'!G17,'【方向別】自動車交通量(7)'!G17,'【方向別】自動車交通量(11)'!G17)</f>
        <v>0</v>
      </c>
      <c r="H17" s="93">
        <f t="shared" si="0"/>
        <v>63</v>
      </c>
      <c r="I17" s="93">
        <f t="shared" si="1"/>
        <v>5</v>
      </c>
      <c r="J17" s="93">
        <f t="shared" si="2"/>
        <v>68</v>
      </c>
      <c r="K17" s="92">
        <f t="shared" si="3"/>
        <v>7.4</v>
      </c>
      <c r="L17" s="91">
        <f t="shared" si="4"/>
        <v>1.9</v>
      </c>
    </row>
    <row r="18" spans="2:12" ht="14.45" customHeight="1" x14ac:dyDescent="0.15">
      <c r="B18" s="96" t="s">
        <v>154</v>
      </c>
      <c r="C18" s="95"/>
      <c r="D18" s="94">
        <f>SUM('【方向別】自動車交通量(3)'!D18,'【方向別】自動車交通量(6)'!D18,'【方向別】自動車交通量(7)'!D18,'【方向別】自動車交通量(11)'!D18)</f>
        <v>66</v>
      </c>
      <c r="E18" s="93">
        <f>SUM('【方向別】自動車交通量(3)'!E18,'【方向別】自動車交通量(6)'!E18,'【方向別】自動車交通量(7)'!E18,'【方向別】自動車交通量(11)'!E18)</f>
        <v>12</v>
      </c>
      <c r="F18" s="93">
        <f>SUM('【方向別】自動車交通量(3)'!F18,'【方向別】自動車交通量(6)'!F18,'【方向別】自動車交通量(7)'!F18,'【方向別】自動車交通量(11)'!F18)</f>
        <v>3</v>
      </c>
      <c r="G18" s="93">
        <f>SUM('【方向別】自動車交通量(3)'!G18,'【方向別】自動車交通量(6)'!G18,'【方向別】自動車交通量(7)'!G18,'【方向別】自動車交通量(11)'!G18)</f>
        <v>0</v>
      </c>
      <c r="H18" s="93">
        <f t="shared" si="0"/>
        <v>78</v>
      </c>
      <c r="I18" s="93">
        <f t="shared" si="1"/>
        <v>3</v>
      </c>
      <c r="J18" s="93">
        <f t="shared" si="2"/>
        <v>81</v>
      </c>
      <c r="K18" s="92">
        <f t="shared" si="3"/>
        <v>3.7</v>
      </c>
      <c r="L18" s="91">
        <f t="shared" si="4"/>
        <v>2.2000000000000002</v>
      </c>
    </row>
    <row r="19" spans="2:12" ht="14.45" customHeight="1" x14ac:dyDescent="0.15">
      <c r="B19" s="96" t="s">
        <v>153</v>
      </c>
      <c r="C19" s="95"/>
      <c r="D19" s="94">
        <f>SUM('【方向別】自動車交通量(3)'!D19,'【方向別】自動車交通量(6)'!D19,'【方向別】自動車交通量(7)'!D19,'【方向別】自動車交通量(11)'!D19)</f>
        <v>60</v>
      </c>
      <c r="E19" s="93">
        <f>SUM('【方向別】自動車交通量(3)'!E19,'【方向別】自動車交通量(6)'!E19,'【方向別】自動車交通量(7)'!E19,'【方向別】自動車交通量(11)'!E19)</f>
        <v>11</v>
      </c>
      <c r="F19" s="93">
        <f>SUM('【方向別】自動車交通量(3)'!F19,'【方向別】自動車交通量(6)'!F19,'【方向別】自動車交通量(7)'!F19,'【方向別】自動車交通量(11)'!F19)</f>
        <v>1</v>
      </c>
      <c r="G19" s="93">
        <f>SUM('【方向別】自動車交通量(3)'!G19,'【方向別】自動車交通量(6)'!G19,'【方向別】自動車交通量(7)'!G19,'【方向別】自動車交通量(11)'!G19)</f>
        <v>0</v>
      </c>
      <c r="H19" s="93">
        <f t="shared" si="0"/>
        <v>71</v>
      </c>
      <c r="I19" s="93">
        <f t="shared" si="1"/>
        <v>1</v>
      </c>
      <c r="J19" s="93">
        <f t="shared" si="2"/>
        <v>72</v>
      </c>
      <c r="K19" s="92">
        <f t="shared" si="3"/>
        <v>1.4</v>
      </c>
      <c r="L19" s="91">
        <f t="shared" si="4"/>
        <v>2</v>
      </c>
    </row>
    <row r="20" spans="2:12" ht="14.45" customHeight="1" x14ac:dyDescent="0.15">
      <c r="B20" s="96" t="s">
        <v>152</v>
      </c>
      <c r="C20" s="95"/>
      <c r="D20" s="94">
        <f>SUM('【方向別】自動車交通量(3)'!D20,'【方向別】自動車交通量(6)'!D20,'【方向別】自動車交通量(7)'!D20,'【方向別】自動車交通量(11)'!D20)</f>
        <v>45</v>
      </c>
      <c r="E20" s="93">
        <f>SUM('【方向別】自動車交通量(3)'!E20,'【方向別】自動車交通量(6)'!E20,'【方向別】自動車交通量(7)'!E20,'【方向別】自動車交通量(11)'!E20)</f>
        <v>11</v>
      </c>
      <c r="F20" s="93">
        <f>SUM('【方向別】自動車交通量(3)'!F20,'【方向別】自動車交通量(6)'!F20,'【方向別】自動車交通量(7)'!F20,'【方向別】自動車交通量(11)'!F20)</f>
        <v>2</v>
      </c>
      <c r="G20" s="93">
        <f>SUM('【方向別】自動車交通量(3)'!G20,'【方向別】自動車交通量(6)'!G20,'【方向別】自動車交通量(7)'!G20,'【方向別】自動車交通量(11)'!G20)</f>
        <v>0</v>
      </c>
      <c r="H20" s="93">
        <f t="shared" si="0"/>
        <v>56</v>
      </c>
      <c r="I20" s="93">
        <f t="shared" si="1"/>
        <v>2</v>
      </c>
      <c r="J20" s="93">
        <f t="shared" si="2"/>
        <v>58</v>
      </c>
      <c r="K20" s="92">
        <f t="shared" si="3"/>
        <v>3.4</v>
      </c>
      <c r="L20" s="91">
        <f t="shared" si="4"/>
        <v>1.6</v>
      </c>
    </row>
    <row r="21" spans="2:12" ht="14.45" customHeight="1" x14ac:dyDescent="0.15">
      <c r="B21" s="90" t="s">
        <v>151</v>
      </c>
      <c r="C21" s="89"/>
      <c r="D21" s="88">
        <f>SUM('【方向別】自動車交通量(3)'!D21,'【方向別】自動車交通量(6)'!D21,'【方向別】自動車交通量(7)'!D21,'【方向別】自動車交通量(11)'!D21)</f>
        <v>52</v>
      </c>
      <c r="E21" s="87">
        <f>SUM('【方向別】自動車交通量(3)'!E21,'【方向別】自動車交通量(6)'!E21,'【方向別】自動車交通量(7)'!E21,'【方向別】自動車交通量(11)'!E21)</f>
        <v>6</v>
      </c>
      <c r="F21" s="87">
        <f>SUM('【方向別】自動車交通量(3)'!F21,'【方向別】自動車交通量(6)'!F21,'【方向別】自動車交通量(7)'!F21,'【方向別】自動車交通量(11)'!F21)</f>
        <v>5</v>
      </c>
      <c r="G21" s="87">
        <f>SUM('【方向別】自動車交通量(3)'!G21,'【方向別】自動車交通量(6)'!G21,'【方向別】自動車交通量(7)'!G21,'【方向別】自動車交通量(11)'!G21)</f>
        <v>1</v>
      </c>
      <c r="H21" s="87">
        <f t="shared" si="0"/>
        <v>58</v>
      </c>
      <c r="I21" s="87">
        <f t="shared" si="1"/>
        <v>6</v>
      </c>
      <c r="J21" s="87">
        <f t="shared" si="2"/>
        <v>64</v>
      </c>
      <c r="K21" s="86">
        <f t="shared" si="3"/>
        <v>9.4</v>
      </c>
      <c r="L21" s="85">
        <f t="shared" si="4"/>
        <v>1.8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381</v>
      </c>
      <c r="E22" s="81">
        <f t="shared" si="5"/>
        <v>60</v>
      </c>
      <c r="F22" s="81">
        <f t="shared" si="5"/>
        <v>16</v>
      </c>
      <c r="G22" s="81">
        <f t="shared" si="5"/>
        <v>4</v>
      </c>
      <c r="H22" s="81">
        <f t="shared" si="5"/>
        <v>441</v>
      </c>
      <c r="I22" s="81">
        <f t="shared" si="5"/>
        <v>20</v>
      </c>
      <c r="J22" s="81">
        <f t="shared" si="5"/>
        <v>461</v>
      </c>
      <c r="K22" s="80">
        <f t="shared" si="3"/>
        <v>4.3</v>
      </c>
      <c r="L22" s="79">
        <f t="shared" si="4"/>
        <v>12.7</v>
      </c>
    </row>
    <row r="23" spans="2:12" ht="14.45" customHeight="1" thickTop="1" x14ac:dyDescent="0.15">
      <c r="B23" s="102" t="s">
        <v>103</v>
      </c>
      <c r="C23" s="101"/>
      <c r="D23" s="100">
        <f>SUM('【方向別】自動車交通量(3)'!D23,'【方向別】自動車交通量(6)'!D23,'【方向別】自動車交通量(7)'!D23,'【方向別】自動車交通量(11)'!D23)</f>
        <v>55</v>
      </c>
      <c r="E23" s="99">
        <f>SUM('【方向別】自動車交通量(3)'!E23,'【方向別】自動車交通量(6)'!E23,'【方向別】自動車交通量(7)'!E23,'【方向別】自動車交通量(11)'!E23)</f>
        <v>4</v>
      </c>
      <c r="F23" s="99">
        <f>SUM('【方向別】自動車交通量(3)'!F23,'【方向別】自動車交通量(6)'!F23,'【方向別】自動車交通量(7)'!F23,'【方向別】自動車交通量(11)'!F23)</f>
        <v>3</v>
      </c>
      <c r="G23" s="99">
        <f>SUM('【方向別】自動車交通量(3)'!G23,'【方向別】自動車交通量(6)'!G23,'【方向別】自動車交通量(7)'!G23,'【方向別】自動車交通量(11)'!G23)</f>
        <v>1</v>
      </c>
      <c r="H23" s="99">
        <f t="shared" ref="H23:H28" si="6">SUM(D23:E23)</f>
        <v>59</v>
      </c>
      <c r="I23" s="99">
        <f t="shared" ref="I23:I28" si="7">SUM(F23:G23)</f>
        <v>4</v>
      </c>
      <c r="J23" s="99">
        <f t="shared" ref="J23:J28" si="8">SUM(H23:I23)</f>
        <v>63</v>
      </c>
      <c r="K23" s="98">
        <f t="shared" si="3"/>
        <v>6.3</v>
      </c>
      <c r="L23" s="97">
        <f t="shared" si="4"/>
        <v>1.7</v>
      </c>
    </row>
    <row r="24" spans="2:12" ht="14.45" customHeight="1" x14ac:dyDescent="0.15">
      <c r="B24" s="96" t="s">
        <v>102</v>
      </c>
      <c r="C24" s="95"/>
      <c r="D24" s="94">
        <f>SUM('【方向別】自動車交通量(3)'!D24,'【方向別】自動車交通量(6)'!D24,'【方向別】自動車交通量(7)'!D24,'【方向別】自動車交通量(11)'!D24)</f>
        <v>67</v>
      </c>
      <c r="E24" s="93">
        <f>SUM('【方向別】自動車交通量(3)'!E24,'【方向別】自動車交通量(6)'!E24,'【方向別】自動車交通量(7)'!E24,'【方向別】自動車交通量(11)'!E24)</f>
        <v>4</v>
      </c>
      <c r="F24" s="93">
        <f>SUM('【方向別】自動車交通量(3)'!F24,'【方向別】自動車交通量(6)'!F24,'【方向別】自動車交通量(7)'!F24,'【方向別】自動車交通量(11)'!F24)</f>
        <v>2</v>
      </c>
      <c r="G24" s="93">
        <f>SUM('【方向別】自動車交通量(3)'!G24,'【方向別】自動車交通量(6)'!G24,'【方向別】自動車交通量(7)'!G24,'【方向別】自動車交通量(11)'!G24)</f>
        <v>1</v>
      </c>
      <c r="H24" s="93">
        <f t="shared" si="6"/>
        <v>71</v>
      </c>
      <c r="I24" s="93">
        <f t="shared" si="7"/>
        <v>3</v>
      </c>
      <c r="J24" s="93">
        <f t="shared" si="8"/>
        <v>74</v>
      </c>
      <c r="K24" s="92">
        <f t="shared" si="3"/>
        <v>4.0999999999999996</v>
      </c>
      <c r="L24" s="91">
        <f t="shared" si="4"/>
        <v>2</v>
      </c>
    </row>
    <row r="25" spans="2:12" ht="14.45" customHeight="1" x14ac:dyDescent="0.15">
      <c r="B25" s="96" t="s">
        <v>101</v>
      </c>
      <c r="C25" s="95"/>
      <c r="D25" s="94">
        <f>SUM('【方向別】自動車交通量(3)'!D25,'【方向別】自動車交通量(6)'!D25,'【方向別】自動車交通量(7)'!D25,'【方向別】自動車交通量(11)'!D25)</f>
        <v>59</v>
      </c>
      <c r="E25" s="93">
        <f>SUM('【方向別】自動車交通量(3)'!E25,'【方向別】自動車交通量(6)'!E25,'【方向別】自動車交通量(7)'!E25,'【方向別】自動車交通量(11)'!E25)</f>
        <v>6</v>
      </c>
      <c r="F25" s="93">
        <f>SUM('【方向別】自動車交通量(3)'!F25,'【方向別】自動車交通量(6)'!F25,'【方向別】自動車交通量(7)'!F25,'【方向別】自動車交通量(11)'!F25)</f>
        <v>4</v>
      </c>
      <c r="G25" s="93">
        <f>SUM('【方向別】自動車交通量(3)'!G25,'【方向別】自動車交通量(6)'!G25,'【方向別】自動車交通量(7)'!G25,'【方向別】自動車交通量(11)'!G25)</f>
        <v>1</v>
      </c>
      <c r="H25" s="93">
        <f t="shared" si="6"/>
        <v>65</v>
      </c>
      <c r="I25" s="93">
        <f t="shared" si="7"/>
        <v>5</v>
      </c>
      <c r="J25" s="93">
        <f t="shared" si="8"/>
        <v>70</v>
      </c>
      <c r="K25" s="92">
        <f t="shared" si="3"/>
        <v>7.1</v>
      </c>
      <c r="L25" s="91">
        <f t="shared" si="4"/>
        <v>1.9</v>
      </c>
    </row>
    <row r="26" spans="2:12" ht="14.45" customHeight="1" x14ac:dyDescent="0.15">
      <c r="B26" s="96" t="s">
        <v>100</v>
      </c>
      <c r="C26" s="95"/>
      <c r="D26" s="94">
        <f>SUM('【方向別】自動車交通量(3)'!D26,'【方向別】自動車交通量(6)'!D26,'【方向別】自動車交通量(7)'!D26,'【方向別】自動車交通量(11)'!D26)</f>
        <v>67</v>
      </c>
      <c r="E26" s="93">
        <f>SUM('【方向別】自動車交通量(3)'!E26,'【方向別】自動車交通量(6)'!E26,'【方向別】自動車交通量(7)'!E26,'【方向別】自動車交通量(11)'!E26)</f>
        <v>6</v>
      </c>
      <c r="F26" s="93">
        <f>SUM('【方向別】自動車交通量(3)'!F26,'【方向別】自動車交通量(6)'!F26,'【方向別】自動車交通量(7)'!F26,'【方向別】自動車交通量(11)'!F26)</f>
        <v>8</v>
      </c>
      <c r="G26" s="93">
        <f>SUM('【方向別】自動車交通量(3)'!G26,'【方向別】自動車交通量(6)'!G26,'【方向別】自動車交通量(7)'!G26,'【方向別】自動車交通量(11)'!G26)</f>
        <v>1</v>
      </c>
      <c r="H26" s="93">
        <f t="shared" si="6"/>
        <v>73</v>
      </c>
      <c r="I26" s="93">
        <f t="shared" si="7"/>
        <v>9</v>
      </c>
      <c r="J26" s="93">
        <f t="shared" si="8"/>
        <v>82</v>
      </c>
      <c r="K26" s="92">
        <f t="shared" si="3"/>
        <v>11</v>
      </c>
      <c r="L26" s="91">
        <f t="shared" si="4"/>
        <v>2.2999999999999998</v>
      </c>
    </row>
    <row r="27" spans="2:12" ht="14.45" customHeight="1" x14ac:dyDescent="0.15">
      <c r="B27" s="96" t="s">
        <v>99</v>
      </c>
      <c r="C27" s="95"/>
      <c r="D27" s="94">
        <f>SUM('【方向別】自動車交通量(3)'!D27,'【方向別】自動車交通量(6)'!D27,'【方向別】自動車交通量(7)'!D27,'【方向別】自動車交通量(11)'!D27)</f>
        <v>50</v>
      </c>
      <c r="E27" s="93">
        <f>SUM('【方向別】自動車交通量(3)'!E27,'【方向別】自動車交通量(6)'!E27,'【方向別】自動車交通量(7)'!E27,'【方向別】自動車交通量(11)'!E27)</f>
        <v>3</v>
      </c>
      <c r="F27" s="93">
        <f>SUM('【方向別】自動車交通量(3)'!F27,'【方向別】自動車交通量(6)'!F27,'【方向別】自動車交通量(7)'!F27,'【方向別】自動車交通量(11)'!F27)</f>
        <v>3</v>
      </c>
      <c r="G27" s="93">
        <f>SUM('【方向別】自動車交通量(3)'!G27,'【方向別】自動車交通量(6)'!G27,'【方向別】自動車交通量(7)'!G27,'【方向別】自動車交通量(11)'!G27)</f>
        <v>0</v>
      </c>
      <c r="H27" s="93">
        <f t="shared" si="6"/>
        <v>53</v>
      </c>
      <c r="I27" s="93">
        <f t="shared" si="7"/>
        <v>3</v>
      </c>
      <c r="J27" s="93">
        <f t="shared" si="8"/>
        <v>56</v>
      </c>
      <c r="K27" s="92">
        <f t="shared" si="3"/>
        <v>5.4</v>
      </c>
      <c r="L27" s="91">
        <f t="shared" si="4"/>
        <v>1.5</v>
      </c>
    </row>
    <row r="28" spans="2:12" ht="14.45" customHeight="1" x14ac:dyDescent="0.15">
      <c r="B28" s="90" t="s">
        <v>150</v>
      </c>
      <c r="C28" s="89"/>
      <c r="D28" s="88">
        <f>SUM('【方向別】自動車交通量(3)'!D28,'【方向別】自動車交通量(6)'!D28,'【方向別】自動車交通量(7)'!D28,'【方向別】自動車交通量(11)'!D28)</f>
        <v>37</v>
      </c>
      <c r="E28" s="87">
        <f>SUM('【方向別】自動車交通量(3)'!E28,'【方向別】自動車交通量(6)'!E28,'【方向別】自動車交通量(7)'!E28,'【方向別】自動車交通量(11)'!E28)</f>
        <v>0</v>
      </c>
      <c r="F28" s="87">
        <f>SUM('【方向別】自動車交通量(3)'!F28,'【方向別】自動車交通量(6)'!F28,'【方向別】自動車交通量(7)'!F28,'【方向別】自動車交通量(11)'!F28)</f>
        <v>10</v>
      </c>
      <c r="G28" s="87">
        <f>SUM('【方向別】自動車交通量(3)'!G28,'【方向別】自動車交通量(6)'!G28,'【方向別】自動車交通量(7)'!G28,'【方向別】自動車交通量(11)'!G28)</f>
        <v>0</v>
      </c>
      <c r="H28" s="87">
        <f t="shared" si="6"/>
        <v>37</v>
      </c>
      <c r="I28" s="87">
        <f t="shared" si="7"/>
        <v>10</v>
      </c>
      <c r="J28" s="87">
        <f t="shared" si="8"/>
        <v>47</v>
      </c>
      <c r="K28" s="86">
        <f t="shared" si="3"/>
        <v>21.3</v>
      </c>
      <c r="L28" s="85">
        <f t="shared" si="4"/>
        <v>1.3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335</v>
      </c>
      <c r="E29" s="81">
        <f t="shared" si="9"/>
        <v>23</v>
      </c>
      <c r="F29" s="81">
        <f t="shared" si="9"/>
        <v>30</v>
      </c>
      <c r="G29" s="81">
        <f t="shared" si="9"/>
        <v>4</v>
      </c>
      <c r="H29" s="81">
        <f t="shared" si="9"/>
        <v>358</v>
      </c>
      <c r="I29" s="81">
        <f t="shared" si="9"/>
        <v>34</v>
      </c>
      <c r="J29" s="81">
        <f t="shared" si="9"/>
        <v>392</v>
      </c>
      <c r="K29" s="80">
        <f t="shared" si="3"/>
        <v>8.6999999999999993</v>
      </c>
      <c r="L29" s="79">
        <f t="shared" si="4"/>
        <v>10.8</v>
      </c>
    </row>
    <row r="30" spans="2:12" ht="14.45" customHeight="1" thickTop="1" x14ac:dyDescent="0.15">
      <c r="B30" s="110" t="s">
        <v>149</v>
      </c>
      <c r="C30" s="109"/>
      <c r="D30" s="76">
        <f>SUM('【方向別】自動車交通量(3)'!D30,'【方向別】自動車交通量(6)'!D30,'【方向別】自動車交通量(7)'!D30,'【方向別】自動車交通量(11)'!D30)</f>
        <v>269</v>
      </c>
      <c r="E30" s="75">
        <f>SUM('【方向別】自動車交通量(3)'!E30,'【方向別】自動車交通量(6)'!E30,'【方向別】自動車交通量(7)'!E30,'【方向別】自動車交通量(11)'!E30)</f>
        <v>30</v>
      </c>
      <c r="F30" s="75">
        <f>SUM('【方向別】自動車交通量(3)'!F30,'【方向別】自動車交通量(6)'!F30,'【方向別】自動車交通量(7)'!F30,'【方向別】自動車交通量(11)'!F30)</f>
        <v>39</v>
      </c>
      <c r="G30" s="75">
        <f>SUM('【方向別】自動車交通量(3)'!G30,'【方向別】自動車交通量(6)'!G30,'【方向別】自動車交通量(7)'!G30,'【方向別】自動車交通量(11)'!G30)</f>
        <v>2</v>
      </c>
      <c r="H30" s="75">
        <f t="shared" ref="H30:H43" si="10">SUM(D30:E30)</f>
        <v>299</v>
      </c>
      <c r="I30" s="75">
        <f t="shared" ref="I30:I43" si="11">SUM(F30:G30)</f>
        <v>41</v>
      </c>
      <c r="J30" s="75">
        <f t="shared" ref="J30:J43" si="12">SUM(H30:I30)</f>
        <v>340</v>
      </c>
      <c r="K30" s="74">
        <f t="shared" si="3"/>
        <v>12.1</v>
      </c>
      <c r="L30" s="73">
        <f t="shared" si="4"/>
        <v>9.3000000000000007</v>
      </c>
    </row>
    <row r="31" spans="2:12" ht="14.45" customHeight="1" x14ac:dyDescent="0.15">
      <c r="B31" s="108" t="s">
        <v>148</v>
      </c>
      <c r="C31" s="107"/>
      <c r="D31" s="106">
        <f>SUM('【方向別】自動車交通量(3)'!D31,'【方向別】自動車交通量(6)'!D31,'【方向別】自動車交通量(7)'!D31,'【方向別】自動車交通量(11)'!D31)</f>
        <v>239</v>
      </c>
      <c r="E31" s="105">
        <f>SUM('【方向別】自動車交通量(3)'!E31,'【方向別】自動車交通量(6)'!E31,'【方向別】自動車交通量(7)'!E31,'【方向別】自動車交通量(11)'!E31)</f>
        <v>29</v>
      </c>
      <c r="F31" s="105">
        <f>SUM('【方向別】自動車交通量(3)'!F31,'【方向別】自動車交通量(6)'!F31,'【方向別】自動車交通量(7)'!F31,'【方向別】自動車交通量(11)'!F31)</f>
        <v>35</v>
      </c>
      <c r="G31" s="105">
        <f>SUM('【方向別】自動車交通量(3)'!G31,'【方向別】自動車交通量(6)'!G31,'【方向別】自動車交通量(7)'!G31,'【方向別】自動車交通量(11)'!G31)</f>
        <v>0</v>
      </c>
      <c r="H31" s="105">
        <f t="shared" si="10"/>
        <v>268</v>
      </c>
      <c r="I31" s="105">
        <f t="shared" si="11"/>
        <v>35</v>
      </c>
      <c r="J31" s="105">
        <f t="shared" si="12"/>
        <v>303</v>
      </c>
      <c r="K31" s="104">
        <f t="shared" si="3"/>
        <v>11.6</v>
      </c>
      <c r="L31" s="103">
        <f t="shared" si="4"/>
        <v>8.3000000000000007</v>
      </c>
    </row>
    <row r="32" spans="2:12" ht="14.45" customHeight="1" x14ac:dyDescent="0.15">
      <c r="B32" s="108" t="s">
        <v>147</v>
      </c>
      <c r="C32" s="107"/>
      <c r="D32" s="106">
        <f>SUM('【方向別】自動車交通量(3)'!D32,'【方向別】自動車交通量(6)'!D32,'【方向別】自動車交通量(7)'!D32,'【方向別】自動車交通量(11)'!D32)</f>
        <v>252</v>
      </c>
      <c r="E32" s="105">
        <f>SUM('【方向別】自動車交通量(3)'!E32,'【方向別】自動車交通量(6)'!E32,'【方向別】自動車交通量(7)'!E32,'【方向別】自動車交通量(11)'!E32)</f>
        <v>31</v>
      </c>
      <c r="F32" s="105">
        <f>SUM('【方向別】自動車交通量(3)'!F32,'【方向別】自動車交通量(6)'!F32,'【方向別】自動車交通量(7)'!F32,'【方向別】自動車交通量(11)'!F32)</f>
        <v>43</v>
      </c>
      <c r="G32" s="105">
        <f>SUM('【方向別】自動車交通量(3)'!G32,'【方向別】自動車交通量(6)'!G32,'【方向別】自動車交通量(7)'!G32,'【方向別】自動車交通量(11)'!G32)</f>
        <v>1</v>
      </c>
      <c r="H32" s="105">
        <f t="shared" si="10"/>
        <v>283</v>
      </c>
      <c r="I32" s="105">
        <f t="shared" si="11"/>
        <v>44</v>
      </c>
      <c r="J32" s="105">
        <f t="shared" si="12"/>
        <v>327</v>
      </c>
      <c r="K32" s="104">
        <f t="shared" si="3"/>
        <v>13.5</v>
      </c>
      <c r="L32" s="103">
        <f t="shared" si="4"/>
        <v>9</v>
      </c>
    </row>
    <row r="33" spans="2:12" ht="14.45" customHeight="1" x14ac:dyDescent="0.15">
      <c r="B33" s="108" t="s">
        <v>146</v>
      </c>
      <c r="C33" s="107"/>
      <c r="D33" s="106">
        <f>SUM('【方向別】自動車交通量(3)'!D33,'【方向別】自動車交通量(6)'!D33,'【方向別】自動車交通量(7)'!D33,'【方向別】自動車交通量(11)'!D33)</f>
        <v>178</v>
      </c>
      <c r="E33" s="105">
        <f>SUM('【方向別】自動車交通量(3)'!E33,'【方向別】自動車交通量(6)'!E33,'【方向別】自動車交通量(7)'!E33,'【方向別】自動車交通量(11)'!E33)</f>
        <v>27</v>
      </c>
      <c r="F33" s="105">
        <f>SUM('【方向別】自動車交通量(3)'!F33,'【方向別】自動車交通量(6)'!F33,'【方向別】自動車交通量(7)'!F33,'【方向別】自動車交通量(11)'!F33)</f>
        <v>33</v>
      </c>
      <c r="G33" s="105">
        <f>SUM('【方向別】自動車交通量(3)'!G33,'【方向別】自動車交通量(6)'!G33,'【方向別】自動車交通量(7)'!G33,'【方向別】自動車交通量(11)'!G33)</f>
        <v>0</v>
      </c>
      <c r="H33" s="105">
        <f t="shared" si="10"/>
        <v>205</v>
      </c>
      <c r="I33" s="105">
        <f t="shared" si="11"/>
        <v>33</v>
      </c>
      <c r="J33" s="105">
        <f t="shared" si="12"/>
        <v>238</v>
      </c>
      <c r="K33" s="104">
        <f t="shared" si="3"/>
        <v>13.9</v>
      </c>
      <c r="L33" s="103">
        <f t="shared" si="4"/>
        <v>6.5</v>
      </c>
    </row>
    <row r="34" spans="2:12" ht="14.45" customHeight="1" x14ac:dyDescent="0.15">
      <c r="B34" s="108" t="s">
        <v>145</v>
      </c>
      <c r="C34" s="107"/>
      <c r="D34" s="106">
        <f>SUM('【方向別】自動車交通量(3)'!D34,'【方向別】自動車交通量(6)'!D34,'【方向別】自動車交通量(7)'!D34,'【方向別】自動車交通量(11)'!D34)</f>
        <v>214</v>
      </c>
      <c r="E34" s="105">
        <f>SUM('【方向別】自動車交通量(3)'!E34,'【方向別】自動車交通量(6)'!E34,'【方向別】自動車交通量(7)'!E34,'【方向別】自動車交通量(11)'!E34)</f>
        <v>35</v>
      </c>
      <c r="F34" s="105">
        <f>SUM('【方向別】自動車交通量(3)'!F34,'【方向別】自動車交通量(6)'!F34,'【方向別】自動車交通量(7)'!F34,'【方向別】自動車交通量(11)'!F34)</f>
        <v>25</v>
      </c>
      <c r="G34" s="105">
        <f>SUM('【方向別】自動車交通量(3)'!G34,'【方向別】自動車交通量(6)'!G34,'【方向別】自動車交通量(7)'!G34,'【方向別】自動車交通量(11)'!G34)</f>
        <v>3</v>
      </c>
      <c r="H34" s="105">
        <f t="shared" si="10"/>
        <v>249</v>
      </c>
      <c r="I34" s="105">
        <f t="shared" si="11"/>
        <v>28</v>
      </c>
      <c r="J34" s="105">
        <f t="shared" si="12"/>
        <v>277</v>
      </c>
      <c r="K34" s="104">
        <f t="shared" si="3"/>
        <v>10.1</v>
      </c>
      <c r="L34" s="103">
        <f t="shared" si="4"/>
        <v>7.6</v>
      </c>
    </row>
    <row r="35" spans="2:12" ht="14.45" customHeight="1" x14ac:dyDescent="0.15">
      <c r="B35" s="108" t="s">
        <v>144</v>
      </c>
      <c r="C35" s="107"/>
      <c r="D35" s="106">
        <f>SUM('【方向別】自動車交通量(3)'!D35,'【方向別】自動車交通量(6)'!D35,'【方向別】自動車交通量(7)'!D35,'【方向別】自動車交通量(11)'!D35)</f>
        <v>185</v>
      </c>
      <c r="E35" s="105">
        <f>SUM('【方向別】自動車交通量(3)'!E35,'【方向別】自動車交通量(6)'!E35,'【方向別】自動車交通量(7)'!E35,'【方向別】自動車交通量(11)'!E35)</f>
        <v>36</v>
      </c>
      <c r="F35" s="105">
        <f>SUM('【方向別】自動車交通量(3)'!F35,'【方向別】自動車交通量(6)'!F35,'【方向別】自動車交通量(7)'!F35,'【方向別】自動車交通量(11)'!F35)</f>
        <v>25</v>
      </c>
      <c r="G35" s="105">
        <f>SUM('【方向別】自動車交通量(3)'!G35,'【方向別】自動車交通量(6)'!G35,'【方向別】自動車交通量(7)'!G35,'【方向別】自動車交通量(11)'!G35)</f>
        <v>2</v>
      </c>
      <c r="H35" s="105">
        <f t="shared" si="10"/>
        <v>221</v>
      </c>
      <c r="I35" s="105">
        <f t="shared" si="11"/>
        <v>27</v>
      </c>
      <c r="J35" s="105">
        <f t="shared" si="12"/>
        <v>248</v>
      </c>
      <c r="K35" s="104">
        <f t="shared" si="3"/>
        <v>10.9</v>
      </c>
      <c r="L35" s="103">
        <f t="shared" si="4"/>
        <v>6.8</v>
      </c>
    </row>
    <row r="36" spans="2:12" ht="14.45" customHeight="1" x14ac:dyDescent="0.15">
      <c r="B36" s="108" t="s">
        <v>143</v>
      </c>
      <c r="C36" s="107"/>
      <c r="D36" s="106">
        <f>SUM('【方向別】自動車交通量(3)'!D36,'【方向別】自動車交通量(6)'!D36,'【方向別】自動車交通量(7)'!D36,'【方向別】自動車交通量(11)'!D36)</f>
        <v>143</v>
      </c>
      <c r="E36" s="105">
        <f>SUM('【方向別】自動車交通量(3)'!E36,'【方向別】自動車交通量(6)'!E36,'【方向別】自動車交通量(7)'!E36,'【方向別】自動車交通量(11)'!E36)</f>
        <v>27</v>
      </c>
      <c r="F36" s="105">
        <f>SUM('【方向別】自動車交通量(3)'!F36,'【方向別】自動車交通量(6)'!F36,'【方向別】自動車交通量(7)'!F36,'【方向別】自動車交通量(11)'!F36)</f>
        <v>27</v>
      </c>
      <c r="G36" s="105">
        <f>SUM('【方向別】自動車交通量(3)'!G36,'【方向別】自動車交通量(6)'!G36,'【方向別】自動車交通量(7)'!G36,'【方向別】自動車交通量(11)'!G36)</f>
        <v>1</v>
      </c>
      <c r="H36" s="105">
        <f t="shared" si="10"/>
        <v>170</v>
      </c>
      <c r="I36" s="105">
        <f t="shared" si="11"/>
        <v>28</v>
      </c>
      <c r="J36" s="105">
        <f t="shared" si="12"/>
        <v>198</v>
      </c>
      <c r="K36" s="104">
        <f t="shared" si="3"/>
        <v>14.1</v>
      </c>
      <c r="L36" s="103">
        <f t="shared" si="4"/>
        <v>5.4</v>
      </c>
    </row>
    <row r="37" spans="2:12" ht="14.45" customHeight="1" x14ac:dyDescent="0.15">
      <c r="B37" s="108" t="s">
        <v>142</v>
      </c>
      <c r="C37" s="107"/>
      <c r="D37" s="106">
        <f>SUM('【方向別】自動車交通量(3)'!D37,'【方向別】自動車交通量(6)'!D37,'【方向別】自動車交通量(7)'!D37,'【方向別】自動車交通量(11)'!D37)</f>
        <v>190</v>
      </c>
      <c r="E37" s="105">
        <f>SUM('【方向別】自動車交通量(3)'!E37,'【方向別】自動車交通量(6)'!E37,'【方向別】自動車交通量(7)'!E37,'【方向別】自動車交通量(11)'!E37)</f>
        <v>36</v>
      </c>
      <c r="F37" s="105">
        <f>SUM('【方向別】自動車交通量(3)'!F37,'【方向別】自動車交通量(6)'!F37,'【方向別】自動車交通量(7)'!F37,'【方向別】自動車交通量(11)'!F37)</f>
        <v>31</v>
      </c>
      <c r="G37" s="105">
        <f>SUM('【方向別】自動車交通量(3)'!G37,'【方向別】自動車交通量(6)'!G37,'【方向別】自動車交通量(7)'!G37,'【方向別】自動車交通量(11)'!G37)</f>
        <v>0</v>
      </c>
      <c r="H37" s="105">
        <f t="shared" si="10"/>
        <v>226</v>
      </c>
      <c r="I37" s="105">
        <f t="shared" si="11"/>
        <v>31</v>
      </c>
      <c r="J37" s="105">
        <f t="shared" si="12"/>
        <v>257</v>
      </c>
      <c r="K37" s="104">
        <f t="shared" si="3"/>
        <v>12.1</v>
      </c>
      <c r="L37" s="103">
        <f t="shared" si="4"/>
        <v>7.1</v>
      </c>
    </row>
    <row r="38" spans="2:12" ht="14.45" customHeight="1" x14ac:dyDescent="0.15">
      <c r="B38" s="102" t="s">
        <v>88</v>
      </c>
      <c r="C38" s="101"/>
      <c r="D38" s="100">
        <f>SUM('【方向別】自動車交通量(3)'!D38,'【方向別】自動車交通量(6)'!D38,'【方向別】自動車交通量(7)'!D38,'【方向別】自動車交通量(11)'!D38)</f>
        <v>38</v>
      </c>
      <c r="E38" s="99">
        <f>SUM('【方向別】自動車交通量(3)'!E38,'【方向別】自動車交通量(6)'!E38,'【方向別】自動車交通量(7)'!E38,'【方向別】自動車交通量(11)'!E38)</f>
        <v>14</v>
      </c>
      <c r="F38" s="99">
        <f>SUM('【方向別】自動車交通量(3)'!F38,'【方向別】自動車交通量(6)'!F38,'【方向別】自動車交通量(7)'!F38,'【方向別】自動車交通量(11)'!F38)</f>
        <v>5</v>
      </c>
      <c r="G38" s="99">
        <f>SUM('【方向別】自動車交通量(3)'!G38,'【方向別】自動車交通量(6)'!G38,'【方向別】自動車交通量(7)'!G38,'【方向別】自動車交通量(11)'!G38)</f>
        <v>0</v>
      </c>
      <c r="H38" s="99">
        <f t="shared" si="10"/>
        <v>52</v>
      </c>
      <c r="I38" s="99">
        <f t="shared" si="11"/>
        <v>5</v>
      </c>
      <c r="J38" s="99">
        <f t="shared" si="12"/>
        <v>57</v>
      </c>
      <c r="K38" s="98">
        <f t="shared" si="3"/>
        <v>8.8000000000000007</v>
      </c>
      <c r="L38" s="97">
        <f t="shared" si="4"/>
        <v>1.6</v>
      </c>
    </row>
    <row r="39" spans="2:12" ht="14.45" customHeight="1" x14ac:dyDescent="0.15">
      <c r="B39" s="96" t="s">
        <v>87</v>
      </c>
      <c r="C39" s="95"/>
      <c r="D39" s="94">
        <f>SUM('【方向別】自動車交通量(3)'!D39,'【方向別】自動車交通量(6)'!D39,'【方向別】自動車交通量(7)'!D39,'【方向別】自動車交通量(11)'!D39)</f>
        <v>47</v>
      </c>
      <c r="E39" s="93">
        <f>SUM('【方向別】自動車交通量(3)'!E39,'【方向別】自動車交通量(6)'!E39,'【方向別】自動車交通量(7)'!E39,'【方向別】自動車交通量(11)'!E39)</f>
        <v>13</v>
      </c>
      <c r="F39" s="93">
        <f>SUM('【方向別】自動車交通量(3)'!F39,'【方向別】自動車交通量(6)'!F39,'【方向別】自動車交通量(7)'!F39,'【方向別】自動車交通量(11)'!F39)</f>
        <v>7</v>
      </c>
      <c r="G39" s="93">
        <f>SUM('【方向別】自動車交通量(3)'!G39,'【方向別】自動車交通量(6)'!G39,'【方向別】自動車交通量(7)'!G39,'【方向別】自動車交通量(11)'!G39)</f>
        <v>0</v>
      </c>
      <c r="H39" s="93">
        <f t="shared" si="10"/>
        <v>60</v>
      </c>
      <c r="I39" s="93">
        <f t="shared" si="11"/>
        <v>7</v>
      </c>
      <c r="J39" s="93">
        <f t="shared" si="12"/>
        <v>67</v>
      </c>
      <c r="K39" s="92">
        <f t="shared" si="3"/>
        <v>10.4</v>
      </c>
      <c r="L39" s="91">
        <f t="shared" si="4"/>
        <v>1.8</v>
      </c>
    </row>
    <row r="40" spans="2:12" ht="14.45" customHeight="1" x14ac:dyDescent="0.15">
      <c r="B40" s="96" t="s">
        <v>86</v>
      </c>
      <c r="C40" s="95"/>
      <c r="D40" s="94">
        <f>SUM('【方向別】自動車交通量(3)'!D40,'【方向別】自動車交通量(6)'!D40,'【方向別】自動車交通量(7)'!D40,'【方向別】自動車交通量(11)'!D40)</f>
        <v>26</v>
      </c>
      <c r="E40" s="93">
        <f>SUM('【方向別】自動車交通量(3)'!E40,'【方向別】自動車交通量(6)'!E40,'【方向別】自動車交通量(7)'!E40,'【方向別】自動車交通量(11)'!E40)</f>
        <v>4</v>
      </c>
      <c r="F40" s="93">
        <f>SUM('【方向別】自動車交通量(3)'!F40,'【方向別】自動車交通量(6)'!F40,'【方向別】自動車交通量(7)'!F40,'【方向別】自動車交通量(11)'!F40)</f>
        <v>2</v>
      </c>
      <c r="G40" s="93">
        <f>SUM('【方向別】自動車交通量(3)'!G40,'【方向別】自動車交通量(6)'!G40,'【方向別】自動車交通量(7)'!G40,'【方向別】自動車交通量(11)'!G40)</f>
        <v>0</v>
      </c>
      <c r="H40" s="93">
        <f t="shared" si="10"/>
        <v>30</v>
      </c>
      <c r="I40" s="93">
        <f t="shared" si="11"/>
        <v>2</v>
      </c>
      <c r="J40" s="93">
        <f t="shared" si="12"/>
        <v>32</v>
      </c>
      <c r="K40" s="92">
        <f t="shared" si="3"/>
        <v>6.3</v>
      </c>
      <c r="L40" s="91">
        <f t="shared" si="4"/>
        <v>0.9</v>
      </c>
    </row>
    <row r="41" spans="2:12" ht="14.45" customHeight="1" x14ac:dyDescent="0.15">
      <c r="B41" s="96" t="s">
        <v>85</v>
      </c>
      <c r="C41" s="95"/>
      <c r="D41" s="94">
        <f>SUM('【方向別】自動車交通量(3)'!D41,'【方向別】自動車交通量(6)'!D41,'【方向別】自動車交通量(7)'!D41,'【方向別】自動車交通量(11)'!D41)</f>
        <v>52</v>
      </c>
      <c r="E41" s="93">
        <f>SUM('【方向別】自動車交通量(3)'!E41,'【方向別】自動車交通量(6)'!E41,'【方向別】自動車交通量(7)'!E41,'【方向別】自動車交通量(11)'!E41)</f>
        <v>4</v>
      </c>
      <c r="F41" s="93">
        <f>SUM('【方向別】自動車交通量(3)'!F41,'【方向別】自動車交通量(6)'!F41,'【方向別】自動車交通量(7)'!F41,'【方向別】自動車交通量(11)'!F41)</f>
        <v>3</v>
      </c>
      <c r="G41" s="93">
        <f>SUM('【方向別】自動車交通量(3)'!G41,'【方向別】自動車交通量(6)'!G41,'【方向別】自動車交通量(7)'!G41,'【方向別】自動車交通量(11)'!G41)</f>
        <v>0</v>
      </c>
      <c r="H41" s="93">
        <f t="shared" si="10"/>
        <v>56</v>
      </c>
      <c r="I41" s="93">
        <f t="shared" si="11"/>
        <v>3</v>
      </c>
      <c r="J41" s="93">
        <f t="shared" si="12"/>
        <v>59</v>
      </c>
      <c r="K41" s="92">
        <f t="shared" si="3"/>
        <v>5.0999999999999996</v>
      </c>
      <c r="L41" s="91">
        <f t="shared" si="4"/>
        <v>1.6</v>
      </c>
    </row>
    <row r="42" spans="2:12" ht="14.45" customHeight="1" x14ac:dyDescent="0.15">
      <c r="B42" s="96" t="s">
        <v>84</v>
      </c>
      <c r="C42" s="95"/>
      <c r="D42" s="94">
        <f>SUM('【方向別】自動車交通量(3)'!D42,'【方向別】自動車交通量(6)'!D42,'【方向別】自動車交通量(7)'!D42,'【方向別】自動車交通量(11)'!D42)</f>
        <v>40</v>
      </c>
      <c r="E42" s="93">
        <f>SUM('【方向別】自動車交通量(3)'!E42,'【方向別】自動車交通量(6)'!E42,'【方向別】自動車交通量(7)'!E42,'【方向別】自動車交通量(11)'!E42)</f>
        <v>7</v>
      </c>
      <c r="F42" s="93">
        <f>SUM('【方向別】自動車交通量(3)'!F42,'【方向別】自動車交通量(6)'!F42,'【方向別】自動車交通量(7)'!F42,'【方向別】自動車交通量(11)'!F42)</f>
        <v>2</v>
      </c>
      <c r="G42" s="93">
        <f>SUM('【方向別】自動車交通量(3)'!G42,'【方向別】自動車交通量(6)'!G42,'【方向別】自動車交通量(7)'!G42,'【方向別】自動車交通量(11)'!G42)</f>
        <v>0</v>
      </c>
      <c r="H42" s="93">
        <f t="shared" si="10"/>
        <v>47</v>
      </c>
      <c r="I42" s="93">
        <f t="shared" si="11"/>
        <v>2</v>
      </c>
      <c r="J42" s="93">
        <f t="shared" si="12"/>
        <v>49</v>
      </c>
      <c r="K42" s="92">
        <f t="shared" si="3"/>
        <v>4.0999999999999996</v>
      </c>
      <c r="L42" s="91">
        <f t="shared" si="4"/>
        <v>1.3</v>
      </c>
    </row>
    <row r="43" spans="2:12" ht="14.45" customHeight="1" x14ac:dyDescent="0.15">
      <c r="B43" s="90" t="s">
        <v>141</v>
      </c>
      <c r="C43" s="89"/>
      <c r="D43" s="88">
        <f>SUM('【方向別】自動車交通量(3)'!D43,'【方向別】自動車交通量(6)'!D43,'【方向別】自動車交通量(7)'!D43,'【方向別】自動車交通量(11)'!D43)</f>
        <v>60</v>
      </c>
      <c r="E43" s="87">
        <f>SUM('【方向別】自動車交通量(3)'!E43,'【方向別】自動車交通量(6)'!E43,'【方向別】自動車交通量(7)'!E43,'【方向別】自動車交通量(11)'!E43)</f>
        <v>3</v>
      </c>
      <c r="F43" s="87">
        <f>SUM('【方向別】自動車交通量(3)'!F43,'【方向別】自動車交通量(6)'!F43,'【方向別】自動車交通量(7)'!F43,'【方向別】自動車交通量(11)'!F43)</f>
        <v>6</v>
      </c>
      <c r="G43" s="87">
        <f>SUM('【方向別】自動車交通量(3)'!G43,'【方向別】自動車交通量(6)'!G43,'【方向別】自動車交通量(7)'!G43,'【方向別】自動車交通量(11)'!G43)</f>
        <v>1</v>
      </c>
      <c r="H43" s="87">
        <f t="shared" si="10"/>
        <v>63</v>
      </c>
      <c r="I43" s="87">
        <f t="shared" si="11"/>
        <v>7</v>
      </c>
      <c r="J43" s="87">
        <f t="shared" si="12"/>
        <v>70</v>
      </c>
      <c r="K43" s="86">
        <f t="shared" si="3"/>
        <v>10</v>
      </c>
      <c r="L43" s="85">
        <f t="shared" si="4"/>
        <v>1.9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263</v>
      </c>
      <c r="E44" s="81">
        <f t="shared" si="13"/>
        <v>45</v>
      </c>
      <c r="F44" s="81">
        <f t="shared" si="13"/>
        <v>25</v>
      </c>
      <c r="G44" s="81">
        <f t="shared" si="13"/>
        <v>1</v>
      </c>
      <c r="H44" s="81">
        <f t="shared" si="13"/>
        <v>308</v>
      </c>
      <c r="I44" s="81">
        <f t="shared" si="13"/>
        <v>26</v>
      </c>
      <c r="J44" s="81">
        <f t="shared" si="13"/>
        <v>334</v>
      </c>
      <c r="K44" s="80">
        <f t="shared" si="3"/>
        <v>7.8</v>
      </c>
      <c r="L44" s="79">
        <f t="shared" si="4"/>
        <v>9.1999999999999993</v>
      </c>
    </row>
    <row r="45" spans="2:12" ht="14.45" customHeight="1" thickTop="1" x14ac:dyDescent="0.15">
      <c r="B45" s="102" t="s">
        <v>81</v>
      </c>
      <c r="C45" s="101"/>
      <c r="D45" s="100">
        <f>SUM('【方向別】自動車交通量(3)'!D45,'【方向別】自動車交通量(6)'!D45,'【方向別】自動車交通量(7)'!D45,'【方向別】自動車交通量(11)'!D45)</f>
        <v>51</v>
      </c>
      <c r="E45" s="99">
        <f>SUM('【方向別】自動車交通量(3)'!E45,'【方向別】自動車交通量(6)'!E45,'【方向別】自動車交通量(7)'!E45,'【方向別】自動車交通量(11)'!E45)</f>
        <v>6</v>
      </c>
      <c r="F45" s="99">
        <f>SUM('【方向別】自動車交通量(3)'!F45,'【方向別】自動車交通量(6)'!F45,'【方向別】自動車交通量(7)'!F45,'【方向別】自動車交通量(11)'!F45)</f>
        <v>10</v>
      </c>
      <c r="G45" s="99">
        <f>SUM('【方向別】自動車交通量(3)'!G45,'【方向別】自動車交通量(6)'!G45,'【方向別】自動車交通量(7)'!G45,'【方向別】自動車交通量(11)'!G45)</f>
        <v>0</v>
      </c>
      <c r="H45" s="99">
        <f t="shared" ref="H45:H50" si="14">SUM(D45:E45)</f>
        <v>57</v>
      </c>
      <c r="I45" s="99">
        <f t="shared" ref="I45:I50" si="15">SUM(F45:G45)</f>
        <v>10</v>
      </c>
      <c r="J45" s="99">
        <f t="shared" ref="J45:J50" si="16">SUM(H45:I45)</f>
        <v>67</v>
      </c>
      <c r="K45" s="98">
        <f t="shared" si="3"/>
        <v>14.9</v>
      </c>
      <c r="L45" s="97">
        <f t="shared" si="4"/>
        <v>1.8</v>
      </c>
    </row>
    <row r="46" spans="2:12" ht="14.45" customHeight="1" x14ac:dyDescent="0.15">
      <c r="B46" s="96" t="s">
        <v>80</v>
      </c>
      <c r="C46" s="95"/>
      <c r="D46" s="94">
        <f>SUM('【方向別】自動車交通量(3)'!D46,'【方向別】自動車交通量(6)'!D46,'【方向別】自動車交通量(7)'!D46,'【方向別】自動車交通量(11)'!D46)</f>
        <v>37</v>
      </c>
      <c r="E46" s="93">
        <f>SUM('【方向別】自動車交通量(3)'!E46,'【方向別】自動車交通量(6)'!E46,'【方向別】自動車交通量(7)'!E46,'【方向別】自動車交通量(11)'!E46)</f>
        <v>0</v>
      </c>
      <c r="F46" s="93">
        <f>SUM('【方向別】自動車交通量(3)'!F46,'【方向別】自動車交通量(6)'!F46,'【方向別】自動車交通量(7)'!F46,'【方向別】自動車交通量(11)'!F46)</f>
        <v>1</v>
      </c>
      <c r="G46" s="93">
        <f>SUM('【方向別】自動車交通量(3)'!G46,'【方向別】自動車交通量(6)'!G46,'【方向別】自動車交通量(7)'!G46,'【方向別】自動車交通量(11)'!G46)</f>
        <v>0</v>
      </c>
      <c r="H46" s="93">
        <f t="shared" si="14"/>
        <v>37</v>
      </c>
      <c r="I46" s="93">
        <f t="shared" si="15"/>
        <v>1</v>
      </c>
      <c r="J46" s="93">
        <f t="shared" si="16"/>
        <v>38</v>
      </c>
      <c r="K46" s="92">
        <f t="shared" si="3"/>
        <v>2.6</v>
      </c>
      <c r="L46" s="91">
        <f t="shared" si="4"/>
        <v>1</v>
      </c>
    </row>
    <row r="47" spans="2:12" ht="14.45" customHeight="1" x14ac:dyDescent="0.15">
      <c r="B47" s="96" t="s">
        <v>79</v>
      </c>
      <c r="C47" s="95"/>
      <c r="D47" s="94">
        <f>SUM('【方向別】自動車交通量(3)'!D47,'【方向別】自動車交通量(6)'!D47,'【方向別】自動車交通量(7)'!D47,'【方向別】自動車交通量(11)'!D47)</f>
        <v>39</v>
      </c>
      <c r="E47" s="93">
        <f>SUM('【方向別】自動車交通量(3)'!E47,'【方向別】自動車交通量(6)'!E47,'【方向別】自動車交通量(7)'!E47,'【方向別】自動車交通量(11)'!E47)</f>
        <v>2</v>
      </c>
      <c r="F47" s="93">
        <f>SUM('【方向別】自動車交通量(3)'!F47,'【方向別】自動車交通量(6)'!F47,'【方向別】自動車交通量(7)'!F47,'【方向別】自動車交通量(11)'!F47)</f>
        <v>2</v>
      </c>
      <c r="G47" s="93">
        <f>SUM('【方向別】自動車交通量(3)'!G47,'【方向別】自動車交通量(6)'!G47,'【方向別】自動車交通量(7)'!G47,'【方向別】自動車交通量(11)'!G47)</f>
        <v>0</v>
      </c>
      <c r="H47" s="93">
        <f t="shared" si="14"/>
        <v>41</v>
      </c>
      <c r="I47" s="93">
        <f t="shared" si="15"/>
        <v>2</v>
      </c>
      <c r="J47" s="93">
        <f t="shared" si="16"/>
        <v>43</v>
      </c>
      <c r="K47" s="92">
        <f t="shared" si="3"/>
        <v>4.7</v>
      </c>
      <c r="L47" s="91">
        <f t="shared" si="4"/>
        <v>1.2</v>
      </c>
    </row>
    <row r="48" spans="2:12" ht="14.45" customHeight="1" x14ac:dyDescent="0.15">
      <c r="B48" s="96" t="s">
        <v>78</v>
      </c>
      <c r="C48" s="95"/>
      <c r="D48" s="94">
        <f>SUM('【方向別】自動車交通量(3)'!D48,'【方向別】自動車交通量(6)'!D48,'【方向別】自動車交通量(7)'!D48,'【方向別】自動車交通量(11)'!D48)</f>
        <v>39</v>
      </c>
      <c r="E48" s="93">
        <f>SUM('【方向別】自動車交通量(3)'!E48,'【方向別】自動車交通量(6)'!E48,'【方向別】自動車交通量(7)'!E48,'【方向別】自動車交通量(11)'!E48)</f>
        <v>0</v>
      </c>
      <c r="F48" s="93">
        <f>SUM('【方向別】自動車交通量(3)'!F48,'【方向別】自動車交通量(6)'!F48,'【方向別】自動車交通量(7)'!F48,'【方向別】自動車交通量(11)'!F48)</f>
        <v>4</v>
      </c>
      <c r="G48" s="93">
        <f>SUM('【方向別】自動車交通量(3)'!G48,'【方向別】自動車交通量(6)'!G48,'【方向別】自動車交通量(7)'!G48,'【方向別】自動車交通量(11)'!G48)</f>
        <v>0</v>
      </c>
      <c r="H48" s="93">
        <f t="shared" si="14"/>
        <v>39</v>
      </c>
      <c r="I48" s="93">
        <f t="shared" si="15"/>
        <v>4</v>
      </c>
      <c r="J48" s="93">
        <f t="shared" si="16"/>
        <v>43</v>
      </c>
      <c r="K48" s="92">
        <f t="shared" si="3"/>
        <v>9.3000000000000007</v>
      </c>
      <c r="L48" s="91">
        <f t="shared" si="4"/>
        <v>1.2</v>
      </c>
    </row>
    <row r="49" spans="2:13" ht="14.45" customHeight="1" x14ac:dyDescent="0.15">
      <c r="B49" s="96" t="s">
        <v>77</v>
      </c>
      <c r="C49" s="95"/>
      <c r="D49" s="94">
        <f>SUM('【方向別】自動車交通量(3)'!D49,'【方向別】自動車交通量(6)'!D49,'【方向別】自動車交通量(7)'!D49,'【方向別】自動車交通量(11)'!D49)</f>
        <v>43</v>
      </c>
      <c r="E49" s="93">
        <f>SUM('【方向別】自動車交通量(3)'!E49,'【方向別】自動車交通量(6)'!E49,'【方向別】自動車交通量(7)'!E49,'【方向別】自動車交通量(11)'!E49)</f>
        <v>0</v>
      </c>
      <c r="F49" s="93">
        <f>SUM('【方向別】自動車交通量(3)'!F49,'【方向別】自動車交通量(6)'!F49,'【方向別】自動車交通量(7)'!F49,'【方向別】自動車交通量(11)'!F49)</f>
        <v>2</v>
      </c>
      <c r="G49" s="93">
        <f>SUM('【方向別】自動車交通量(3)'!G49,'【方向別】自動車交通量(6)'!G49,'【方向別】自動車交通量(7)'!G49,'【方向別】自動車交通量(11)'!G49)</f>
        <v>0</v>
      </c>
      <c r="H49" s="93">
        <f t="shared" si="14"/>
        <v>43</v>
      </c>
      <c r="I49" s="93">
        <f t="shared" si="15"/>
        <v>2</v>
      </c>
      <c r="J49" s="93">
        <f t="shared" si="16"/>
        <v>45</v>
      </c>
      <c r="K49" s="92">
        <f t="shared" si="3"/>
        <v>4.4000000000000004</v>
      </c>
      <c r="L49" s="91">
        <f t="shared" si="4"/>
        <v>1.2</v>
      </c>
    </row>
    <row r="50" spans="2:13" ht="14.45" customHeight="1" x14ac:dyDescent="0.15">
      <c r="B50" s="90" t="s">
        <v>140</v>
      </c>
      <c r="C50" s="89"/>
      <c r="D50" s="88">
        <f>SUM('【方向別】自動車交通量(3)'!D50,'【方向別】自動車交通量(6)'!D50,'【方向別】自動車交通量(7)'!D50,'【方向別】自動車交通量(11)'!D50)</f>
        <v>29</v>
      </c>
      <c r="E50" s="87">
        <f>SUM('【方向別】自動車交通量(3)'!E50,'【方向別】自動車交通量(6)'!E50,'【方向別】自動車交通量(7)'!E50,'【方向別】自動車交通量(11)'!E50)</f>
        <v>0</v>
      </c>
      <c r="F50" s="87">
        <f>SUM('【方向別】自動車交通量(3)'!F50,'【方向別】自動車交通量(6)'!F50,'【方向別】自動車交通量(7)'!F50,'【方向別】自動車交通量(11)'!F50)</f>
        <v>4</v>
      </c>
      <c r="G50" s="87">
        <f>SUM('【方向別】自動車交通量(3)'!G50,'【方向別】自動車交通量(6)'!G50,'【方向別】自動車交通量(7)'!G50,'【方向別】自動車交通量(11)'!G50)</f>
        <v>0</v>
      </c>
      <c r="H50" s="87">
        <f t="shared" si="14"/>
        <v>29</v>
      </c>
      <c r="I50" s="87">
        <f t="shared" si="15"/>
        <v>4</v>
      </c>
      <c r="J50" s="87">
        <f t="shared" si="16"/>
        <v>33</v>
      </c>
      <c r="K50" s="86">
        <f t="shared" si="3"/>
        <v>12.1</v>
      </c>
      <c r="L50" s="85">
        <f t="shared" si="4"/>
        <v>0.9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238</v>
      </c>
      <c r="E51" s="81">
        <f t="shared" si="17"/>
        <v>8</v>
      </c>
      <c r="F51" s="81">
        <f t="shared" si="17"/>
        <v>23</v>
      </c>
      <c r="G51" s="81">
        <f t="shared" si="17"/>
        <v>0</v>
      </c>
      <c r="H51" s="81">
        <f t="shared" si="17"/>
        <v>246</v>
      </c>
      <c r="I51" s="81">
        <f t="shared" si="17"/>
        <v>23</v>
      </c>
      <c r="J51" s="81">
        <f t="shared" si="17"/>
        <v>269</v>
      </c>
      <c r="K51" s="80">
        <f t="shared" si="3"/>
        <v>8.6</v>
      </c>
      <c r="L51" s="79">
        <f t="shared" si="4"/>
        <v>7.4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2887</v>
      </c>
      <c r="E52" s="75">
        <f t="shared" si="18"/>
        <v>387</v>
      </c>
      <c r="F52" s="75">
        <f t="shared" si="18"/>
        <v>352</v>
      </c>
      <c r="G52" s="75">
        <f t="shared" si="18"/>
        <v>18</v>
      </c>
      <c r="H52" s="75">
        <f t="shared" si="18"/>
        <v>3274</v>
      </c>
      <c r="I52" s="75">
        <f t="shared" si="18"/>
        <v>370</v>
      </c>
      <c r="J52" s="75">
        <f t="shared" si="18"/>
        <v>3644</v>
      </c>
      <c r="K52" s="74">
        <f t="shared" si="3"/>
        <v>10.199999999999999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193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156</v>
      </c>
      <c r="C16" s="101"/>
      <c r="D16" s="100">
        <f>SUM('【断面別】自動車交通量(A断面流入)'!D16,'【断面別】自動車交通量(A断面流出)'!D16)</f>
        <v>106</v>
      </c>
      <c r="E16" s="99">
        <f>SUM('【断面別】自動車交通量(A断面流入)'!E16,'【断面別】自動車交通量(A断面流出)'!E16)</f>
        <v>16</v>
      </c>
      <c r="F16" s="99">
        <f>SUM('【断面別】自動車交通量(A断面流入)'!F16,'【断面別】自動車交通量(A断面流出)'!F16)</f>
        <v>1</v>
      </c>
      <c r="G16" s="99">
        <f>SUM('【断面別】自動車交通量(A断面流入)'!G16,'【断面別】自動車交通量(A断面流出)'!G16)</f>
        <v>3</v>
      </c>
      <c r="H16" s="99">
        <f t="shared" ref="H16:H21" si="0">SUM(D16:E16)</f>
        <v>122</v>
      </c>
      <c r="I16" s="99">
        <f t="shared" ref="I16:I21" si="1">SUM(F16:G16)</f>
        <v>4</v>
      </c>
      <c r="J16" s="99">
        <f t="shared" ref="J16:J21" si="2">SUM(H16:I16)</f>
        <v>126</v>
      </c>
      <c r="K16" s="98">
        <f t="shared" ref="K16:K52" si="3">IF(J16=0,0,ROUND(I16/J16*100,1))</f>
        <v>3.2</v>
      </c>
      <c r="L16" s="97">
        <f t="shared" ref="L16:L52" si="4">IF(J16=0,0,ROUND(J16/$J$52*100,1))</f>
        <v>3.3</v>
      </c>
    </row>
    <row r="17" spans="2:12" ht="14.45" customHeight="1" x14ac:dyDescent="0.15">
      <c r="B17" s="96" t="s">
        <v>155</v>
      </c>
      <c r="C17" s="95"/>
      <c r="D17" s="94">
        <f>SUM('【断面別】自動車交通量(A断面流入)'!D17,'【断面別】自動車交通量(A断面流出)'!D17)</f>
        <v>56</v>
      </c>
      <c r="E17" s="93">
        <f>SUM('【断面別】自動車交通量(A断面流入)'!E17,'【断面別】自動車交通量(A断面流出)'!E17)</f>
        <v>8</v>
      </c>
      <c r="F17" s="93">
        <f>SUM('【断面別】自動車交通量(A断面流入)'!F17,'【断面別】自動車交通量(A断面流出)'!F17)</f>
        <v>5</v>
      </c>
      <c r="G17" s="93">
        <f>SUM('【断面別】自動車交通量(A断面流入)'!G17,'【断面別】自動車交通量(A断面流出)'!G17)</f>
        <v>0</v>
      </c>
      <c r="H17" s="93">
        <f t="shared" si="0"/>
        <v>64</v>
      </c>
      <c r="I17" s="93">
        <f t="shared" si="1"/>
        <v>5</v>
      </c>
      <c r="J17" s="93">
        <f t="shared" si="2"/>
        <v>69</v>
      </c>
      <c r="K17" s="92">
        <f t="shared" si="3"/>
        <v>7.2</v>
      </c>
      <c r="L17" s="91">
        <f t="shared" si="4"/>
        <v>1.8</v>
      </c>
    </row>
    <row r="18" spans="2:12" ht="14.45" customHeight="1" x14ac:dyDescent="0.15">
      <c r="B18" s="96" t="s">
        <v>154</v>
      </c>
      <c r="C18" s="95"/>
      <c r="D18" s="94">
        <f>SUM('【断面別】自動車交通量(A断面流入)'!D18,'【断面別】自動車交通量(A断面流出)'!D18)</f>
        <v>67</v>
      </c>
      <c r="E18" s="93">
        <f>SUM('【断面別】自動車交通量(A断面流入)'!E18,'【断面別】自動車交通量(A断面流出)'!E18)</f>
        <v>15</v>
      </c>
      <c r="F18" s="93">
        <f>SUM('【断面別】自動車交通量(A断面流入)'!F18,'【断面別】自動車交通量(A断面流出)'!F18)</f>
        <v>4</v>
      </c>
      <c r="G18" s="93">
        <f>SUM('【断面別】自動車交通量(A断面流入)'!G18,'【断面別】自動車交通量(A断面流出)'!G18)</f>
        <v>0</v>
      </c>
      <c r="H18" s="93">
        <f t="shared" si="0"/>
        <v>82</v>
      </c>
      <c r="I18" s="93">
        <f t="shared" si="1"/>
        <v>4</v>
      </c>
      <c r="J18" s="93">
        <f t="shared" si="2"/>
        <v>86</v>
      </c>
      <c r="K18" s="92">
        <f t="shared" si="3"/>
        <v>4.7</v>
      </c>
      <c r="L18" s="91">
        <f t="shared" si="4"/>
        <v>2.2000000000000002</v>
      </c>
    </row>
    <row r="19" spans="2:12" ht="14.45" customHeight="1" x14ac:dyDescent="0.15">
      <c r="B19" s="96" t="s">
        <v>153</v>
      </c>
      <c r="C19" s="95"/>
      <c r="D19" s="94">
        <f>SUM('【断面別】自動車交通量(A断面流入)'!D19,'【断面別】自動車交通量(A断面流出)'!D19)</f>
        <v>62</v>
      </c>
      <c r="E19" s="93">
        <f>SUM('【断面別】自動車交通量(A断面流入)'!E19,'【断面別】自動車交通量(A断面流出)'!E19)</f>
        <v>13</v>
      </c>
      <c r="F19" s="93">
        <f>SUM('【断面別】自動車交通量(A断面流入)'!F19,'【断面別】自動車交通量(A断面流出)'!F19)</f>
        <v>1</v>
      </c>
      <c r="G19" s="93">
        <f>SUM('【断面別】自動車交通量(A断面流入)'!G19,'【断面別】自動車交通量(A断面流出)'!G19)</f>
        <v>0</v>
      </c>
      <c r="H19" s="93">
        <f t="shared" si="0"/>
        <v>75</v>
      </c>
      <c r="I19" s="93">
        <f t="shared" si="1"/>
        <v>1</v>
      </c>
      <c r="J19" s="93">
        <f t="shared" si="2"/>
        <v>76</v>
      </c>
      <c r="K19" s="92">
        <f t="shared" si="3"/>
        <v>1.3</v>
      </c>
      <c r="L19" s="91">
        <f t="shared" si="4"/>
        <v>2</v>
      </c>
    </row>
    <row r="20" spans="2:12" ht="14.45" customHeight="1" x14ac:dyDescent="0.15">
      <c r="B20" s="96" t="s">
        <v>152</v>
      </c>
      <c r="C20" s="95"/>
      <c r="D20" s="94">
        <f>SUM('【断面別】自動車交通量(A断面流入)'!D20,'【断面別】自動車交通量(A断面流出)'!D20)</f>
        <v>54</v>
      </c>
      <c r="E20" s="93">
        <f>SUM('【断面別】自動車交通量(A断面流入)'!E20,'【断面別】自動車交通量(A断面流出)'!E20)</f>
        <v>11</v>
      </c>
      <c r="F20" s="93">
        <f>SUM('【断面別】自動車交通量(A断面流入)'!F20,'【断面別】自動車交通量(A断面流出)'!F20)</f>
        <v>2</v>
      </c>
      <c r="G20" s="93">
        <f>SUM('【断面別】自動車交通量(A断面流入)'!G20,'【断面別】自動車交通量(A断面流出)'!G20)</f>
        <v>0</v>
      </c>
      <c r="H20" s="93">
        <f t="shared" si="0"/>
        <v>65</v>
      </c>
      <c r="I20" s="93">
        <f t="shared" si="1"/>
        <v>2</v>
      </c>
      <c r="J20" s="93">
        <f t="shared" si="2"/>
        <v>67</v>
      </c>
      <c r="K20" s="92">
        <f t="shared" si="3"/>
        <v>3</v>
      </c>
      <c r="L20" s="91">
        <f t="shared" si="4"/>
        <v>1.7</v>
      </c>
    </row>
    <row r="21" spans="2:12" ht="14.45" customHeight="1" x14ac:dyDescent="0.15">
      <c r="B21" s="90" t="s">
        <v>151</v>
      </c>
      <c r="C21" s="89"/>
      <c r="D21" s="88">
        <f>SUM('【断面別】自動車交通量(A断面流入)'!D21,'【断面別】自動車交通量(A断面流出)'!D21)</f>
        <v>57</v>
      </c>
      <c r="E21" s="87">
        <f>SUM('【断面別】自動車交通量(A断面流入)'!E21,'【断面別】自動車交通量(A断面流出)'!E21)</f>
        <v>6</v>
      </c>
      <c r="F21" s="87">
        <f>SUM('【断面別】自動車交通量(A断面流入)'!F21,'【断面別】自動車交通量(A断面流出)'!F21)</f>
        <v>6</v>
      </c>
      <c r="G21" s="87">
        <f>SUM('【断面別】自動車交通量(A断面流入)'!G21,'【断面別】自動車交通量(A断面流出)'!G21)</f>
        <v>1</v>
      </c>
      <c r="H21" s="87">
        <f t="shared" si="0"/>
        <v>63</v>
      </c>
      <c r="I21" s="87">
        <f t="shared" si="1"/>
        <v>7</v>
      </c>
      <c r="J21" s="87">
        <f t="shared" si="2"/>
        <v>70</v>
      </c>
      <c r="K21" s="86">
        <f t="shared" si="3"/>
        <v>10</v>
      </c>
      <c r="L21" s="85">
        <f t="shared" si="4"/>
        <v>1.8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402</v>
      </c>
      <c r="E22" s="81">
        <f t="shared" si="5"/>
        <v>69</v>
      </c>
      <c r="F22" s="81">
        <f t="shared" si="5"/>
        <v>19</v>
      </c>
      <c r="G22" s="81">
        <f t="shared" si="5"/>
        <v>4</v>
      </c>
      <c r="H22" s="81">
        <f t="shared" si="5"/>
        <v>471</v>
      </c>
      <c r="I22" s="81">
        <f t="shared" si="5"/>
        <v>23</v>
      </c>
      <c r="J22" s="81">
        <f t="shared" si="5"/>
        <v>494</v>
      </c>
      <c r="K22" s="80">
        <f t="shared" si="3"/>
        <v>4.7</v>
      </c>
      <c r="L22" s="79">
        <f t="shared" si="4"/>
        <v>12.8</v>
      </c>
    </row>
    <row r="23" spans="2:12" ht="14.45" customHeight="1" thickTop="1" x14ac:dyDescent="0.15">
      <c r="B23" s="102" t="s">
        <v>103</v>
      </c>
      <c r="C23" s="101"/>
      <c r="D23" s="100">
        <f>SUM('【断面別】自動車交通量(A断面流入)'!D23,'【断面別】自動車交通量(A断面流出)'!D23)</f>
        <v>60</v>
      </c>
      <c r="E23" s="99">
        <f>SUM('【断面別】自動車交通量(A断面流入)'!E23,'【断面別】自動車交通量(A断面流出)'!E23)</f>
        <v>4</v>
      </c>
      <c r="F23" s="99">
        <f>SUM('【断面別】自動車交通量(A断面流入)'!F23,'【断面別】自動車交通量(A断面流出)'!F23)</f>
        <v>4</v>
      </c>
      <c r="G23" s="99">
        <f>SUM('【断面別】自動車交通量(A断面流入)'!G23,'【断面別】自動車交通量(A断面流出)'!G23)</f>
        <v>1</v>
      </c>
      <c r="H23" s="99">
        <f t="shared" ref="H23:H28" si="6">SUM(D23:E23)</f>
        <v>64</v>
      </c>
      <c r="I23" s="99">
        <f t="shared" ref="I23:I28" si="7">SUM(F23:G23)</f>
        <v>5</v>
      </c>
      <c r="J23" s="99">
        <f t="shared" ref="J23:J28" si="8">SUM(H23:I23)</f>
        <v>69</v>
      </c>
      <c r="K23" s="98">
        <f t="shared" si="3"/>
        <v>7.2</v>
      </c>
      <c r="L23" s="97">
        <f t="shared" si="4"/>
        <v>1.8</v>
      </c>
    </row>
    <row r="24" spans="2:12" ht="14.45" customHeight="1" x14ac:dyDescent="0.15">
      <c r="B24" s="96" t="s">
        <v>102</v>
      </c>
      <c r="C24" s="95"/>
      <c r="D24" s="94">
        <f>SUM('【断面別】自動車交通量(A断面流入)'!D24,'【断面別】自動車交通量(A断面流出)'!D24)</f>
        <v>75</v>
      </c>
      <c r="E24" s="93">
        <f>SUM('【断面別】自動車交通量(A断面流入)'!E24,'【断面別】自動車交通量(A断面流出)'!E24)</f>
        <v>4</v>
      </c>
      <c r="F24" s="93">
        <f>SUM('【断面別】自動車交通量(A断面流入)'!F24,'【断面別】自動車交通量(A断面流出)'!F24)</f>
        <v>2</v>
      </c>
      <c r="G24" s="93">
        <f>SUM('【断面別】自動車交通量(A断面流入)'!G24,'【断面別】自動車交通量(A断面流出)'!G24)</f>
        <v>1</v>
      </c>
      <c r="H24" s="93">
        <f t="shared" si="6"/>
        <v>79</v>
      </c>
      <c r="I24" s="93">
        <f t="shared" si="7"/>
        <v>3</v>
      </c>
      <c r="J24" s="93">
        <f t="shared" si="8"/>
        <v>82</v>
      </c>
      <c r="K24" s="92">
        <f t="shared" si="3"/>
        <v>3.7</v>
      </c>
      <c r="L24" s="91">
        <f t="shared" si="4"/>
        <v>2.1</v>
      </c>
    </row>
    <row r="25" spans="2:12" ht="14.45" customHeight="1" x14ac:dyDescent="0.15">
      <c r="B25" s="96" t="s">
        <v>101</v>
      </c>
      <c r="C25" s="95"/>
      <c r="D25" s="94">
        <f>SUM('【断面別】自動車交通量(A断面流入)'!D25,'【断面別】自動車交通量(A断面流出)'!D25)</f>
        <v>63</v>
      </c>
      <c r="E25" s="93">
        <f>SUM('【断面別】自動車交通量(A断面流入)'!E25,'【断面別】自動車交通量(A断面流出)'!E25)</f>
        <v>7</v>
      </c>
      <c r="F25" s="93">
        <f>SUM('【断面別】自動車交通量(A断面流入)'!F25,'【断面別】自動車交通量(A断面流出)'!F25)</f>
        <v>4</v>
      </c>
      <c r="G25" s="93">
        <f>SUM('【断面別】自動車交通量(A断面流入)'!G25,'【断面別】自動車交通量(A断面流出)'!G25)</f>
        <v>1</v>
      </c>
      <c r="H25" s="93">
        <f t="shared" si="6"/>
        <v>70</v>
      </c>
      <c r="I25" s="93">
        <f t="shared" si="7"/>
        <v>5</v>
      </c>
      <c r="J25" s="93">
        <f t="shared" si="8"/>
        <v>75</v>
      </c>
      <c r="K25" s="92">
        <f t="shared" si="3"/>
        <v>6.7</v>
      </c>
      <c r="L25" s="91">
        <f t="shared" si="4"/>
        <v>1.9</v>
      </c>
    </row>
    <row r="26" spans="2:12" ht="14.45" customHeight="1" x14ac:dyDescent="0.15">
      <c r="B26" s="96" t="s">
        <v>100</v>
      </c>
      <c r="C26" s="95"/>
      <c r="D26" s="94">
        <f>SUM('【断面別】自動車交通量(A断面流入)'!D26,'【断面別】自動車交通量(A断面流出)'!D26)</f>
        <v>73</v>
      </c>
      <c r="E26" s="93">
        <f>SUM('【断面別】自動車交通量(A断面流入)'!E26,'【断面別】自動車交通量(A断面流出)'!E26)</f>
        <v>8</v>
      </c>
      <c r="F26" s="93">
        <f>SUM('【断面別】自動車交通量(A断面流入)'!F26,'【断面別】自動車交通量(A断面流出)'!F26)</f>
        <v>8</v>
      </c>
      <c r="G26" s="93">
        <f>SUM('【断面別】自動車交通量(A断面流入)'!G26,'【断面別】自動車交通量(A断面流出)'!G26)</f>
        <v>1</v>
      </c>
      <c r="H26" s="93">
        <f t="shared" si="6"/>
        <v>81</v>
      </c>
      <c r="I26" s="93">
        <f t="shared" si="7"/>
        <v>9</v>
      </c>
      <c r="J26" s="93">
        <f t="shared" si="8"/>
        <v>90</v>
      </c>
      <c r="K26" s="92">
        <f t="shared" si="3"/>
        <v>10</v>
      </c>
      <c r="L26" s="91">
        <f t="shared" si="4"/>
        <v>2.2999999999999998</v>
      </c>
    </row>
    <row r="27" spans="2:12" ht="14.45" customHeight="1" x14ac:dyDescent="0.15">
      <c r="B27" s="96" t="s">
        <v>99</v>
      </c>
      <c r="C27" s="95"/>
      <c r="D27" s="94">
        <f>SUM('【断面別】自動車交通量(A断面流入)'!D27,'【断面別】自動車交通量(A断面流出)'!D27)</f>
        <v>57</v>
      </c>
      <c r="E27" s="93">
        <f>SUM('【断面別】自動車交通量(A断面流入)'!E27,'【断面別】自動車交通量(A断面流出)'!E27)</f>
        <v>3</v>
      </c>
      <c r="F27" s="93">
        <f>SUM('【断面別】自動車交通量(A断面流入)'!F27,'【断面別】自動車交通量(A断面流出)'!F27)</f>
        <v>3</v>
      </c>
      <c r="G27" s="93">
        <f>SUM('【断面別】自動車交通量(A断面流入)'!G27,'【断面別】自動車交通量(A断面流出)'!G27)</f>
        <v>0</v>
      </c>
      <c r="H27" s="93">
        <f t="shared" si="6"/>
        <v>60</v>
      </c>
      <c r="I27" s="93">
        <f t="shared" si="7"/>
        <v>3</v>
      </c>
      <c r="J27" s="93">
        <f t="shared" si="8"/>
        <v>63</v>
      </c>
      <c r="K27" s="92">
        <f t="shared" si="3"/>
        <v>4.8</v>
      </c>
      <c r="L27" s="91">
        <f t="shared" si="4"/>
        <v>1.6</v>
      </c>
    </row>
    <row r="28" spans="2:12" ht="14.45" customHeight="1" x14ac:dyDescent="0.15">
      <c r="B28" s="90" t="s">
        <v>150</v>
      </c>
      <c r="C28" s="89"/>
      <c r="D28" s="88">
        <f>SUM('【断面別】自動車交通量(A断面流入)'!D28,'【断面別】自動車交通量(A断面流出)'!D28)</f>
        <v>43</v>
      </c>
      <c r="E28" s="87">
        <f>SUM('【断面別】自動車交通量(A断面流入)'!E28,'【断面別】自動車交通量(A断面流出)'!E28)</f>
        <v>1</v>
      </c>
      <c r="F28" s="87">
        <f>SUM('【断面別】自動車交通量(A断面流入)'!F28,'【断面別】自動車交通量(A断面流出)'!F28)</f>
        <v>10</v>
      </c>
      <c r="G28" s="87">
        <f>SUM('【断面別】自動車交通量(A断面流入)'!G28,'【断面別】自動車交通量(A断面流出)'!G28)</f>
        <v>0</v>
      </c>
      <c r="H28" s="87">
        <f t="shared" si="6"/>
        <v>44</v>
      </c>
      <c r="I28" s="87">
        <f t="shared" si="7"/>
        <v>10</v>
      </c>
      <c r="J28" s="87">
        <f t="shared" si="8"/>
        <v>54</v>
      </c>
      <c r="K28" s="86">
        <f t="shared" si="3"/>
        <v>18.5</v>
      </c>
      <c r="L28" s="85">
        <f t="shared" si="4"/>
        <v>1.4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371</v>
      </c>
      <c r="E29" s="81">
        <f t="shared" si="9"/>
        <v>27</v>
      </c>
      <c r="F29" s="81">
        <f t="shared" si="9"/>
        <v>31</v>
      </c>
      <c r="G29" s="81">
        <f t="shared" si="9"/>
        <v>4</v>
      </c>
      <c r="H29" s="81">
        <f t="shared" si="9"/>
        <v>398</v>
      </c>
      <c r="I29" s="81">
        <f t="shared" si="9"/>
        <v>35</v>
      </c>
      <c r="J29" s="81">
        <f t="shared" si="9"/>
        <v>433</v>
      </c>
      <c r="K29" s="80">
        <f t="shared" si="3"/>
        <v>8.1</v>
      </c>
      <c r="L29" s="79">
        <f t="shared" si="4"/>
        <v>11.2</v>
      </c>
    </row>
    <row r="30" spans="2:12" ht="14.45" customHeight="1" thickTop="1" x14ac:dyDescent="0.15">
      <c r="B30" s="110" t="s">
        <v>149</v>
      </c>
      <c r="C30" s="109"/>
      <c r="D30" s="76">
        <f>SUM('【断面別】自動車交通量(A断面流入)'!D30,'【断面別】自動車交通量(A断面流出)'!D30)</f>
        <v>282</v>
      </c>
      <c r="E30" s="75">
        <f>SUM('【断面別】自動車交通量(A断面流入)'!E30,'【断面別】自動車交通量(A断面流出)'!E30)</f>
        <v>32</v>
      </c>
      <c r="F30" s="75">
        <f>SUM('【断面別】自動車交通量(A断面流入)'!F30,'【断面別】自動車交通量(A断面流出)'!F30)</f>
        <v>39</v>
      </c>
      <c r="G30" s="75">
        <f>SUM('【断面別】自動車交通量(A断面流入)'!G30,'【断面別】自動車交通量(A断面流出)'!G30)</f>
        <v>2</v>
      </c>
      <c r="H30" s="75">
        <f t="shared" ref="H30:H43" si="10">SUM(D30:E30)</f>
        <v>314</v>
      </c>
      <c r="I30" s="75">
        <f t="shared" ref="I30:I43" si="11">SUM(F30:G30)</f>
        <v>41</v>
      </c>
      <c r="J30" s="75">
        <f t="shared" ref="J30:J43" si="12">SUM(H30:I30)</f>
        <v>355</v>
      </c>
      <c r="K30" s="74">
        <f t="shared" si="3"/>
        <v>11.5</v>
      </c>
      <c r="L30" s="73">
        <f t="shared" si="4"/>
        <v>9.1999999999999993</v>
      </c>
    </row>
    <row r="31" spans="2:12" ht="14.45" customHeight="1" x14ac:dyDescent="0.15">
      <c r="B31" s="108" t="s">
        <v>148</v>
      </c>
      <c r="C31" s="107"/>
      <c r="D31" s="106">
        <f>SUM('【断面別】自動車交通量(A断面流入)'!D31,'【断面別】自動車交通量(A断面流出)'!D31)</f>
        <v>249</v>
      </c>
      <c r="E31" s="105">
        <f>SUM('【断面別】自動車交通量(A断面流入)'!E31,'【断面別】自動車交通量(A断面流出)'!E31)</f>
        <v>30</v>
      </c>
      <c r="F31" s="105">
        <f>SUM('【断面別】自動車交通量(A断面流入)'!F31,'【断面別】自動車交通量(A断面流出)'!F31)</f>
        <v>38</v>
      </c>
      <c r="G31" s="105">
        <f>SUM('【断面別】自動車交通量(A断面流入)'!G31,'【断面別】自動車交通量(A断面流出)'!G31)</f>
        <v>0</v>
      </c>
      <c r="H31" s="105">
        <f t="shared" si="10"/>
        <v>279</v>
      </c>
      <c r="I31" s="105">
        <f t="shared" si="11"/>
        <v>38</v>
      </c>
      <c r="J31" s="105">
        <f t="shared" si="12"/>
        <v>317</v>
      </c>
      <c r="K31" s="104">
        <f t="shared" si="3"/>
        <v>12</v>
      </c>
      <c r="L31" s="103">
        <f t="shared" si="4"/>
        <v>8.1999999999999993</v>
      </c>
    </row>
    <row r="32" spans="2:12" ht="14.45" customHeight="1" x14ac:dyDescent="0.15">
      <c r="B32" s="108" t="s">
        <v>147</v>
      </c>
      <c r="C32" s="107"/>
      <c r="D32" s="106">
        <f>SUM('【断面別】自動車交通量(A断面流入)'!D32,'【断面別】自動車交通量(A断面流出)'!D32)</f>
        <v>263</v>
      </c>
      <c r="E32" s="105">
        <f>SUM('【断面別】自動車交通量(A断面流入)'!E32,'【断面別】自動車交通量(A断面流出)'!E32)</f>
        <v>32</v>
      </c>
      <c r="F32" s="105">
        <f>SUM('【断面別】自動車交通量(A断面流入)'!F32,'【断面別】自動車交通量(A断面流出)'!F32)</f>
        <v>44</v>
      </c>
      <c r="G32" s="105">
        <f>SUM('【断面別】自動車交通量(A断面流入)'!G32,'【断面別】自動車交通量(A断面流出)'!G32)</f>
        <v>1</v>
      </c>
      <c r="H32" s="105">
        <f t="shared" si="10"/>
        <v>295</v>
      </c>
      <c r="I32" s="105">
        <f t="shared" si="11"/>
        <v>45</v>
      </c>
      <c r="J32" s="105">
        <f t="shared" si="12"/>
        <v>340</v>
      </c>
      <c r="K32" s="104">
        <f t="shared" si="3"/>
        <v>13.2</v>
      </c>
      <c r="L32" s="103">
        <f t="shared" si="4"/>
        <v>8.8000000000000007</v>
      </c>
    </row>
    <row r="33" spans="2:12" ht="14.45" customHeight="1" x14ac:dyDescent="0.15">
      <c r="B33" s="108" t="s">
        <v>146</v>
      </c>
      <c r="C33" s="107"/>
      <c r="D33" s="106">
        <f>SUM('【断面別】自動車交通量(A断面流入)'!D33,'【断面別】自動車交通量(A断面流出)'!D33)</f>
        <v>191</v>
      </c>
      <c r="E33" s="105">
        <f>SUM('【断面別】自動車交通量(A断面流入)'!E33,'【断面別】自動車交通量(A断面流出)'!E33)</f>
        <v>30</v>
      </c>
      <c r="F33" s="105">
        <f>SUM('【断面別】自動車交通量(A断面流入)'!F33,'【断面別】自動車交通量(A断面流出)'!F33)</f>
        <v>33</v>
      </c>
      <c r="G33" s="105">
        <f>SUM('【断面別】自動車交通量(A断面流入)'!G33,'【断面別】自動車交通量(A断面流出)'!G33)</f>
        <v>0</v>
      </c>
      <c r="H33" s="105">
        <f t="shared" si="10"/>
        <v>221</v>
      </c>
      <c r="I33" s="105">
        <f t="shared" si="11"/>
        <v>33</v>
      </c>
      <c r="J33" s="105">
        <f t="shared" si="12"/>
        <v>254</v>
      </c>
      <c r="K33" s="104">
        <f t="shared" si="3"/>
        <v>13</v>
      </c>
      <c r="L33" s="103">
        <f t="shared" si="4"/>
        <v>6.6</v>
      </c>
    </row>
    <row r="34" spans="2:12" ht="14.45" customHeight="1" x14ac:dyDescent="0.15">
      <c r="B34" s="108" t="s">
        <v>145</v>
      </c>
      <c r="C34" s="107"/>
      <c r="D34" s="106">
        <f>SUM('【断面別】自動車交通量(A断面流入)'!D34,'【断面別】自動車交通量(A断面流出)'!D34)</f>
        <v>228</v>
      </c>
      <c r="E34" s="105">
        <f>SUM('【断面別】自動車交通量(A断面流入)'!E34,'【断面別】自動車交通量(A断面流出)'!E34)</f>
        <v>37</v>
      </c>
      <c r="F34" s="105">
        <f>SUM('【断面別】自動車交通量(A断面流入)'!F34,'【断面別】自動車交通量(A断面流出)'!F34)</f>
        <v>28</v>
      </c>
      <c r="G34" s="105">
        <f>SUM('【断面別】自動車交通量(A断面流入)'!G34,'【断面別】自動車交通量(A断面流出)'!G34)</f>
        <v>3</v>
      </c>
      <c r="H34" s="105">
        <f t="shared" si="10"/>
        <v>265</v>
      </c>
      <c r="I34" s="105">
        <f t="shared" si="11"/>
        <v>31</v>
      </c>
      <c r="J34" s="105">
        <f t="shared" si="12"/>
        <v>296</v>
      </c>
      <c r="K34" s="104">
        <f t="shared" si="3"/>
        <v>10.5</v>
      </c>
      <c r="L34" s="103">
        <f t="shared" si="4"/>
        <v>7.7</v>
      </c>
    </row>
    <row r="35" spans="2:12" ht="14.45" customHeight="1" x14ac:dyDescent="0.15">
      <c r="B35" s="108" t="s">
        <v>144</v>
      </c>
      <c r="C35" s="107"/>
      <c r="D35" s="106">
        <f>SUM('【断面別】自動車交通量(A断面流入)'!D35,'【断面別】自動車交通量(A断面流出)'!D35)</f>
        <v>195</v>
      </c>
      <c r="E35" s="105">
        <f>SUM('【断面別】自動車交通量(A断面流入)'!E35,'【断面別】自動車交通量(A断面流出)'!E35)</f>
        <v>36</v>
      </c>
      <c r="F35" s="105">
        <f>SUM('【断面別】自動車交通量(A断面流入)'!F35,'【断面別】自動車交通量(A断面流出)'!F35)</f>
        <v>27</v>
      </c>
      <c r="G35" s="105">
        <f>SUM('【断面別】自動車交通量(A断面流入)'!G35,'【断面別】自動車交通量(A断面流出)'!G35)</f>
        <v>2</v>
      </c>
      <c r="H35" s="105">
        <f t="shared" si="10"/>
        <v>231</v>
      </c>
      <c r="I35" s="105">
        <f t="shared" si="11"/>
        <v>29</v>
      </c>
      <c r="J35" s="105">
        <f t="shared" si="12"/>
        <v>260</v>
      </c>
      <c r="K35" s="104">
        <f t="shared" si="3"/>
        <v>11.2</v>
      </c>
      <c r="L35" s="103">
        <f t="shared" si="4"/>
        <v>6.7</v>
      </c>
    </row>
    <row r="36" spans="2:12" ht="14.45" customHeight="1" x14ac:dyDescent="0.15">
      <c r="B36" s="108" t="s">
        <v>143</v>
      </c>
      <c r="C36" s="107"/>
      <c r="D36" s="106">
        <f>SUM('【断面別】自動車交通量(A断面流入)'!D36,'【断面別】自動車交通量(A断面流出)'!D36)</f>
        <v>159</v>
      </c>
      <c r="E36" s="105">
        <f>SUM('【断面別】自動車交通量(A断面流入)'!E36,'【断面別】自動車交通量(A断面流出)'!E36)</f>
        <v>29</v>
      </c>
      <c r="F36" s="105">
        <f>SUM('【断面別】自動車交通量(A断面流入)'!F36,'【断面別】自動車交通量(A断面流出)'!F36)</f>
        <v>28</v>
      </c>
      <c r="G36" s="105">
        <f>SUM('【断面別】自動車交通量(A断面流入)'!G36,'【断面別】自動車交通量(A断面流出)'!G36)</f>
        <v>1</v>
      </c>
      <c r="H36" s="105">
        <f t="shared" si="10"/>
        <v>188</v>
      </c>
      <c r="I36" s="105">
        <f t="shared" si="11"/>
        <v>29</v>
      </c>
      <c r="J36" s="105">
        <f t="shared" si="12"/>
        <v>217</v>
      </c>
      <c r="K36" s="104">
        <f t="shared" si="3"/>
        <v>13.4</v>
      </c>
      <c r="L36" s="103">
        <f t="shared" si="4"/>
        <v>5.6</v>
      </c>
    </row>
    <row r="37" spans="2:12" ht="14.45" customHeight="1" x14ac:dyDescent="0.15">
      <c r="B37" s="108" t="s">
        <v>142</v>
      </c>
      <c r="C37" s="107"/>
      <c r="D37" s="106">
        <f>SUM('【断面別】自動車交通量(A断面流入)'!D37,'【断面別】自動車交通量(A断面流出)'!D37)</f>
        <v>202</v>
      </c>
      <c r="E37" s="105">
        <f>SUM('【断面別】自動車交通量(A断面流入)'!E37,'【断面別】自動車交通量(A断面流出)'!E37)</f>
        <v>37</v>
      </c>
      <c r="F37" s="105">
        <f>SUM('【断面別】自動車交通量(A断面流入)'!F37,'【断面別】自動車交通量(A断面流出)'!F37)</f>
        <v>31</v>
      </c>
      <c r="G37" s="105">
        <f>SUM('【断面別】自動車交通量(A断面流入)'!G37,'【断面別】自動車交通量(A断面流出)'!G37)</f>
        <v>0</v>
      </c>
      <c r="H37" s="105">
        <f t="shared" si="10"/>
        <v>239</v>
      </c>
      <c r="I37" s="105">
        <f t="shared" si="11"/>
        <v>31</v>
      </c>
      <c r="J37" s="105">
        <f t="shared" si="12"/>
        <v>270</v>
      </c>
      <c r="K37" s="104">
        <f t="shared" si="3"/>
        <v>11.5</v>
      </c>
      <c r="L37" s="103">
        <f t="shared" si="4"/>
        <v>7</v>
      </c>
    </row>
    <row r="38" spans="2:12" ht="14.45" customHeight="1" x14ac:dyDescent="0.15">
      <c r="B38" s="102" t="s">
        <v>88</v>
      </c>
      <c r="C38" s="101"/>
      <c r="D38" s="100">
        <f>SUM('【断面別】自動車交通量(A断面流入)'!D38,'【断面別】自動車交通量(A断面流出)'!D38)</f>
        <v>39</v>
      </c>
      <c r="E38" s="99">
        <f>SUM('【断面別】自動車交通量(A断面流入)'!E38,'【断面別】自動車交通量(A断面流出)'!E38)</f>
        <v>14</v>
      </c>
      <c r="F38" s="99">
        <f>SUM('【断面別】自動車交通量(A断面流入)'!F38,'【断面別】自動車交通量(A断面流出)'!F38)</f>
        <v>5</v>
      </c>
      <c r="G38" s="99">
        <f>SUM('【断面別】自動車交通量(A断面流入)'!G38,'【断面別】自動車交通量(A断面流出)'!G38)</f>
        <v>0</v>
      </c>
      <c r="H38" s="99">
        <f t="shared" si="10"/>
        <v>53</v>
      </c>
      <c r="I38" s="99">
        <f t="shared" si="11"/>
        <v>5</v>
      </c>
      <c r="J38" s="99">
        <f t="shared" si="12"/>
        <v>58</v>
      </c>
      <c r="K38" s="98">
        <f t="shared" si="3"/>
        <v>8.6</v>
      </c>
      <c r="L38" s="97">
        <f t="shared" si="4"/>
        <v>1.5</v>
      </c>
    </row>
    <row r="39" spans="2:12" ht="14.45" customHeight="1" x14ac:dyDescent="0.15">
      <c r="B39" s="96" t="s">
        <v>87</v>
      </c>
      <c r="C39" s="95"/>
      <c r="D39" s="94">
        <f>SUM('【断面別】自動車交通量(A断面流入)'!D39,'【断面別】自動車交通量(A断面流出)'!D39)</f>
        <v>49</v>
      </c>
      <c r="E39" s="93">
        <f>SUM('【断面別】自動車交通量(A断面流入)'!E39,'【断面別】自動車交通量(A断面流出)'!E39)</f>
        <v>15</v>
      </c>
      <c r="F39" s="93">
        <f>SUM('【断面別】自動車交通量(A断面流入)'!F39,'【断面別】自動車交通量(A断面流出)'!F39)</f>
        <v>8</v>
      </c>
      <c r="G39" s="93">
        <f>SUM('【断面別】自動車交通量(A断面流入)'!G39,'【断面別】自動車交通量(A断面流出)'!G39)</f>
        <v>0</v>
      </c>
      <c r="H39" s="93">
        <f t="shared" si="10"/>
        <v>64</v>
      </c>
      <c r="I39" s="93">
        <f t="shared" si="11"/>
        <v>8</v>
      </c>
      <c r="J39" s="93">
        <f t="shared" si="12"/>
        <v>72</v>
      </c>
      <c r="K39" s="92">
        <f t="shared" si="3"/>
        <v>11.1</v>
      </c>
      <c r="L39" s="91">
        <f t="shared" si="4"/>
        <v>1.9</v>
      </c>
    </row>
    <row r="40" spans="2:12" ht="14.45" customHeight="1" x14ac:dyDescent="0.15">
      <c r="B40" s="96" t="s">
        <v>86</v>
      </c>
      <c r="C40" s="95"/>
      <c r="D40" s="94">
        <f>SUM('【断面別】自動車交通量(A断面流入)'!D40,'【断面別】自動車交通量(A断面流出)'!D40)</f>
        <v>29</v>
      </c>
      <c r="E40" s="93">
        <f>SUM('【断面別】自動車交通量(A断面流入)'!E40,'【断面別】自動車交通量(A断面流出)'!E40)</f>
        <v>4</v>
      </c>
      <c r="F40" s="93">
        <f>SUM('【断面別】自動車交通量(A断面流入)'!F40,'【断面別】自動車交通量(A断面流出)'!F40)</f>
        <v>2</v>
      </c>
      <c r="G40" s="93">
        <f>SUM('【断面別】自動車交通量(A断面流入)'!G40,'【断面別】自動車交通量(A断面流出)'!G40)</f>
        <v>0</v>
      </c>
      <c r="H40" s="93">
        <f t="shared" si="10"/>
        <v>33</v>
      </c>
      <c r="I40" s="93">
        <f t="shared" si="11"/>
        <v>2</v>
      </c>
      <c r="J40" s="93">
        <f t="shared" si="12"/>
        <v>35</v>
      </c>
      <c r="K40" s="92">
        <f t="shared" si="3"/>
        <v>5.7</v>
      </c>
      <c r="L40" s="91">
        <f t="shared" si="4"/>
        <v>0.9</v>
      </c>
    </row>
    <row r="41" spans="2:12" ht="14.45" customHeight="1" x14ac:dyDescent="0.15">
      <c r="B41" s="96" t="s">
        <v>85</v>
      </c>
      <c r="C41" s="95"/>
      <c r="D41" s="94">
        <f>SUM('【断面別】自動車交通量(A断面流入)'!D41,'【断面別】自動車交通量(A断面流出)'!D41)</f>
        <v>54</v>
      </c>
      <c r="E41" s="93">
        <f>SUM('【断面別】自動車交通量(A断面流入)'!E41,'【断面別】自動車交通量(A断面流出)'!E41)</f>
        <v>4</v>
      </c>
      <c r="F41" s="93">
        <f>SUM('【断面別】自動車交通量(A断面流入)'!F41,'【断面別】自動車交通量(A断面流出)'!F41)</f>
        <v>4</v>
      </c>
      <c r="G41" s="93">
        <f>SUM('【断面別】自動車交通量(A断面流入)'!G41,'【断面別】自動車交通量(A断面流出)'!G41)</f>
        <v>0</v>
      </c>
      <c r="H41" s="93">
        <f t="shared" si="10"/>
        <v>58</v>
      </c>
      <c r="I41" s="93">
        <f t="shared" si="11"/>
        <v>4</v>
      </c>
      <c r="J41" s="93">
        <f t="shared" si="12"/>
        <v>62</v>
      </c>
      <c r="K41" s="92">
        <f t="shared" si="3"/>
        <v>6.5</v>
      </c>
      <c r="L41" s="91">
        <f t="shared" si="4"/>
        <v>1.6</v>
      </c>
    </row>
    <row r="42" spans="2:12" ht="14.45" customHeight="1" x14ac:dyDescent="0.15">
      <c r="B42" s="96" t="s">
        <v>84</v>
      </c>
      <c r="C42" s="95"/>
      <c r="D42" s="94">
        <f>SUM('【断面別】自動車交通量(A断面流入)'!D42,'【断面別】自動車交通量(A断面流出)'!D42)</f>
        <v>43</v>
      </c>
      <c r="E42" s="93">
        <f>SUM('【断面別】自動車交通量(A断面流入)'!E42,'【断面別】自動車交通量(A断面流出)'!E42)</f>
        <v>7</v>
      </c>
      <c r="F42" s="93">
        <f>SUM('【断面別】自動車交通量(A断面流入)'!F42,'【断面別】自動車交通量(A断面流出)'!F42)</f>
        <v>3</v>
      </c>
      <c r="G42" s="93">
        <f>SUM('【断面別】自動車交通量(A断面流入)'!G42,'【断面別】自動車交通量(A断面流出)'!G42)</f>
        <v>0</v>
      </c>
      <c r="H42" s="93">
        <f t="shared" si="10"/>
        <v>50</v>
      </c>
      <c r="I42" s="93">
        <f t="shared" si="11"/>
        <v>3</v>
      </c>
      <c r="J42" s="93">
        <f t="shared" si="12"/>
        <v>53</v>
      </c>
      <c r="K42" s="92">
        <f t="shared" si="3"/>
        <v>5.7</v>
      </c>
      <c r="L42" s="91">
        <f t="shared" si="4"/>
        <v>1.4</v>
      </c>
    </row>
    <row r="43" spans="2:12" ht="14.45" customHeight="1" x14ac:dyDescent="0.15">
      <c r="B43" s="90" t="s">
        <v>141</v>
      </c>
      <c r="C43" s="89"/>
      <c r="D43" s="88">
        <f>SUM('【断面別】自動車交通量(A断面流入)'!D43,'【断面別】自動車交通量(A断面流出)'!D43)</f>
        <v>61</v>
      </c>
      <c r="E43" s="87">
        <f>SUM('【断面別】自動車交通量(A断面流入)'!E43,'【断面別】自動車交通量(A断面流出)'!E43)</f>
        <v>3</v>
      </c>
      <c r="F43" s="87">
        <f>SUM('【断面別】自動車交通量(A断面流入)'!F43,'【断面別】自動車交通量(A断面流出)'!F43)</f>
        <v>7</v>
      </c>
      <c r="G43" s="87">
        <f>SUM('【断面別】自動車交通量(A断面流入)'!G43,'【断面別】自動車交通量(A断面流出)'!G43)</f>
        <v>1</v>
      </c>
      <c r="H43" s="87">
        <f t="shared" si="10"/>
        <v>64</v>
      </c>
      <c r="I43" s="87">
        <f t="shared" si="11"/>
        <v>8</v>
      </c>
      <c r="J43" s="87">
        <f t="shared" si="12"/>
        <v>72</v>
      </c>
      <c r="K43" s="86">
        <f t="shared" si="3"/>
        <v>11.1</v>
      </c>
      <c r="L43" s="85">
        <f t="shared" si="4"/>
        <v>1.9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275</v>
      </c>
      <c r="E44" s="81">
        <f t="shared" si="13"/>
        <v>47</v>
      </c>
      <c r="F44" s="81">
        <f t="shared" si="13"/>
        <v>29</v>
      </c>
      <c r="G44" s="81">
        <f t="shared" si="13"/>
        <v>1</v>
      </c>
      <c r="H44" s="81">
        <f t="shared" si="13"/>
        <v>322</v>
      </c>
      <c r="I44" s="81">
        <f t="shared" si="13"/>
        <v>30</v>
      </c>
      <c r="J44" s="81">
        <f t="shared" si="13"/>
        <v>352</v>
      </c>
      <c r="K44" s="80">
        <f t="shared" si="3"/>
        <v>8.5</v>
      </c>
      <c r="L44" s="79">
        <f t="shared" si="4"/>
        <v>9.1</v>
      </c>
    </row>
    <row r="45" spans="2:12" ht="14.45" customHeight="1" thickTop="1" x14ac:dyDescent="0.15">
      <c r="B45" s="102" t="s">
        <v>81</v>
      </c>
      <c r="C45" s="101"/>
      <c r="D45" s="100">
        <f>SUM('【断面別】自動車交通量(A断面流入)'!D45,'【断面別】自動車交通量(A断面流出)'!D45)</f>
        <v>52</v>
      </c>
      <c r="E45" s="99">
        <f>SUM('【断面別】自動車交通量(A断面流入)'!E45,'【断面別】自動車交通量(A断面流出)'!E45)</f>
        <v>6</v>
      </c>
      <c r="F45" s="99">
        <f>SUM('【断面別】自動車交通量(A断面流入)'!F45,'【断面別】自動車交通量(A断面流出)'!F45)</f>
        <v>10</v>
      </c>
      <c r="G45" s="99">
        <f>SUM('【断面別】自動車交通量(A断面流入)'!G45,'【断面別】自動車交通量(A断面流出)'!G45)</f>
        <v>0</v>
      </c>
      <c r="H45" s="99">
        <f t="shared" ref="H45:H50" si="14">SUM(D45:E45)</f>
        <v>58</v>
      </c>
      <c r="I45" s="99">
        <f t="shared" ref="I45:I50" si="15">SUM(F45:G45)</f>
        <v>10</v>
      </c>
      <c r="J45" s="99">
        <f t="shared" ref="J45:J50" si="16">SUM(H45:I45)</f>
        <v>68</v>
      </c>
      <c r="K45" s="98">
        <f t="shared" si="3"/>
        <v>14.7</v>
      </c>
      <c r="L45" s="97">
        <f t="shared" si="4"/>
        <v>1.8</v>
      </c>
    </row>
    <row r="46" spans="2:12" ht="14.45" customHeight="1" x14ac:dyDescent="0.15">
      <c r="B46" s="96" t="s">
        <v>80</v>
      </c>
      <c r="C46" s="95"/>
      <c r="D46" s="94">
        <f>SUM('【断面別】自動車交通量(A断面流入)'!D46,'【断面別】自動車交通量(A断面流出)'!D46)</f>
        <v>38</v>
      </c>
      <c r="E46" s="93">
        <f>SUM('【断面別】自動車交通量(A断面流入)'!E46,'【断面別】自動車交通量(A断面流出)'!E46)</f>
        <v>0</v>
      </c>
      <c r="F46" s="93">
        <f>SUM('【断面別】自動車交通量(A断面流入)'!F46,'【断面別】自動車交通量(A断面流出)'!F46)</f>
        <v>1</v>
      </c>
      <c r="G46" s="93">
        <f>SUM('【断面別】自動車交通量(A断面流入)'!G46,'【断面別】自動車交通量(A断面流出)'!G46)</f>
        <v>0</v>
      </c>
      <c r="H46" s="93">
        <f t="shared" si="14"/>
        <v>38</v>
      </c>
      <c r="I46" s="93">
        <f t="shared" si="15"/>
        <v>1</v>
      </c>
      <c r="J46" s="93">
        <f t="shared" si="16"/>
        <v>39</v>
      </c>
      <c r="K46" s="92">
        <f t="shared" si="3"/>
        <v>2.6</v>
      </c>
      <c r="L46" s="91">
        <f t="shared" si="4"/>
        <v>1</v>
      </c>
    </row>
    <row r="47" spans="2:12" ht="14.45" customHeight="1" x14ac:dyDescent="0.15">
      <c r="B47" s="96" t="s">
        <v>79</v>
      </c>
      <c r="C47" s="95"/>
      <c r="D47" s="94">
        <f>SUM('【断面別】自動車交通量(A断面流入)'!D47,'【断面別】自動車交通量(A断面流出)'!D47)</f>
        <v>43</v>
      </c>
      <c r="E47" s="93">
        <f>SUM('【断面別】自動車交通量(A断面流入)'!E47,'【断面別】自動車交通量(A断面流出)'!E47)</f>
        <v>2</v>
      </c>
      <c r="F47" s="93">
        <f>SUM('【断面別】自動車交通量(A断面流入)'!F47,'【断面別】自動車交通量(A断面流出)'!F47)</f>
        <v>2</v>
      </c>
      <c r="G47" s="93">
        <f>SUM('【断面別】自動車交通量(A断面流入)'!G47,'【断面別】自動車交通量(A断面流出)'!G47)</f>
        <v>0</v>
      </c>
      <c r="H47" s="93">
        <f t="shared" si="14"/>
        <v>45</v>
      </c>
      <c r="I47" s="93">
        <f t="shared" si="15"/>
        <v>2</v>
      </c>
      <c r="J47" s="93">
        <f t="shared" si="16"/>
        <v>47</v>
      </c>
      <c r="K47" s="92">
        <f t="shared" si="3"/>
        <v>4.3</v>
      </c>
      <c r="L47" s="91">
        <f t="shared" si="4"/>
        <v>1.2</v>
      </c>
    </row>
    <row r="48" spans="2:12" ht="14.45" customHeight="1" x14ac:dyDescent="0.15">
      <c r="B48" s="96" t="s">
        <v>78</v>
      </c>
      <c r="C48" s="95"/>
      <c r="D48" s="94">
        <f>SUM('【断面別】自動車交通量(A断面流入)'!D48,'【断面別】自動車交通量(A断面流出)'!D48)</f>
        <v>42</v>
      </c>
      <c r="E48" s="93">
        <f>SUM('【断面別】自動車交通量(A断面流入)'!E48,'【断面別】自動車交通量(A断面流出)'!E48)</f>
        <v>0</v>
      </c>
      <c r="F48" s="93">
        <f>SUM('【断面別】自動車交通量(A断面流入)'!F48,'【断面別】自動車交通量(A断面流出)'!F48)</f>
        <v>4</v>
      </c>
      <c r="G48" s="93">
        <f>SUM('【断面別】自動車交通量(A断面流入)'!G48,'【断面別】自動車交通量(A断面流出)'!G48)</f>
        <v>0</v>
      </c>
      <c r="H48" s="93">
        <f t="shared" si="14"/>
        <v>42</v>
      </c>
      <c r="I48" s="93">
        <f t="shared" si="15"/>
        <v>4</v>
      </c>
      <c r="J48" s="93">
        <f t="shared" si="16"/>
        <v>46</v>
      </c>
      <c r="K48" s="92">
        <f t="shared" si="3"/>
        <v>8.6999999999999993</v>
      </c>
      <c r="L48" s="91">
        <f t="shared" si="4"/>
        <v>1.2</v>
      </c>
    </row>
    <row r="49" spans="2:13" ht="14.45" customHeight="1" x14ac:dyDescent="0.15">
      <c r="B49" s="96" t="s">
        <v>77</v>
      </c>
      <c r="C49" s="95"/>
      <c r="D49" s="94">
        <f>SUM('【断面別】自動車交通量(A断面流入)'!D49,'【断面別】自動車交通量(A断面流出)'!D49)</f>
        <v>46</v>
      </c>
      <c r="E49" s="93">
        <f>SUM('【断面別】自動車交通量(A断面流入)'!E49,'【断面別】自動車交通量(A断面流出)'!E49)</f>
        <v>0</v>
      </c>
      <c r="F49" s="93">
        <f>SUM('【断面別】自動車交通量(A断面流入)'!F49,'【断面別】自動車交通量(A断面流出)'!F49)</f>
        <v>2</v>
      </c>
      <c r="G49" s="93">
        <f>SUM('【断面別】自動車交通量(A断面流入)'!G49,'【断面別】自動車交通量(A断面流出)'!G49)</f>
        <v>0</v>
      </c>
      <c r="H49" s="93">
        <f t="shared" si="14"/>
        <v>46</v>
      </c>
      <c r="I49" s="93">
        <f t="shared" si="15"/>
        <v>2</v>
      </c>
      <c r="J49" s="93">
        <f t="shared" si="16"/>
        <v>48</v>
      </c>
      <c r="K49" s="92">
        <f t="shared" si="3"/>
        <v>4.2</v>
      </c>
      <c r="L49" s="91">
        <f t="shared" si="4"/>
        <v>1.2</v>
      </c>
    </row>
    <row r="50" spans="2:13" ht="14.45" customHeight="1" x14ac:dyDescent="0.15">
      <c r="B50" s="90" t="s">
        <v>140</v>
      </c>
      <c r="C50" s="89"/>
      <c r="D50" s="88">
        <f>SUM('【断面別】自動車交通量(A断面流入)'!D50,'【断面別】自動車交通量(A断面流出)'!D50)</f>
        <v>29</v>
      </c>
      <c r="E50" s="87">
        <f>SUM('【断面別】自動車交通量(A断面流入)'!E50,'【断面別】自動車交通量(A断面流出)'!E50)</f>
        <v>0</v>
      </c>
      <c r="F50" s="87">
        <f>SUM('【断面別】自動車交通量(A断面流入)'!F50,'【断面別】自動車交通量(A断面流出)'!F50)</f>
        <v>4</v>
      </c>
      <c r="G50" s="87">
        <f>SUM('【断面別】自動車交通量(A断面流入)'!G50,'【断面別】自動車交通量(A断面流出)'!G50)</f>
        <v>0</v>
      </c>
      <c r="H50" s="87">
        <f t="shared" si="14"/>
        <v>29</v>
      </c>
      <c r="I50" s="87">
        <f t="shared" si="15"/>
        <v>4</v>
      </c>
      <c r="J50" s="87">
        <f t="shared" si="16"/>
        <v>33</v>
      </c>
      <c r="K50" s="86">
        <f t="shared" si="3"/>
        <v>12.1</v>
      </c>
      <c r="L50" s="85">
        <f t="shared" si="4"/>
        <v>0.9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250</v>
      </c>
      <c r="E51" s="81">
        <f t="shared" si="17"/>
        <v>8</v>
      </c>
      <c r="F51" s="81">
        <f t="shared" si="17"/>
        <v>23</v>
      </c>
      <c r="G51" s="81">
        <f t="shared" si="17"/>
        <v>0</v>
      </c>
      <c r="H51" s="81">
        <f t="shared" si="17"/>
        <v>258</v>
      </c>
      <c r="I51" s="81">
        <f t="shared" si="17"/>
        <v>23</v>
      </c>
      <c r="J51" s="81">
        <f t="shared" si="17"/>
        <v>281</v>
      </c>
      <c r="K51" s="80">
        <f t="shared" si="3"/>
        <v>8.1999999999999993</v>
      </c>
      <c r="L51" s="79">
        <f t="shared" si="4"/>
        <v>7.3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3067</v>
      </c>
      <c r="E52" s="75">
        <f t="shared" si="18"/>
        <v>414</v>
      </c>
      <c r="F52" s="75">
        <f t="shared" si="18"/>
        <v>370</v>
      </c>
      <c r="G52" s="75">
        <f t="shared" si="18"/>
        <v>18</v>
      </c>
      <c r="H52" s="75">
        <f t="shared" si="18"/>
        <v>3481</v>
      </c>
      <c r="I52" s="75">
        <f t="shared" si="18"/>
        <v>388</v>
      </c>
      <c r="J52" s="75">
        <f t="shared" si="18"/>
        <v>3869</v>
      </c>
      <c r="K52" s="74">
        <f t="shared" si="3"/>
        <v>10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211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210</v>
      </c>
      <c r="C16" s="101"/>
      <c r="D16" s="100">
        <f>SUM('【方向別】自動車交通量(3)'!D16,'【方向別】自動車交通量(4)'!D16,'【方向別】自動車交通量(9)'!D16)</f>
        <v>160</v>
      </c>
      <c r="E16" s="99">
        <f>SUM('【方向別】自動車交通量(3)'!E16,'【方向別】自動車交通量(4)'!E16,'【方向別】自動車交通量(9)'!E16)</f>
        <v>19</v>
      </c>
      <c r="F16" s="99">
        <f>SUM('【方向別】自動車交通量(3)'!F16,'【方向別】自動車交通量(4)'!F16,'【方向別】自動車交通量(9)'!F16)</f>
        <v>2</v>
      </c>
      <c r="G16" s="99">
        <f>SUM('【方向別】自動車交通量(3)'!G16,'【方向別】自動車交通量(4)'!G16,'【方向別】自動車交通量(9)'!G16)</f>
        <v>3</v>
      </c>
      <c r="H16" s="99">
        <f t="shared" ref="H16:H21" si="0">SUM(D16:E16)</f>
        <v>179</v>
      </c>
      <c r="I16" s="99">
        <f t="shared" ref="I16:I21" si="1">SUM(F16:G16)</f>
        <v>5</v>
      </c>
      <c r="J16" s="99">
        <f t="shared" ref="J16:J21" si="2">SUM(H16:I16)</f>
        <v>184</v>
      </c>
      <c r="K16" s="98">
        <f t="shared" ref="K16:K52" si="3">IF(J16=0,0,ROUND(I16/J16*100,1))</f>
        <v>2.7</v>
      </c>
      <c r="L16" s="97">
        <f t="shared" ref="L16:L52" si="4">IF(J16=0,0,ROUND(J16/$J$52*100,1))</f>
        <v>2.4</v>
      </c>
    </row>
    <row r="17" spans="2:12" ht="14.45" customHeight="1" x14ac:dyDescent="0.15">
      <c r="B17" s="96" t="s">
        <v>209</v>
      </c>
      <c r="C17" s="95"/>
      <c r="D17" s="94">
        <f>SUM('【方向別】自動車交通量(3)'!D17,'【方向別】自動車交通量(4)'!D17,'【方向別】自動車交通量(9)'!D17)</f>
        <v>95</v>
      </c>
      <c r="E17" s="93">
        <f>SUM('【方向別】自動車交通量(3)'!E17,'【方向別】自動車交通量(4)'!E17,'【方向別】自動車交通量(9)'!E17)</f>
        <v>10</v>
      </c>
      <c r="F17" s="93">
        <f>SUM('【方向別】自動車交通量(3)'!F17,'【方向別】自動車交通量(4)'!F17,'【方向別】自動車交通量(9)'!F17)</f>
        <v>3</v>
      </c>
      <c r="G17" s="93">
        <f>SUM('【方向別】自動車交通量(3)'!G17,'【方向別】自動車交通量(4)'!G17,'【方向別】自動車交通量(9)'!G17)</f>
        <v>1</v>
      </c>
      <c r="H17" s="93">
        <f t="shared" si="0"/>
        <v>105</v>
      </c>
      <c r="I17" s="93">
        <f t="shared" si="1"/>
        <v>4</v>
      </c>
      <c r="J17" s="93">
        <f t="shared" si="2"/>
        <v>109</v>
      </c>
      <c r="K17" s="92">
        <f t="shared" si="3"/>
        <v>3.7</v>
      </c>
      <c r="L17" s="91">
        <f t="shared" si="4"/>
        <v>1.4</v>
      </c>
    </row>
    <row r="18" spans="2:12" ht="14.45" customHeight="1" x14ac:dyDescent="0.15">
      <c r="B18" s="96" t="s">
        <v>208</v>
      </c>
      <c r="C18" s="95"/>
      <c r="D18" s="94">
        <f>SUM('【方向別】自動車交通量(3)'!D18,'【方向別】自動車交通量(4)'!D18,'【方向別】自動車交通量(9)'!D18)</f>
        <v>130</v>
      </c>
      <c r="E18" s="93">
        <f>SUM('【方向別】自動車交通量(3)'!E18,'【方向別】自動車交通量(4)'!E18,'【方向別】自動車交通量(9)'!E18)</f>
        <v>19</v>
      </c>
      <c r="F18" s="93">
        <f>SUM('【方向別】自動車交通量(3)'!F18,'【方向別】自動車交通量(4)'!F18,'【方向別】自動車交通量(9)'!F18)</f>
        <v>4</v>
      </c>
      <c r="G18" s="93">
        <f>SUM('【方向別】自動車交通量(3)'!G18,'【方向別】自動車交通量(4)'!G18,'【方向別】自動車交通量(9)'!G18)</f>
        <v>0</v>
      </c>
      <c r="H18" s="93">
        <f t="shared" si="0"/>
        <v>149</v>
      </c>
      <c r="I18" s="93">
        <f t="shared" si="1"/>
        <v>4</v>
      </c>
      <c r="J18" s="93">
        <f t="shared" si="2"/>
        <v>153</v>
      </c>
      <c r="K18" s="92">
        <f t="shared" si="3"/>
        <v>2.6</v>
      </c>
      <c r="L18" s="91">
        <f t="shared" si="4"/>
        <v>2</v>
      </c>
    </row>
    <row r="19" spans="2:12" ht="14.45" customHeight="1" x14ac:dyDescent="0.15">
      <c r="B19" s="96" t="s">
        <v>207</v>
      </c>
      <c r="C19" s="95"/>
      <c r="D19" s="94">
        <f>SUM('【方向別】自動車交通量(3)'!D19,'【方向別】自動車交通量(4)'!D19,'【方向別】自動車交通量(9)'!D19)</f>
        <v>122</v>
      </c>
      <c r="E19" s="93">
        <f>SUM('【方向別】自動車交通量(3)'!E19,'【方向別】自動車交通量(4)'!E19,'【方向別】自動車交通量(9)'!E19)</f>
        <v>18</v>
      </c>
      <c r="F19" s="93">
        <f>SUM('【方向別】自動車交通量(3)'!F19,'【方向別】自動車交通量(4)'!F19,'【方向別】自動車交通量(9)'!F19)</f>
        <v>1</v>
      </c>
      <c r="G19" s="93">
        <f>SUM('【方向別】自動車交通量(3)'!G19,'【方向別】自動車交通量(4)'!G19,'【方向別】自動車交通量(9)'!G19)</f>
        <v>1</v>
      </c>
      <c r="H19" s="93">
        <f t="shared" si="0"/>
        <v>140</v>
      </c>
      <c r="I19" s="93">
        <f t="shared" si="1"/>
        <v>2</v>
      </c>
      <c r="J19" s="93">
        <f t="shared" si="2"/>
        <v>142</v>
      </c>
      <c r="K19" s="92">
        <f t="shared" si="3"/>
        <v>1.4</v>
      </c>
      <c r="L19" s="91">
        <f t="shared" si="4"/>
        <v>1.9</v>
      </c>
    </row>
    <row r="20" spans="2:12" ht="14.45" customHeight="1" x14ac:dyDescent="0.15">
      <c r="B20" s="96" t="s">
        <v>206</v>
      </c>
      <c r="C20" s="95"/>
      <c r="D20" s="94">
        <f>SUM('【方向別】自動車交通量(3)'!D20,'【方向別】自動車交通量(4)'!D20,'【方向別】自動車交通量(9)'!D20)</f>
        <v>83</v>
      </c>
      <c r="E20" s="93">
        <f>SUM('【方向別】自動車交通量(3)'!E20,'【方向別】自動車交通量(4)'!E20,'【方向別】自動車交通量(9)'!E20)</f>
        <v>19</v>
      </c>
      <c r="F20" s="93">
        <f>SUM('【方向別】自動車交通量(3)'!F20,'【方向別】自動車交通量(4)'!F20,'【方向別】自動車交通量(9)'!F20)</f>
        <v>7</v>
      </c>
      <c r="G20" s="93">
        <f>SUM('【方向別】自動車交通量(3)'!G20,'【方向別】自動車交通量(4)'!G20,'【方向別】自動車交通量(9)'!G20)</f>
        <v>3</v>
      </c>
      <c r="H20" s="93">
        <f t="shared" si="0"/>
        <v>102</v>
      </c>
      <c r="I20" s="93">
        <f t="shared" si="1"/>
        <v>10</v>
      </c>
      <c r="J20" s="93">
        <f t="shared" si="2"/>
        <v>112</v>
      </c>
      <c r="K20" s="92">
        <f t="shared" si="3"/>
        <v>8.9</v>
      </c>
      <c r="L20" s="91">
        <f t="shared" si="4"/>
        <v>1.5</v>
      </c>
    </row>
    <row r="21" spans="2:12" ht="14.45" customHeight="1" x14ac:dyDescent="0.15">
      <c r="B21" s="90" t="s">
        <v>205</v>
      </c>
      <c r="C21" s="89"/>
      <c r="D21" s="88">
        <f>SUM('【方向別】自動車交通量(3)'!D21,'【方向別】自動車交通量(4)'!D21,'【方向別】自動車交通量(9)'!D21)</f>
        <v>83</v>
      </c>
      <c r="E21" s="87">
        <f>SUM('【方向別】自動車交通量(3)'!E21,'【方向別】自動車交通量(4)'!E21,'【方向別】自動車交通量(9)'!E21)</f>
        <v>13</v>
      </c>
      <c r="F21" s="87">
        <f>SUM('【方向別】自動車交通量(3)'!F21,'【方向別】自動車交通量(4)'!F21,'【方向別】自動車交通量(9)'!F21)</f>
        <v>7</v>
      </c>
      <c r="G21" s="87">
        <f>SUM('【方向別】自動車交通量(3)'!G21,'【方向別】自動車交通量(4)'!G21,'【方向別】自動車交通量(9)'!G21)</f>
        <v>2</v>
      </c>
      <c r="H21" s="87">
        <f t="shared" si="0"/>
        <v>96</v>
      </c>
      <c r="I21" s="87">
        <f t="shared" si="1"/>
        <v>9</v>
      </c>
      <c r="J21" s="87">
        <f t="shared" si="2"/>
        <v>105</v>
      </c>
      <c r="K21" s="86">
        <f t="shared" si="3"/>
        <v>8.6</v>
      </c>
      <c r="L21" s="85">
        <f t="shared" si="4"/>
        <v>1.4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673</v>
      </c>
      <c r="E22" s="81">
        <f t="shared" si="5"/>
        <v>98</v>
      </c>
      <c r="F22" s="81">
        <f t="shared" si="5"/>
        <v>24</v>
      </c>
      <c r="G22" s="81">
        <f t="shared" si="5"/>
        <v>10</v>
      </c>
      <c r="H22" s="81">
        <f t="shared" si="5"/>
        <v>771</v>
      </c>
      <c r="I22" s="81">
        <f t="shared" si="5"/>
        <v>34</v>
      </c>
      <c r="J22" s="81">
        <f t="shared" si="5"/>
        <v>805</v>
      </c>
      <c r="K22" s="80">
        <f t="shared" si="3"/>
        <v>4.2</v>
      </c>
      <c r="L22" s="79">
        <f t="shared" si="4"/>
        <v>10.7</v>
      </c>
    </row>
    <row r="23" spans="2:12" ht="14.45" customHeight="1" thickTop="1" x14ac:dyDescent="0.15">
      <c r="B23" s="102" t="s">
        <v>103</v>
      </c>
      <c r="C23" s="101"/>
      <c r="D23" s="100">
        <f>SUM('【方向別】自動車交通量(3)'!D23,'【方向別】自動車交通量(4)'!D23,'【方向別】自動車交通量(9)'!D23)</f>
        <v>116</v>
      </c>
      <c r="E23" s="99">
        <f>SUM('【方向別】自動車交通量(3)'!E23,'【方向別】自動車交通量(4)'!E23,'【方向別】自動車交通量(9)'!E23)</f>
        <v>6</v>
      </c>
      <c r="F23" s="99">
        <f>SUM('【方向別】自動車交通量(3)'!F23,'【方向別】自動車交通量(4)'!F23,'【方向別】自動車交通量(9)'!F23)</f>
        <v>5</v>
      </c>
      <c r="G23" s="99">
        <f>SUM('【方向別】自動車交通量(3)'!G23,'【方向別】自動車交通量(4)'!G23,'【方向別】自動車交通量(9)'!G23)</f>
        <v>3</v>
      </c>
      <c r="H23" s="99">
        <f t="shared" ref="H23:H28" si="6">SUM(D23:E23)</f>
        <v>122</v>
      </c>
      <c r="I23" s="99">
        <f t="shared" ref="I23:I28" si="7">SUM(F23:G23)</f>
        <v>8</v>
      </c>
      <c r="J23" s="99">
        <f t="shared" ref="J23:J28" si="8">SUM(H23:I23)</f>
        <v>130</v>
      </c>
      <c r="K23" s="98">
        <f t="shared" si="3"/>
        <v>6.2</v>
      </c>
      <c r="L23" s="97">
        <f t="shared" si="4"/>
        <v>1.7</v>
      </c>
    </row>
    <row r="24" spans="2:12" ht="14.45" customHeight="1" x14ac:dyDescent="0.15">
      <c r="B24" s="96" t="s">
        <v>102</v>
      </c>
      <c r="C24" s="95"/>
      <c r="D24" s="94">
        <f>SUM('【方向別】自動車交通量(3)'!D24,'【方向別】自動車交通量(4)'!D24,'【方向別】自動車交通量(9)'!D24)</f>
        <v>100</v>
      </c>
      <c r="E24" s="93">
        <f>SUM('【方向別】自動車交通量(3)'!E24,'【方向別】自動車交通量(4)'!E24,'【方向別】自動車交通量(9)'!E24)</f>
        <v>4</v>
      </c>
      <c r="F24" s="93">
        <f>SUM('【方向別】自動車交通量(3)'!F24,'【方向別】自動車交通量(4)'!F24,'【方向別】自動車交通量(9)'!F24)</f>
        <v>6</v>
      </c>
      <c r="G24" s="93">
        <f>SUM('【方向別】自動車交通量(3)'!G24,'【方向別】自動車交通量(4)'!G24,'【方向別】自動車交通量(9)'!G24)</f>
        <v>3</v>
      </c>
      <c r="H24" s="93">
        <f t="shared" si="6"/>
        <v>104</v>
      </c>
      <c r="I24" s="93">
        <f t="shared" si="7"/>
        <v>9</v>
      </c>
      <c r="J24" s="93">
        <f t="shared" si="8"/>
        <v>113</v>
      </c>
      <c r="K24" s="92">
        <f t="shared" si="3"/>
        <v>8</v>
      </c>
      <c r="L24" s="91">
        <f t="shared" si="4"/>
        <v>1.5</v>
      </c>
    </row>
    <row r="25" spans="2:12" ht="14.45" customHeight="1" x14ac:dyDescent="0.15">
      <c r="B25" s="96" t="s">
        <v>101</v>
      </c>
      <c r="C25" s="95"/>
      <c r="D25" s="94">
        <f>SUM('【方向別】自動車交通量(3)'!D25,'【方向別】自動車交通量(4)'!D25,'【方向別】自動車交通量(9)'!D25)</f>
        <v>104</v>
      </c>
      <c r="E25" s="93">
        <f>SUM('【方向別】自動車交通量(3)'!E25,'【方向別】自動車交通量(4)'!E25,'【方向別】自動車交通量(9)'!E25)</f>
        <v>7</v>
      </c>
      <c r="F25" s="93">
        <f>SUM('【方向別】自動車交通量(3)'!F25,'【方向別】自動車交通量(4)'!F25,'【方向別】自動車交通量(9)'!F25)</f>
        <v>7</v>
      </c>
      <c r="G25" s="93">
        <f>SUM('【方向別】自動車交通量(3)'!G25,'【方向別】自動車交通量(4)'!G25,'【方向別】自動車交通量(9)'!G25)</f>
        <v>3</v>
      </c>
      <c r="H25" s="93">
        <f t="shared" si="6"/>
        <v>111</v>
      </c>
      <c r="I25" s="93">
        <f t="shared" si="7"/>
        <v>10</v>
      </c>
      <c r="J25" s="93">
        <f t="shared" si="8"/>
        <v>121</v>
      </c>
      <c r="K25" s="92">
        <f t="shared" si="3"/>
        <v>8.3000000000000007</v>
      </c>
      <c r="L25" s="91">
        <f t="shared" si="4"/>
        <v>1.6</v>
      </c>
    </row>
    <row r="26" spans="2:12" ht="14.45" customHeight="1" x14ac:dyDescent="0.15">
      <c r="B26" s="96" t="s">
        <v>100</v>
      </c>
      <c r="C26" s="95"/>
      <c r="D26" s="94">
        <f>SUM('【方向別】自動車交通量(3)'!D26,'【方向別】自動車交通量(4)'!D26,'【方向別】自動車交通量(9)'!D26)</f>
        <v>104</v>
      </c>
      <c r="E26" s="93">
        <f>SUM('【方向別】自動車交通量(3)'!E26,'【方向別】自動車交通量(4)'!E26,'【方向別】自動車交通量(9)'!E26)</f>
        <v>9</v>
      </c>
      <c r="F26" s="93">
        <f>SUM('【方向別】自動車交通量(3)'!F26,'【方向別】自動車交通量(4)'!F26,'【方向別】自動車交通量(9)'!F26)</f>
        <v>8</v>
      </c>
      <c r="G26" s="93">
        <f>SUM('【方向別】自動車交通量(3)'!G26,'【方向別】自動車交通量(4)'!G26,'【方向別】自動車交通量(9)'!G26)</f>
        <v>2</v>
      </c>
      <c r="H26" s="93">
        <f t="shared" si="6"/>
        <v>113</v>
      </c>
      <c r="I26" s="93">
        <f t="shared" si="7"/>
        <v>10</v>
      </c>
      <c r="J26" s="93">
        <f t="shared" si="8"/>
        <v>123</v>
      </c>
      <c r="K26" s="92">
        <f t="shared" si="3"/>
        <v>8.1</v>
      </c>
      <c r="L26" s="91">
        <f t="shared" si="4"/>
        <v>1.6</v>
      </c>
    </row>
    <row r="27" spans="2:12" ht="14.45" customHeight="1" x14ac:dyDescent="0.15">
      <c r="B27" s="96" t="s">
        <v>99</v>
      </c>
      <c r="C27" s="95"/>
      <c r="D27" s="94">
        <f>SUM('【方向別】自動車交通量(3)'!D27,'【方向別】自動車交通量(4)'!D27,'【方向別】自動車交通量(9)'!D27)</f>
        <v>98</v>
      </c>
      <c r="E27" s="93">
        <f>SUM('【方向別】自動車交通量(3)'!E27,'【方向別】自動車交通量(4)'!E27,'【方向別】自動車交通量(9)'!E27)</f>
        <v>6</v>
      </c>
      <c r="F27" s="93">
        <f>SUM('【方向別】自動車交通量(3)'!F27,'【方向別】自動車交通量(4)'!F27,'【方向別】自動車交通量(9)'!F27)</f>
        <v>7</v>
      </c>
      <c r="G27" s="93">
        <f>SUM('【方向別】自動車交通量(3)'!G27,'【方向別】自動車交通量(4)'!G27,'【方向別】自動車交通量(9)'!G27)</f>
        <v>2</v>
      </c>
      <c r="H27" s="93">
        <f t="shared" si="6"/>
        <v>104</v>
      </c>
      <c r="I27" s="93">
        <f t="shared" si="7"/>
        <v>9</v>
      </c>
      <c r="J27" s="93">
        <f t="shared" si="8"/>
        <v>113</v>
      </c>
      <c r="K27" s="92">
        <f t="shared" si="3"/>
        <v>8</v>
      </c>
      <c r="L27" s="91">
        <f t="shared" si="4"/>
        <v>1.5</v>
      </c>
    </row>
    <row r="28" spans="2:12" ht="14.45" customHeight="1" x14ac:dyDescent="0.15">
      <c r="B28" s="90" t="s">
        <v>204</v>
      </c>
      <c r="C28" s="89"/>
      <c r="D28" s="88">
        <f>SUM('【方向別】自動車交通量(3)'!D28,'【方向別】自動車交通量(4)'!D28,'【方向別】自動車交通量(9)'!D28)</f>
        <v>76</v>
      </c>
      <c r="E28" s="87">
        <f>SUM('【方向別】自動車交通量(3)'!E28,'【方向別】自動車交通量(4)'!E28,'【方向別】自動車交通量(9)'!E28)</f>
        <v>1</v>
      </c>
      <c r="F28" s="87">
        <f>SUM('【方向別】自動車交通量(3)'!F28,'【方向別】自動車交通量(4)'!F28,'【方向別】自動車交通量(9)'!F28)</f>
        <v>15</v>
      </c>
      <c r="G28" s="87">
        <f>SUM('【方向別】自動車交通量(3)'!G28,'【方向別】自動車交通量(4)'!G28,'【方向別】自動車交通量(9)'!G28)</f>
        <v>0</v>
      </c>
      <c r="H28" s="87">
        <f t="shared" si="6"/>
        <v>77</v>
      </c>
      <c r="I28" s="87">
        <f t="shared" si="7"/>
        <v>15</v>
      </c>
      <c r="J28" s="87">
        <f t="shared" si="8"/>
        <v>92</v>
      </c>
      <c r="K28" s="86">
        <f t="shared" si="3"/>
        <v>16.3</v>
      </c>
      <c r="L28" s="85">
        <f t="shared" si="4"/>
        <v>1.2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598</v>
      </c>
      <c r="E29" s="81">
        <f t="shared" si="9"/>
        <v>33</v>
      </c>
      <c r="F29" s="81">
        <f t="shared" si="9"/>
        <v>48</v>
      </c>
      <c r="G29" s="81">
        <f t="shared" si="9"/>
        <v>13</v>
      </c>
      <c r="H29" s="81">
        <f t="shared" si="9"/>
        <v>631</v>
      </c>
      <c r="I29" s="81">
        <f t="shared" si="9"/>
        <v>61</v>
      </c>
      <c r="J29" s="81">
        <f t="shared" si="9"/>
        <v>692</v>
      </c>
      <c r="K29" s="80">
        <f t="shared" si="3"/>
        <v>8.8000000000000007</v>
      </c>
      <c r="L29" s="79">
        <f t="shared" si="4"/>
        <v>9.1999999999999993</v>
      </c>
    </row>
    <row r="30" spans="2:12" ht="14.45" customHeight="1" thickTop="1" x14ac:dyDescent="0.15">
      <c r="B30" s="110" t="s">
        <v>203</v>
      </c>
      <c r="C30" s="109"/>
      <c r="D30" s="76">
        <f>SUM('【方向別】自動車交通量(3)'!D30,'【方向別】自動車交通量(4)'!D30,'【方向別】自動車交通量(9)'!D30)</f>
        <v>563</v>
      </c>
      <c r="E30" s="75">
        <f>SUM('【方向別】自動車交通量(3)'!E30,'【方向別】自動車交通量(4)'!E30,'【方向別】自動車交通量(9)'!E30)</f>
        <v>71</v>
      </c>
      <c r="F30" s="75">
        <f>SUM('【方向別】自動車交通量(3)'!F30,'【方向別】自動車交通量(4)'!F30,'【方向別】自動車交通量(9)'!F30)</f>
        <v>54</v>
      </c>
      <c r="G30" s="75">
        <f>SUM('【方向別】自動車交通量(3)'!G30,'【方向別】自動車交通量(4)'!G30,'【方向別】自動車交通量(9)'!G30)</f>
        <v>8</v>
      </c>
      <c r="H30" s="75">
        <f t="shared" ref="H30:H43" si="10">SUM(D30:E30)</f>
        <v>634</v>
      </c>
      <c r="I30" s="75">
        <f t="shared" ref="I30:I43" si="11">SUM(F30:G30)</f>
        <v>62</v>
      </c>
      <c r="J30" s="75">
        <f t="shared" ref="J30:J43" si="12">SUM(H30:I30)</f>
        <v>696</v>
      </c>
      <c r="K30" s="74">
        <f t="shared" si="3"/>
        <v>8.9</v>
      </c>
      <c r="L30" s="73">
        <f t="shared" si="4"/>
        <v>9.1999999999999993</v>
      </c>
    </row>
    <row r="31" spans="2:12" ht="14.45" customHeight="1" x14ac:dyDescent="0.15">
      <c r="B31" s="108" t="s">
        <v>202</v>
      </c>
      <c r="C31" s="107"/>
      <c r="D31" s="106">
        <f>SUM('【方向別】自動車交通量(3)'!D31,'【方向別】自動車交通量(4)'!D31,'【方向別】自動車交通量(9)'!D31)</f>
        <v>534</v>
      </c>
      <c r="E31" s="105">
        <f>SUM('【方向別】自動車交通量(3)'!E31,'【方向別】自動車交通量(4)'!E31,'【方向別】自動車交通量(9)'!E31)</f>
        <v>79</v>
      </c>
      <c r="F31" s="105">
        <f>SUM('【方向別】自動車交通量(3)'!F31,'【方向別】自動車交通量(4)'!F31,'【方向別】自動車交通量(9)'!F31)</f>
        <v>50</v>
      </c>
      <c r="G31" s="105">
        <f>SUM('【方向別】自動車交通量(3)'!G31,'【方向別】自動車交通量(4)'!G31,'【方向別】自動車交通量(9)'!G31)</f>
        <v>4</v>
      </c>
      <c r="H31" s="105">
        <f t="shared" si="10"/>
        <v>613</v>
      </c>
      <c r="I31" s="105">
        <f t="shared" si="11"/>
        <v>54</v>
      </c>
      <c r="J31" s="105">
        <f t="shared" si="12"/>
        <v>667</v>
      </c>
      <c r="K31" s="104">
        <f t="shared" si="3"/>
        <v>8.1</v>
      </c>
      <c r="L31" s="103">
        <f t="shared" si="4"/>
        <v>8.9</v>
      </c>
    </row>
    <row r="32" spans="2:12" ht="14.45" customHeight="1" x14ac:dyDescent="0.15">
      <c r="B32" s="108" t="s">
        <v>201</v>
      </c>
      <c r="C32" s="107"/>
      <c r="D32" s="106">
        <f>SUM('【方向別】自動車交通量(3)'!D32,'【方向別】自動車交通量(4)'!D32,'【方向別】自動車交通量(9)'!D32)</f>
        <v>551</v>
      </c>
      <c r="E32" s="105">
        <f>SUM('【方向別】自動車交通量(3)'!E32,'【方向別】自動車交通量(4)'!E32,'【方向別】自動車交通量(9)'!E32)</f>
        <v>61</v>
      </c>
      <c r="F32" s="105">
        <f>SUM('【方向別】自動車交通量(3)'!F32,'【方向別】自動車交通量(4)'!F32,'【方向別】自動車交通量(9)'!F32)</f>
        <v>75</v>
      </c>
      <c r="G32" s="105">
        <f>SUM('【方向別】自動車交通量(3)'!G32,'【方向別】自動車交通量(4)'!G32,'【方向別】自動車交通量(9)'!G32)</f>
        <v>4</v>
      </c>
      <c r="H32" s="105">
        <f t="shared" si="10"/>
        <v>612</v>
      </c>
      <c r="I32" s="105">
        <f t="shared" si="11"/>
        <v>79</v>
      </c>
      <c r="J32" s="105">
        <f t="shared" si="12"/>
        <v>691</v>
      </c>
      <c r="K32" s="104">
        <f t="shared" si="3"/>
        <v>11.4</v>
      </c>
      <c r="L32" s="103">
        <f t="shared" si="4"/>
        <v>9.1999999999999993</v>
      </c>
    </row>
    <row r="33" spans="2:12" ht="14.45" customHeight="1" x14ac:dyDescent="0.15">
      <c r="B33" s="108" t="s">
        <v>200</v>
      </c>
      <c r="C33" s="107"/>
      <c r="D33" s="106">
        <f>SUM('【方向別】自動車交通量(3)'!D33,'【方向別】自動車交通量(4)'!D33,'【方向別】自動車交通量(9)'!D33)</f>
        <v>446</v>
      </c>
      <c r="E33" s="105">
        <f>SUM('【方向別】自動車交通量(3)'!E33,'【方向別】自動車交通量(4)'!E33,'【方向別】自動車交通量(9)'!E33)</f>
        <v>48</v>
      </c>
      <c r="F33" s="105">
        <f>SUM('【方向別】自動車交通量(3)'!F33,'【方向別】自動車交通量(4)'!F33,'【方向別】自動車交通量(9)'!F33)</f>
        <v>53</v>
      </c>
      <c r="G33" s="105">
        <f>SUM('【方向別】自動車交通量(3)'!G33,'【方向別】自動車交通量(4)'!G33,'【方向別】自動車交通量(9)'!G33)</f>
        <v>2</v>
      </c>
      <c r="H33" s="105">
        <f t="shared" si="10"/>
        <v>494</v>
      </c>
      <c r="I33" s="105">
        <f t="shared" si="11"/>
        <v>55</v>
      </c>
      <c r="J33" s="105">
        <f t="shared" si="12"/>
        <v>549</v>
      </c>
      <c r="K33" s="104">
        <f t="shared" si="3"/>
        <v>10</v>
      </c>
      <c r="L33" s="103">
        <f t="shared" si="4"/>
        <v>7.3</v>
      </c>
    </row>
    <row r="34" spans="2:12" ht="14.45" customHeight="1" x14ac:dyDescent="0.15">
      <c r="B34" s="108" t="s">
        <v>199</v>
      </c>
      <c r="C34" s="107"/>
      <c r="D34" s="106">
        <f>SUM('【方向別】自動車交通量(3)'!D34,'【方向別】自動車交通量(4)'!D34,'【方向別】自動車交通量(9)'!D34)</f>
        <v>488</v>
      </c>
      <c r="E34" s="105">
        <f>SUM('【方向別】自動車交通量(3)'!E34,'【方向別】自動車交通量(4)'!E34,'【方向別】自動車交通量(9)'!E34)</f>
        <v>79</v>
      </c>
      <c r="F34" s="105">
        <f>SUM('【方向別】自動車交通量(3)'!F34,'【方向別】自動車交通量(4)'!F34,'【方向別】自動車交通量(9)'!F34)</f>
        <v>36</v>
      </c>
      <c r="G34" s="105">
        <f>SUM('【方向別】自動車交通量(3)'!G34,'【方向別】自動車交通量(4)'!G34,'【方向別】自動車交通量(9)'!G34)</f>
        <v>5</v>
      </c>
      <c r="H34" s="105">
        <f t="shared" si="10"/>
        <v>567</v>
      </c>
      <c r="I34" s="105">
        <f t="shared" si="11"/>
        <v>41</v>
      </c>
      <c r="J34" s="105">
        <f t="shared" si="12"/>
        <v>608</v>
      </c>
      <c r="K34" s="104">
        <f t="shared" si="3"/>
        <v>6.7</v>
      </c>
      <c r="L34" s="103">
        <f t="shared" si="4"/>
        <v>8.1</v>
      </c>
    </row>
    <row r="35" spans="2:12" ht="14.45" customHeight="1" x14ac:dyDescent="0.15">
      <c r="B35" s="108" t="s">
        <v>198</v>
      </c>
      <c r="C35" s="107"/>
      <c r="D35" s="106">
        <f>SUM('【方向別】自動車交通量(3)'!D35,'【方向別】自動車交通量(4)'!D35,'【方向別】自動車交通量(9)'!D35)</f>
        <v>448</v>
      </c>
      <c r="E35" s="105">
        <f>SUM('【方向別】自動車交通量(3)'!E35,'【方向別】自動車交通量(4)'!E35,'【方向別】自動車交通量(9)'!E35)</f>
        <v>79</v>
      </c>
      <c r="F35" s="105">
        <f>SUM('【方向別】自動車交通量(3)'!F35,'【方向別】自動車交通量(4)'!F35,'【方向別】自動車交通量(9)'!F35)</f>
        <v>42</v>
      </c>
      <c r="G35" s="105">
        <f>SUM('【方向別】自動車交通量(3)'!G35,'【方向別】自動車交通量(4)'!G35,'【方向別】自動車交通量(9)'!G35)</f>
        <v>7</v>
      </c>
      <c r="H35" s="105">
        <f t="shared" si="10"/>
        <v>527</v>
      </c>
      <c r="I35" s="105">
        <f t="shared" si="11"/>
        <v>49</v>
      </c>
      <c r="J35" s="105">
        <f t="shared" si="12"/>
        <v>576</v>
      </c>
      <c r="K35" s="104">
        <f t="shared" si="3"/>
        <v>8.5</v>
      </c>
      <c r="L35" s="103">
        <f t="shared" si="4"/>
        <v>7.6</v>
      </c>
    </row>
    <row r="36" spans="2:12" ht="14.45" customHeight="1" x14ac:dyDescent="0.15">
      <c r="B36" s="108" t="s">
        <v>197</v>
      </c>
      <c r="C36" s="107"/>
      <c r="D36" s="106">
        <f>SUM('【方向別】自動車交通量(3)'!D36,'【方向別】自動車交通量(4)'!D36,'【方向別】自動車交通量(9)'!D36)</f>
        <v>364</v>
      </c>
      <c r="E36" s="105">
        <f>SUM('【方向別】自動車交通量(3)'!E36,'【方向別】自動車交通量(4)'!E36,'【方向別】自動車交通量(9)'!E36)</f>
        <v>49</v>
      </c>
      <c r="F36" s="105">
        <f>SUM('【方向別】自動車交通量(3)'!F36,'【方向別】自動車交通量(4)'!F36,'【方向別】自動車交通量(9)'!F36)</f>
        <v>45</v>
      </c>
      <c r="G36" s="105">
        <f>SUM('【方向別】自動車交通量(3)'!G36,'【方向別】自動車交通量(4)'!G36,'【方向別】自動車交通量(9)'!G36)</f>
        <v>7</v>
      </c>
      <c r="H36" s="105">
        <f t="shared" si="10"/>
        <v>413</v>
      </c>
      <c r="I36" s="105">
        <f t="shared" si="11"/>
        <v>52</v>
      </c>
      <c r="J36" s="105">
        <f t="shared" si="12"/>
        <v>465</v>
      </c>
      <c r="K36" s="104">
        <f t="shared" si="3"/>
        <v>11.2</v>
      </c>
      <c r="L36" s="103">
        <f t="shared" si="4"/>
        <v>6.2</v>
      </c>
    </row>
    <row r="37" spans="2:12" ht="14.45" customHeight="1" x14ac:dyDescent="0.15">
      <c r="B37" s="108" t="s">
        <v>196</v>
      </c>
      <c r="C37" s="107"/>
      <c r="D37" s="106">
        <f>SUM('【方向別】自動車交通量(3)'!D37,'【方向別】自動車交通量(4)'!D37,'【方向別】自動車交通量(9)'!D37)</f>
        <v>469</v>
      </c>
      <c r="E37" s="105">
        <f>SUM('【方向別】自動車交通量(3)'!E37,'【方向別】自動車交通量(4)'!E37,'【方向別】自動車交通量(9)'!E37)</f>
        <v>61</v>
      </c>
      <c r="F37" s="105">
        <f>SUM('【方向別】自動車交通量(3)'!F37,'【方向別】自動車交通量(4)'!F37,'【方向別】自動車交通量(9)'!F37)</f>
        <v>35</v>
      </c>
      <c r="G37" s="105">
        <f>SUM('【方向別】自動車交通量(3)'!G37,'【方向別】自動車交通量(4)'!G37,'【方向別】自動車交通量(9)'!G37)</f>
        <v>6</v>
      </c>
      <c r="H37" s="105">
        <f t="shared" si="10"/>
        <v>530</v>
      </c>
      <c r="I37" s="105">
        <f t="shared" si="11"/>
        <v>41</v>
      </c>
      <c r="J37" s="105">
        <f t="shared" si="12"/>
        <v>571</v>
      </c>
      <c r="K37" s="104">
        <f t="shared" si="3"/>
        <v>7.2</v>
      </c>
      <c r="L37" s="103">
        <f t="shared" si="4"/>
        <v>7.6</v>
      </c>
    </row>
    <row r="38" spans="2:12" ht="14.45" customHeight="1" x14ac:dyDescent="0.15">
      <c r="B38" s="102" t="s">
        <v>88</v>
      </c>
      <c r="C38" s="101"/>
      <c r="D38" s="100">
        <f>SUM('【方向別】自動車交通量(3)'!D38,'【方向別】自動車交通量(4)'!D38,'【方向別】自動車交通量(9)'!D38)</f>
        <v>75</v>
      </c>
      <c r="E38" s="99">
        <f>SUM('【方向別】自動車交通量(3)'!E38,'【方向別】自動車交通量(4)'!E38,'【方向別】自動車交通量(9)'!E38)</f>
        <v>20</v>
      </c>
      <c r="F38" s="99">
        <f>SUM('【方向別】自動車交通量(3)'!F38,'【方向別】自動車交通量(4)'!F38,'【方向別】自動車交通量(9)'!F38)</f>
        <v>6</v>
      </c>
      <c r="G38" s="99">
        <f>SUM('【方向別】自動車交通量(3)'!G38,'【方向別】自動車交通量(4)'!G38,'【方向別】自動車交通量(9)'!G38)</f>
        <v>0</v>
      </c>
      <c r="H38" s="99">
        <f t="shared" si="10"/>
        <v>95</v>
      </c>
      <c r="I38" s="99">
        <f t="shared" si="11"/>
        <v>6</v>
      </c>
      <c r="J38" s="99">
        <f t="shared" si="12"/>
        <v>101</v>
      </c>
      <c r="K38" s="98">
        <f t="shared" si="3"/>
        <v>5.9</v>
      </c>
      <c r="L38" s="97">
        <f t="shared" si="4"/>
        <v>1.3</v>
      </c>
    </row>
    <row r="39" spans="2:12" ht="14.45" customHeight="1" x14ac:dyDescent="0.15">
      <c r="B39" s="96" t="s">
        <v>87</v>
      </c>
      <c r="C39" s="95"/>
      <c r="D39" s="94">
        <f>SUM('【方向別】自動車交通量(3)'!D39,'【方向別】自動車交通量(4)'!D39,'【方向別】自動車交通量(9)'!D39)</f>
        <v>100</v>
      </c>
      <c r="E39" s="93">
        <f>SUM('【方向別】自動車交通量(3)'!E39,'【方向別】自動車交通量(4)'!E39,'【方向別】自動車交通量(9)'!E39)</f>
        <v>26</v>
      </c>
      <c r="F39" s="93">
        <f>SUM('【方向別】自動車交通量(3)'!F39,'【方向別】自動車交通量(4)'!F39,'【方向別】自動車交通量(9)'!F39)</f>
        <v>9</v>
      </c>
      <c r="G39" s="93">
        <f>SUM('【方向別】自動車交通量(3)'!G39,'【方向別】自動車交通量(4)'!G39,'【方向別】自動車交通量(9)'!G39)</f>
        <v>2</v>
      </c>
      <c r="H39" s="93">
        <f t="shared" si="10"/>
        <v>126</v>
      </c>
      <c r="I39" s="93">
        <f t="shared" si="11"/>
        <v>11</v>
      </c>
      <c r="J39" s="93">
        <f t="shared" si="12"/>
        <v>137</v>
      </c>
      <c r="K39" s="92">
        <f t="shared" si="3"/>
        <v>8</v>
      </c>
      <c r="L39" s="91">
        <f t="shared" si="4"/>
        <v>1.8</v>
      </c>
    </row>
    <row r="40" spans="2:12" ht="14.45" customHeight="1" x14ac:dyDescent="0.15">
      <c r="B40" s="96" t="s">
        <v>86</v>
      </c>
      <c r="C40" s="95"/>
      <c r="D40" s="94">
        <f>SUM('【方向別】自動車交通量(3)'!D40,'【方向別】自動車交通量(4)'!D40,'【方向別】自動車交通量(9)'!D40)</f>
        <v>71</v>
      </c>
      <c r="E40" s="93">
        <f>SUM('【方向別】自動車交通量(3)'!E40,'【方向別】自動車交通量(4)'!E40,'【方向別】自動車交通量(9)'!E40)</f>
        <v>13</v>
      </c>
      <c r="F40" s="93">
        <f>SUM('【方向別】自動車交通量(3)'!F40,'【方向別】自動車交通量(4)'!F40,'【方向別】自動車交通量(9)'!F40)</f>
        <v>3</v>
      </c>
      <c r="G40" s="93">
        <f>SUM('【方向別】自動車交通量(3)'!G40,'【方向別】自動車交通量(4)'!G40,'【方向別】自動車交通量(9)'!G40)</f>
        <v>0</v>
      </c>
      <c r="H40" s="93">
        <f t="shared" si="10"/>
        <v>84</v>
      </c>
      <c r="I40" s="93">
        <f t="shared" si="11"/>
        <v>3</v>
      </c>
      <c r="J40" s="93">
        <f t="shared" si="12"/>
        <v>87</v>
      </c>
      <c r="K40" s="92">
        <f t="shared" si="3"/>
        <v>3.4</v>
      </c>
      <c r="L40" s="91">
        <f t="shared" si="4"/>
        <v>1.2</v>
      </c>
    </row>
    <row r="41" spans="2:12" ht="14.45" customHeight="1" x14ac:dyDescent="0.15">
      <c r="B41" s="96" t="s">
        <v>85</v>
      </c>
      <c r="C41" s="95"/>
      <c r="D41" s="94">
        <f>SUM('【方向別】自動車交通量(3)'!D41,'【方向別】自動車交通量(4)'!D41,'【方向別】自動車交通量(9)'!D41)</f>
        <v>89</v>
      </c>
      <c r="E41" s="93">
        <f>SUM('【方向別】自動車交通量(3)'!E41,'【方向別】自動車交通量(4)'!E41,'【方向別】自動車交通量(9)'!E41)</f>
        <v>19</v>
      </c>
      <c r="F41" s="93">
        <f>SUM('【方向別】自動車交通量(3)'!F41,'【方向別】自動車交通量(4)'!F41,'【方向別】自動車交通量(9)'!F41)</f>
        <v>6</v>
      </c>
      <c r="G41" s="93">
        <f>SUM('【方向別】自動車交通量(3)'!G41,'【方向別】自動車交通量(4)'!G41,'【方向別】自動車交通量(9)'!G41)</f>
        <v>0</v>
      </c>
      <c r="H41" s="93">
        <f t="shared" si="10"/>
        <v>108</v>
      </c>
      <c r="I41" s="93">
        <f t="shared" si="11"/>
        <v>6</v>
      </c>
      <c r="J41" s="93">
        <f t="shared" si="12"/>
        <v>114</v>
      </c>
      <c r="K41" s="92">
        <f t="shared" si="3"/>
        <v>5.3</v>
      </c>
      <c r="L41" s="91">
        <f t="shared" si="4"/>
        <v>1.5</v>
      </c>
    </row>
    <row r="42" spans="2:12" ht="14.45" customHeight="1" x14ac:dyDescent="0.15">
      <c r="B42" s="96" t="s">
        <v>84</v>
      </c>
      <c r="C42" s="95"/>
      <c r="D42" s="94">
        <f>SUM('【方向別】自動車交通量(3)'!D42,'【方向別】自動車交通量(4)'!D42,'【方向別】自動車交通量(9)'!D42)</f>
        <v>79</v>
      </c>
      <c r="E42" s="93">
        <f>SUM('【方向別】自動車交通量(3)'!E42,'【方向別】自動車交通量(4)'!E42,'【方向別】自動車交通量(9)'!E42)</f>
        <v>13</v>
      </c>
      <c r="F42" s="93">
        <f>SUM('【方向別】自動車交通量(3)'!F42,'【方向別】自動車交通量(4)'!F42,'【方向別】自動車交通量(9)'!F42)</f>
        <v>3</v>
      </c>
      <c r="G42" s="93">
        <f>SUM('【方向別】自動車交通量(3)'!G42,'【方向別】自動車交通量(4)'!G42,'【方向別】自動車交通量(9)'!G42)</f>
        <v>1</v>
      </c>
      <c r="H42" s="93">
        <f t="shared" si="10"/>
        <v>92</v>
      </c>
      <c r="I42" s="93">
        <f t="shared" si="11"/>
        <v>4</v>
      </c>
      <c r="J42" s="93">
        <f t="shared" si="12"/>
        <v>96</v>
      </c>
      <c r="K42" s="92">
        <f t="shared" si="3"/>
        <v>4.2</v>
      </c>
      <c r="L42" s="91">
        <f t="shared" si="4"/>
        <v>1.3</v>
      </c>
    </row>
    <row r="43" spans="2:12" ht="14.45" customHeight="1" x14ac:dyDescent="0.15">
      <c r="B43" s="90" t="s">
        <v>195</v>
      </c>
      <c r="C43" s="89"/>
      <c r="D43" s="88">
        <f>SUM('【方向別】自動車交通量(3)'!D43,'【方向別】自動車交通量(4)'!D43,'【方向別】自動車交通量(9)'!D43)</f>
        <v>120</v>
      </c>
      <c r="E43" s="87">
        <f>SUM('【方向別】自動車交通量(3)'!E43,'【方向別】自動車交通量(4)'!E43,'【方向別】自動車交通量(9)'!E43)</f>
        <v>11</v>
      </c>
      <c r="F43" s="87">
        <f>SUM('【方向別】自動車交通量(3)'!F43,'【方向別】自動車交通量(4)'!F43,'【方向別】自動車交通量(9)'!F43)</f>
        <v>6</v>
      </c>
      <c r="G43" s="87">
        <f>SUM('【方向別】自動車交通量(3)'!G43,'【方向別】自動車交通量(4)'!G43,'【方向別】自動車交通量(9)'!G43)</f>
        <v>2</v>
      </c>
      <c r="H43" s="87">
        <f t="shared" si="10"/>
        <v>131</v>
      </c>
      <c r="I43" s="87">
        <f t="shared" si="11"/>
        <v>8</v>
      </c>
      <c r="J43" s="87">
        <f t="shared" si="12"/>
        <v>139</v>
      </c>
      <c r="K43" s="86">
        <f t="shared" si="3"/>
        <v>5.8</v>
      </c>
      <c r="L43" s="85">
        <f t="shared" si="4"/>
        <v>1.8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534</v>
      </c>
      <c r="E44" s="81">
        <f t="shared" si="13"/>
        <v>102</v>
      </c>
      <c r="F44" s="81">
        <f t="shared" si="13"/>
        <v>33</v>
      </c>
      <c r="G44" s="81">
        <f t="shared" si="13"/>
        <v>5</v>
      </c>
      <c r="H44" s="81">
        <f t="shared" si="13"/>
        <v>636</v>
      </c>
      <c r="I44" s="81">
        <f t="shared" si="13"/>
        <v>38</v>
      </c>
      <c r="J44" s="81">
        <f t="shared" si="13"/>
        <v>674</v>
      </c>
      <c r="K44" s="80">
        <f t="shared" si="3"/>
        <v>5.6</v>
      </c>
      <c r="L44" s="79">
        <f t="shared" si="4"/>
        <v>8.9</v>
      </c>
    </row>
    <row r="45" spans="2:12" ht="14.45" customHeight="1" thickTop="1" x14ac:dyDescent="0.15">
      <c r="B45" s="102" t="s">
        <v>81</v>
      </c>
      <c r="C45" s="101"/>
      <c r="D45" s="100">
        <f>SUM('【方向別】自動車交通量(3)'!D45,'【方向別】自動車交通量(4)'!D45,'【方向別】自動車交通量(9)'!D45)</f>
        <v>105</v>
      </c>
      <c r="E45" s="99">
        <f>SUM('【方向別】自動車交通量(3)'!E45,'【方向別】自動車交通量(4)'!E45,'【方向別】自動車交通量(9)'!E45)</f>
        <v>14</v>
      </c>
      <c r="F45" s="99">
        <f>SUM('【方向別】自動車交通量(3)'!F45,'【方向別】自動車交通量(4)'!F45,'【方向別】自動車交通量(9)'!F45)</f>
        <v>11</v>
      </c>
      <c r="G45" s="99">
        <f>SUM('【方向別】自動車交通量(3)'!G45,'【方向別】自動車交通量(4)'!G45,'【方向別】自動車交通量(9)'!G45)</f>
        <v>2</v>
      </c>
      <c r="H45" s="99">
        <f t="shared" ref="H45:H50" si="14">SUM(D45:E45)</f>
        <v>119</v>
      </c>
      <c r="I45" s="99">
        <f t="shared" ref="I45:I50" si="15">SUM(F45:G45)</f>
        <v>13</v>
      </c>
      <c r="J45" s="99">
        <f t="shared" ref="J45:J50" si="16">SUM(H45:I45)</f>
        <v>132</v>
      </c>
      <c r="K45" s="98">
        <f t="shared" si="3"/>
        <v>9.8000000000000007</v>
      </c>
      <c r="L45" s="97">
        <f t="shared" si="4"/>
        <v>1.8</v>
      </c>
    </row>
    <row r="46" spans="2:12" ht="14.45" customHeight="1" x14ac:dyDescent="0.15">
      <c r="B46" s="96" t="s">
        <v>80</v>
      </c>
      <c r="C46" s="95"/>
      <c r="D46" s="94">
        <f>SUM('【方向別】自動車交通量(3)'!D46,'【方向別】自動車交通量(4)'!D46,'【方向別】自動車交通量(9)'!D46)</f>
        <v>73</v>
      </c>
      <c r="E46" s="93">
        <f>SUM('【方向別】自動車交通量(3)'!E46,'【方向別】自動車交通量(4)'!E46,'【方向別】自動車交通量(9)'!E46)</f>
        <v>0</v>
      </c>
      <c r="F46" s="93">
        <f>SUM('【方向別】自動車交通量(3)'!F46,'【方向別】自動車交通量(4)'!F46,'【方向別】自動車交通量(9)'!F46)</f>
        <v>1</v>
      </c>
      <c r="G46" s="93">
        <f>SUM('【方向別】自動車交通量(3)'!G46,'【方向別】自動車交通量(4)'!G46,'【方向別】自動車交通量(9)'!G46)</f>
        <v>0</v>
      </c>
      <c r="H46" s="93">
        <f t="shared" si="14"/>
        <v>73</v>
      </c>
      <c r="I46" s="93">
        <f t="shared" si="15"/>
        <v>1</v>
      </c>
      <c r="J46" s="93">
        <f t="shared" si="16"/>
        <v>74</v>
      </c>
      <c r="K46" s="92">
        <f t="shared" si="3"/>
        <v>1.4</v>
      </c>
      <c r="L46" s="91">
        <f t="shared" si="4"/>
        <v>1</v>
      </c>
    </row>
    <row r="47" spans="2:12" ht="14.45" customHeight="1" x14ac:dyDescent="0.15">
      <c r="B47" s="96" t="s">
        <v>79</v>
      </c>
      <c r="C47" s="95"/>
      <c r="D47" s="94">
        <f>SUM('【方向別】自動車交通量(3)'!D47,'【方向別】自動車交通量(4)'!D47,'【方向別】自動車交通量(9)'!D47)</f>
        <v>89</v>
      </c>
      <c r="E47" s="93">
        <f>SUM('【方向別】自動車交通量(3)'!E47,'【方向別】自動車交通量(4)'!E47,'【方向別】自動車交通量(9)'!E47)</f>
        <v>2</v>
      </c>
      <c r="F47" s="93">
        <f>SUM('【方向別】自動車交通量(3)'!F47,'【方向別】自動車交通量(4)'!F47,'【方向別】自動車交通量(9)'!F47)</f>
        <v>2</v>
      </c>
      <c r="G47" s="93">
        <f>SUM('【方向別】自動車交通量(3)'!G47,'【方向別】自動車交通量(4)'!G47,'【方向別】自動車交通量(9)'!G47)</f>
        <v>0</v>
      </c>
      <c r="H47" s="93">
        <f t="shared" si="14"/>
        <v>91</v>
      </c>
      <c r="I47" s="93">
        <f t="shared" si="15"/>
        <v>2</v>
      </c>
      <c r="J47" s="93">
        <f t="shared" si="16"/>
        <v>93</v>
      </c>
      <c r="K47" s="92">
        <f t="shared" si="3"/>
        <v>2.2000000000000002</v>
      </c>
      <c r="L47" s="91">
        <f t="shared" si="4"/>
        <v>1.2</v>
      </c>
    </row>
    <row r="48" spans="2:12" ht="14.45" customHeight="1" x14ac:dyDescent="0.15">
      <c r="B48" s="96" t="s">
        <v>78</v>
      </c>
      <c r="C48" s="95"/>
      <c r="D48" s="94">
        <f>SUM('【方向別】自動車交通量(3)'!D48,'【方向別】自動車交通量(4)'!D48,'【方向別】自動車交通量(9)'!D48)</f>
        <v>71</v>
      </c>
      <c r="E48" s="93">
        <f>SUM('【方向別】自動車交通量(3)'!E48,'【方向別】自動車交通量(4)'!E48,'【方向別】自動車交通量(9)'!E48)</f>
        <v>4</v>
      </c>
      <c r="F48" s="93">
        <f>SUM('【方向別】自動車交通量(3)'!F48,'【方向別】自動車交通量(4)'!F48,'【方向別】自動車交通量(9)'!F48)</f>
        <v>8</v>
      </c>
      <c r="G48" s="93">
        <f>SUM('【方向別】自動車交通量(3)'!G48,'【方向別】自動車交通量(4)'!G48,'【方向別】自動車交通量(9)'!G48)</f>
        <v>1</v>
      </c>
      <c r="H48" s="93">
        <f t="shared" si="14"/>
        <v>75</v>
      </c>
      <c r="I48" s="93">
        <f t="shared" si="15"/>
        <v>9</v>
      </c>
      <c r="J48" s="93">
        <f t="shared" si="16"/>
        <v>84</v>
      </c>
      <c r="K48" s="92">
        <f t="shared" si="3"/>
        <v>10.7</v>
      </c>
      <c r="L48" s="91">
        <f t="shared" si="4"/>
        <v>1.1000000000000001</v>
      </c>
    </row>
    <row r="49" spans="2:13" ht="14.45" customHeight="1" x14ac:dyDescent="0.15">
      <c r="B49" s="96" t="s">
        <v>77</v>
      </c>
      <c r="C49" s="95"/>
      <c r="D49" s="94">
        <f>SUM('【方向別】自動車交通量(3)'!D49,'【方向別】自動車交通量(4)'!D49,'【方向別】自動車交通量(9)'!D49)</f>
        <v>95</v>
      </c>
      <c r="E49" s="93">
        <f>SUM('【方向別】自動車交通量(3)'!E49,'【方向別】自動車交通量(4)'!E49,'【方向別】自動車交通量(9)'!E49)</f>
        <v>0</v>
      </c>
      <c r="F49" s="93">
        <f>SUM('【方向別】自動車交通量(3)'!F49,'【方向別】自動車交通量(4)'!F49,'【方向別】自動車交通量(9)'!F49)</f>
        <v>3</v>
      </c>
      <c r="G49" s="93">
        <f>SUM('【方向別】自動車交通量(3)'!G49,'【方向別】自動車交通量(4)'!G49,'【方向別】自動車交通量(9)'!G49)</f>
        <v>1</v>
      </c>
      <c r="H49" s="93">
        <f t="shared" si="14"/>
        <v>95</v>
      </c>
      <c r="I49" s="93">
        <f t="shared" si="15"/>
        <v>4</v>
      </c>
      <c r="J49" s="93">
        <f t="shared" si="16"/>
        <v>99</v>
      </c>
      <c r="K49" s="92">
        <f t="shared" si="3"/>
        <v>4</v>
      </c>
      <c r="L49" s="91">
        <f t="shared" si="4"/>
        <v>1.3</v>
      </c>
    </row>
    <row r="50" spans="2:13" ht="14.45" customHeight="1" x14ac:dyDescent="0.15">
      <c r="B50" s="90" t="s">
        <v>194</v>
      </c>
      <c r="C50" s="89"/>
      <c r="D50" s="88">
        <f>SUM('【方向別】自動車交通量(3)'!D50,'【方向別】自動車交通量(4)'!D50,'【方向別】自動車交通量(9)'!D50)</f>
        <v>54</v>
      </c>
      <c r="E50" s="87">
        <f>SUM('【方向別】自動車交通量(3)'!E50,'【方向別】自動車交通量(4)'!E50,'【方向別】自動車交通量(9)'!E50)</f>
        <v>0</v>
      </c>
      <c r="F50" s="87">
        <f>SUM('【方向別】自動車交通量(3)'!F50,'【方向別】自動車交通量(4)'!F50,'【方向別】自動車交通量(9)'!F50)</f>
        <v>4</v>
      </c>
      <c r="G50" s="87">
        <f>SUM('【方向別】自動車交通量(3)'!G50,'【方向別】自動車交通量(4)'!G50,'【方向別】自動車交通量(9)'!G50)</f>
        <v>1</v>
      </c>
      <c r="H50" s="87">
        <f t="shared" si="14"/>
        <v>54</v>
      </c>
      <c r="I50" s="87">
        <f t="shared" si="15"/>
        <v>5</v>
      </c>
      <c r="J50" s="87">
        <f t="shared" si="16"/>
        <v>59</v>
      </c>
      <c r="K50" s="86">
        <f t="shared" si="3"/>
        <v>8.5</v>
      </c>
      <c r="L50" s="85">
        <f t="shared" si="4"/>
        <v>0.8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487</v>
      </c>
      <c r="E51" s="81">
        <f t="shared" si="17"/>
        <v>20</v>
      </c>
      <c r="F51" s="81">
        <f t="shared" si="17"/>
        <v>29</v>
      </c>
      <c r="G51" s="81">
        <f t="shared" si="17"/>
        <v>5</v>
      </c>
      <c r="H51" s="81">
        <f t="shared" si="17"/>
        <v>507</v>
      </c>
      <c r="I51" s="81">
        <f t="shared" si="17"/>
        <v>34</v>
      </c>
      <c r="J51" s="81">
        <f t="shared" si="17"/>
        <v>541</v>
      </c>
      <c r="K51" s="80">
        <f t="shared" si="3"/>
        <v>6.3</v>
      </c>
      <c r="L51" s="79">
        <f t="shared" si="4"/>
        <v>7.2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6155</v>
      </c>
      <c r="E52" s="75">
        <f t="shared" si="18"/>
        <v>780</v>
      </c>
      <c r="F52" s="75">
        <f t="shared" si="18"/>
        <v>524</v>
      </c>
      <c r="G52" s="75">
        <f t="shared" si="18"/>
        <v>76</v>
      </c>
      <c r="H52" s="75">
        <f t="shared" si="18"/>
        <v>6935</v>
      </c>
      <c r="I52" s="75">
        <f t="shared" si="18"/>
        <v>600</v>
      </c>
      <c r="J52" s="75">
        <f t="shared" si="18"/>
        <v>7535</v>
      </c>
      <c r="K52" s="74">
        <f t="shared" si="3"/>
        <v>8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229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228</v>
      </c>
      <c r="C16" s="101"/>
      <c r="D16" s="100">
        <f>SUM('【方向別】自動車交通量(2)'!D16,'【方向別】自動車交通量(5)'!D16,'【方向別】自動車交通量(10)'!D16)</f>
        <v>32</v>
      </c>
      <c r="E16" s="99">
        <f>SUM('【方向別】自動車交通量(2)'!E16,'【方向別】自動車交通量(5)'!E16,'【方向別】自動車交通量(10)'!E16)</f>
        <v>14</v>
      </c>
      <c r="F16" s="99">
        <f>SUM('【方向別】自動車交通量(2)'!F16,'【方向別】自動車交通量(5)'!F16,'【方向別】自動車交通量(10)'!F16)</f>
        <v>1</v>
      </c>
      <c r="G16" s="99">
        <f>SUM('【方向別】自動車交通量(2)'!G16,'【方向別】自動車交通量(5)'!G16,'【方向別】自動車交通量(10)'!G16)</f>
        <v>1</v>
      </c>
      <c r="H16" s="99">
        <f t="shared" ref="H16:H21" si="0">SUM(D16:E16)</f>
        <v>46</v>
      </c>
      <c r="I16" s="99">
        <f t="shared" ref="I16:I21" si="1">SUM(F16:G16)</f>
        <v>2</v>
      </c>
      <c r="J16" s="99">
        <f t="shared" ref="J16:J21" si="2">SUM(H16:I16)</f>
        <v>48</v>
      </c>
      <c r="K16" s="98">
        <f t="shared" ref="K16:K52" si="3">IF(J16=0,0,ROUND(I16/J16*100,1))</f>
        <v>4.2</v>
      </c>
      <c r="L16" s="97">
        <f t="shared" ref="L16:L52" si="4">IF(J16=0,0,ROUND(J16/$J$52*100,1))</f>
        <v>1</v>
      </c>
    </row>
    <row r="17" spans="2:12" ht="14.45" customHeight="1" x14ac:dyDescent="0.15">
      <c r="B17" s="96" t="s">
        <v>227</v>
      </c>
      <c r="C17" s="95"/>
      <c r="D17" s="94">
        <f>SUM('【方向別】自動車交通量(2)'!D17,'【方向別】自動車交通量(5)'!D17,'【方向別】自動車交通量(10)'!D17)</f>
        <v>45</v>
      </c>
      <c r="E17" s="93">
        <f>SUM('【方向別】自動車交通量(2)'!E17,'【方向別】自動車交通量(5)'!E17,'【方向別】自動車交通量(10)'!E17)</f>
        <v>13</v>
      </c>
      <c r="F17" s="93">
        <f>SUM('【方向別】自動車交通量(2)'!F17,'【方向別】自動車交通量(5)'!F17,'【方向別】自動車交通量(10)'!F17)</f>
        <v>3</v>
      </c>
      <c r="G17" s="93">
        <f>SUM('【方向別】自動車交通量(2)'!G17,'【方向別】自動車交通量(5)'!G17,'【方向別】自動車交通量(10)'!G17)</f>
        <v>1</v>
      </c>
      <c r="H17" s="93">
        <f t="shared" si="0"/>
        <v>58</v>
      </c>
      <c r="I17" s="93">
        <f t="shared" si="1"/>
        <v>4</v>
      </c>
      <c r="J17" s="93">
        <f t="shared" si="2"/>
        <v>62</v>
      </c>
      <c r="K17" s="92">
        <f t="shared" si="3"/>
        <v>6.5</v>
      </c>
      <c r="L17" s="91">
        <f t="shared" si="4"/>
        <v>1.3</v>
      </c>
    </row>
    <row r="18" spans="2:12" ht="14.45" customHeight="1" x14ac:dyDescent="0.15">
      <c r="B18" s="96" t="s">
        <v>226</v>
      </c>
      <c r="C18" s="95"/>
      <c r="D18" s="94">
        <f>SUM('【方向別】自動車交通量(2)'!D18,'【方向別】自動車交通量(5)'!D18,'【方向別】自動車交通量(10)'!D18)</f>
        <v>78</v>
      </c>
      <c r="E18" s="93">
        <f>SUM('【方向別】自動車交通量(2)'!E18,'【方向別】自動車交通量(5)'!E18,'【方向別】自動車交通量(10)'!E18)</f>
        <v>11</v>
      </c>
      <c r="F18" s="93">
        <f>SUM('【方向別】自動車交通量(2)'!F18,'【方向別】自動車交通量(5)'!F18,'【方向別】自動車交通量(10)'!F18)</f>
        <v>1</v>
      </c>
      <c r="G18" s="93">
        <f>SUM('【方向別】自動車交通量(2)'!G18,'【方向別】自動車交通量(5)'!G18,'【方向別】自動車交通量(10)'!G18)</f>
        <v>0</v>
      </c>
      <c r="H18" s="93">
        <f t="shared" si="0"/>
        <v>89</v>
      </c>
      <c r="I18" s="93">
        <f t="shared" si="1"/>
        <v>1</v>
      </c>
      <c r="J18" s="93">
        <f t="shared" si="2"/>
        <v>90</v>
      </c>
      <c r="K18" s="92">
        <f t="shared" si="3"/>
        <v>1.1000000000000001</v>
      </c>
      <c r="L18" s="91">
        <f t="shared" si="4"/>
        <v>1.8</v>
      </c>
    </row>
    <row r="19" spans="2:12" ht="14.45" customHeight="1" x14ac:dyDescent="0.15">
      <c r="B19" s="96" t="s">
        <v>225</v>
      </c>
      <c r="C19" s="95"/>
      <c r="D19" s="94">
        <f>SUM('【方向別】自動車交通量(2)'!D19,'【方向別】自動車交通量(5)'!D19,'【方向別】自動車交通量(10)'!D19)</f>
        <v>41</v>
      </c>
      <c r="E19" s="93">
        <f>SUM('【方向別】自動車交通量(2)'!E19,'【方向別】自動車交通量(5)'!E19,'【方向別】自動車交通量(10)'!E19)</f>
        <v>5</v>
      </c>
      <c r="F19" s="93">
        <f>SUM('【方向別】自動車交通量(2)'!F19,'【方向別】自動車交通量(5)'!F19,'【方向別】自動車交通量(10)'!F19)</f>
        <v>0</v>
      </c>
      <c r="G19" s="93">
        <f>SUM('【方向別】自動車交通量(2)'!G19,'【方向別】自動車交通量(5)'!G19,'【方向別】自動車交通量(10)'!G19)</f>
        <v>1</v>
      </c>
      <c r="H19" s="93">
        <f t="shared" si="0"/>
        <v>46</v>
      </c>
      <c r="I19" s="93">
        <f t="shared" si="1"/>
        <v>1</v>
      </c>
      <c r="J19" s="93">
        <f t="shared" si="2"/>
        <v>47</v>
      </c>
      <c r="K19" s="92">
        <f t="shared" si="3"/>
        <v>2.1</v>
      </c>
      <c r="L19" s="91">
        <f t="shared" si="4"/>
        <v>1</v>
      </c>
    </row>
    <row r="20" spans="2:12" ht="14.45" customHeight="1" x14ac:dyDescent="0.15">
      <c r="B20" s="96" t="s">
        <v>224</v>
      </c>
      <c r="C20" s="95"/>
      <c r="D20" s="94">
        <f>SUM('【方向別】自動車交通量(2)'!D20,'【方向別】自動車交通量(5)'!D20,'【方向別】自動車交通量(10)'!D20)</f>
        <v>49</v>
      </c>
      <c r="E20" s="93">
        <f>SUM('【方向別】自動車交通量(2)'!E20,'【方向別】自動車交通量(5)'!E20,'【方向別】自動車交通量(10)'!E20)</f>
        <v>8</v>
      </c>
      <c r="F20" s="93">
        <f>SUM('【方向別】自動車交通量(2)'!F20,'【方向別】自動車交通量(5)'!F20,'【方向別】自動車交通量(10)'!F20)</f>
        <v>1</v>
      </c>
      <c r="G20" s="93">
        <f>SUM('【方向別】自動車交通量(2)'!G20,'【方向別】自動車交通量(5)'!G20,'【方向別】自動車交通量(10)'!G20)</f>
        <v>1</v>
      </c>
      <c r="H20" s="93">
        <f t="shared" si="0"/>
        <v>57</v>
      </c>
      <c r="I20" s="93">
        <f t="shared" si="1"/>
        <v>2</v>
      </c>
      <c r="J20" s="93">
        <f t="shared" si="2"/>
        <v>59</v>
      </c>
      <c r="K20" s="92">
        <f t="shared" si="3"/>
        <v>3.4</v>
      </c>
      <c r="L20" s="91">
        <f t="shared" si="4"/>
        <v>1.2</v>
      </c>
    </row>
    <row r="21" spans="2:12" ht="14.45" customHeight="1" x14ac:dyDescent="0.15">
      <c r="B21" s="90" t="s">
        <v>223</v>
      </c>
      <c r="C21" s="89"/>
      <c r="D21" s="88">
        <f>SUM('【方向別】自動車交通量(2)'!D21,'【方向別】自動車交通量(5)'!D21,'【方向別】自動車交通量(10)'!D21)</f>
        <v>76</v>
      </c>
      <c r="E21" s="87">
        <f>SUM('【方向別】自動車交通量(2)'!E21,'【方向別】自動車交通量(5)'!E21,'【方向別】自動車交通量(10)'!E21)</f>
        <v>10</v>
      </c>
      <c r="F21" s="87">
        <f>SUM('【方向別】自動車交通量(2)'!F21,'【方向別】自動車交通量(5)'!F21,'【方向別】自動車交通量(10)'!F21)</f>
        <v>8</v>
      </c>
      <c r="G21" s="87">
        <f>SUM('【方向別】自動車交通量(2)'!G21,'【方向別】自動車交通量(5)'!G21,'【方向別】自動車交通量(10)'!G21)</f>
        <v>2</v>
      </c>
      <c r="H21" s="87">
        <f t="shared" si="0"/>
        <v>86</v>
      </c>
      <c r="I21" s="87">
        <f t="shared" si="1"/>
        <v>10</v>
      </c>
      <c r="J21" s="87">
        <f t="shared" si="2"/>
        <v>96</v>
      </c>
      <c r="K21" s="86">
        <f t="shared" si="3"/>
        <v>10.4</v>
      </c>
      <c r="L21" s="85">
        <f t="shared" si="4"/>
        <v>2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321</v>
      </c>
      <c r="E22" s="81">
        <f t="shared" si="5"/>
        <v>61</v>
      </c>
      <c r="F22" s="81">
        <f t="shared" si="5"/>
        <v>14</v>
      </c>
      <c r="G22" s="81">
        <f t="shared" si="5"/>
        <v>6</v>
      </c>
      <c r="H22" s="81">
        <f t="shared" si="5"/>
        <v>382</v>
      </c>
      <c r="I22" s="81">
        <f t="shared" si="5"/>
        <v>20</v>
      </c>
      <c r="J22" s="81">
        <f t="shared" si="5"/>
        <v>402</v>
      </c>
      <c r="K22" s="80">
        <f t="shared" si="3"/>
        <v>5</v>
      </c>
      <c r="L22" s="79">
        <f t="shared" si="4"/>
        <v>8.1999999999999993</v>
      </c>
    </row>
    <row r="23" spans="2:12" ht="14.45" customHeight="1" thickTop="1" x14ac:dyDescent="0.15">
      <c r="B23" s="102" t="s">
        <v>103</v>
      </c>
      <c r="C23" s="101"/>
      <c r="D23" s="100">
        <f>SUM('【方向別】自動車交通量(2)'!D23,'【方向別】自動車交通量(5)'!D23,'【方向別】自動車交通量(10)'!D23)</f>
        <v>63</v>
      </c>
      <c r="E23" s="99">
        <f>SUM('【方向別】自動車交通量(2)'!E23,'【方向別】自動車交通量(5)'!E23,'【方向別】自動車交通量(10)'!E23)</f>
        <v>8</v>
      </c>
      <c r="F23" s="99">
        <f>SUM('【方向別】自動車交通量(2)'!F23,'【方向別】自動車交通量(5)'!F23,'【方向別】自動車交通量(10)'!F23)</f>
        <v>3</v>
      </c>
      <c r="G23" s="99">
        <f>SUM('【方向別】自動車交通量(2)'!G23,'【方向別】自動車交通量(5)'!G23,'【方向別】自動車交通量(10)'!G23)</f>
        <v>0</v>
      </c>
      <c r="H23" s="99">
        <f t="shared" ref="H23:H28" si="6">SUM(D23:E23)</f>
        <v>71</v>
      </c>
      <c r="I23" s="99">
        <f t="shared" ref="I23:I28" si="7">SUM(F23:G23)</f>
        <v>3</v>
      </c>
      <c r="J23" s="99">
        <f t="shared" ref="J23:J28" si="8">SUM(H23:I23)</f>
        <v>74</v>
      </c>
      <c r="K23" s="98">
        <f t="shared" si="3"/>
        <v>4.0999999999999996</v>
      </c>
      <c r="L23" s="97">
        <f t="shared" si="4"/>
        <v>1.5</v>
      </c>
    </row>
    <row r="24" spans="2:12" ht="14.45" customHeight="1" x14ac:dyDescent="0.15">
      <c r="B24" s="96" t="s">
        <v>102</v>
      </c>
      <c r="C24" s="95"/>
      <c r="D24" s="94">
        <f>SUM('【方向別】自動車交通量(2)'!D24,'【方向別】自動車交通量(5)'!D24,'【方向別】自動車交通量(10)'!D24)</f>
        <v>79</v>
      </c>
      <c r="E24" s="93">
        <f>SUM('【方向別】自動車交通量(2)'!E24,'【方向別】自動車交通量(5)'!E24,'【方向別】自動車交通量(10)'!E24)</f>
        <v>11</v>
      </c>
      <c r="F24" s="93">
        <f>SUM('【方向別】自動車交通量(2)'!F24,'【方向別】自動車交通量(5)'!F24,'【方向別】自動車交通量(10)'!F24)</f>
        <v>1</v>
      </c>
      <c r="G24" s="93">
        <f>SUM('【方向別】自動車交通量(2)'!G24,'【方向別】自動車交通量(5)'!G24,'【方向別】自動車交通量(10)'!G24)</f>
        <v>0</v>
      </c>
      <c r="H24" s="93">
        <f t="shared" si="6"/>
        <v>90</v>
      </c>
      <c r="I24" s="93">
        <f t="shared" si="7"/>
        <v>1</v>
      </c>
      <c r="J24" s="93">
        <f t="shared" si="8"/>
        <v>91</v>
      </c>
      <c r="K24" s="92">
        <f t="shared" si="3"/>
        <v>1.1000000000000001</v>
      </c>
      <c r="L24" s="91">
        <f t="shared" si="4"/>
        <v>1.9</v>
      </c>
    </row>
    <row r="25" spans="2:12" ht="14.45" customHeight="1" x14ac:dyDescent="0.15">
      <c r="B25" s="96" t="s">
        <v>101</v>
      </c>
      <c r="C25" s="95"/>
      <c r="D25" s="94">
        <f>SUM('【方向別】自動車交通量(2)'!D25,'【方向別】自動車交通量(5)'!D25,'【方向別】自動車交通量(10)'!D25)</f>
        <v>58</v>
      </c>
      <c r="E25" s="93">
        <f>SUM('【方向別】自動車交通量(2)'!E25,'【方向別】自動車交通量(5)'!E25,'【方向別】自動車交通量(10)'!E25)</f>
        <v>9</v>
      </c>
      <c r="F25" s="93">
        <f>SUM('【方向別】自動車交通量(2)'!F25,'【方向別】自動車交通量(5)'!F25,'【方向別】自動車交通量(10)'!F25)</f>
        <v>9</v>
      </c>
      <c r="G25" s="93">
        <f>SUM('【方向別】自動車交通量(2)'!G25,'【方向別】自動車交通量(5)'!G25,'【方向別】自動車交通量(10)'!G25)</f>
        <v>1</v>
      </c>
      <c r="H25" s="93">
        <f t="shared" si="6"/>
        <v>67</v>
      </c>
      <c r="I25" s="93">
        <f t="shared" si="7"/>
        <v>10</v>
      </c>
      <c r="J25" s="93">
        <f t="shared" si="8"/>
        <v>77</v>
      </c>
      <c r="K25" s="92">
        <f t="shared" si="3"/>
        <v>13</v>
      </c>
      <c r="L25" s="91">
        <f t="shared" si="4"/>
        <v>1.6</v>
      </c>
    </row>
    <row r="26" spans="2:12" ht="14.45" customHeight="1" x14ac:dyDescent="0.15">
      <c r="B26" s="96" t="s">
        <v>100</v>
      </c>
      <c r="C26" s="95"/>
      <c r="D26" s="94">
        <f>SUM('【方向別】自動車交通量(2)'!D26,'【方向別】自動車交通量(5)'!D26,'【方向別】自動車交通量(10)'!D26)</f>
        <v>63</v>
      </c>
      <c r="E26" s="93">
        <f>SUM('【方向別】自動車交通量(2)'!E26,'【方向別】自動車交通量(5)'!E26,'【方向別】自動車交通量(10)'!E26)</f>
        <v>8</v>
      </c>
      <c r="F26" s="93">
        <f>SUM('【方向別】自動車交通量(2)'!F26,'【方向別】自動車交通量(5)'!F26,'【方向別】自動車交通量(10)'!F26)</f>
        <v>4</v>
      </c>
      <c r="G26" s="93">
        <f>SUM('【方向別】自動車交通量(2)'!G26,'【方向別】自動車交通量(5)'!G26,'【方向別】自動車交通量(10)'!G26)</f>
        <v>0</v>
      </c>
      <c r="H26" s="93">
        <f t="shared" si="6"/>
        <v>71</v>
      </c>
      <c r="I26" s="93">
        <f t="shared" si="7"/>
        <v>4</v>
      </c>
      <c r="J26" s="93">
        <f t="shared" si="8"/>
        <v>75</v>
      </c>
      <c r="K26" s="92">
        <f t="shared" si="3"/>
        <v>5.3</v>
      </c>
      <c r="L26" s="91">
        <f t="shared" si="4"/>
        <v>1.5</v>
      </c>
    </row>
    <row r="27" spans="2:12" ht="14.45" customHeight="1" x14ac:dyDescent="0.15">
      <c r="B27" s="96" t="s">
        <v>99</v>
      </c>
      <c r="C27" s="95"/>
      <c r="D27" s="94">
        <f>SUM('【方向別】自動車交通量(2)'!D27,'【方向別】自動車交通量(5)'!D27,'【方向別】自動車交通量(10)'!D27)</f>
        <v>77</v>
      </c>
      <c r="E27" s="93">
        <f>SUM('【方向別】自動車交通量(2)'!E27,'【方向別】自動車交通量(5)'!E27,'【方向別】自動車交通量(10)'!E27)</f>
        <v>8</v>
      </c>
      <c r="F27" s="93">
        <f>SUM('【方向別】自動車交通量(2)'!F27,'【方向別】自動車交通量(5)'!F27,'【方向別】自動車交通量(10)'!F27)</f>
        <v>2</v>
      </c>
      <c r="G27" s="93">
        <f>SUM('【方向別】自動車交通量(2)'!G27,'【方向別】自動車交通量(5)'!G27,'【方向別】自動車交通量(10)'!G27)</f>
        <v>1</v>
      </c>
      <c r="H27" s="93">
        <f t="shared" si="6"/>
        <v>85</v>
      </c>
      <c r="I27" s="93">
        <f t="shared" si="7"/>
        <v>3</v>
      </c>
      <c r="J27" s="93">
        <f t="shared" si="8"/>
        <v>88</v>
      </c>
      <c r="K27" s="92">
        <f t="shared" si="3"/>
        <v>3.4</v>
      </c>
      <c r="L27" s="91">
        <f t="shared" si="4"/>
        <v>1.8</v>
      </c>
    </row>
    <row r="28" spans="2:12" ht="14.45" customHeight="1" x14ac:dyDescent="0.15">
      <c r="B28" s="90" t="s">
        <v>222</v>
      </c>
      <c r="C28" s="89"/>
      <c r="D28" s="88">
        <f>SUM('【方向別】自動車交通量(2)'!D28,'【方向別】自動車交通量(5)'!D28,'【方向別】自動車交通量(10)'!D28)</f>
        <v>53</v>
      </c>
      <c r="E28" s="87">
        <f>SUM('【方向別】自動車交通量(2)'!E28,'【方向別】自動車交通量(5)'!E28,'【方向別】自動車交通量(10)'!E28)</f>
        <v>13</v>
      </c>
      <c r="F28" s="87">
        <f>SUM('【方向別】自動車交通量(2)'!F28,'【方向別】自動車交通量(5)'!F28,'【方向別】自動車交通量(10)'!F28)</f>
        <v>5</v>
      </c>
      <c r="G28" s="87">
        <f>SUM('【方向別】自動車交通量(2)'!G28,'【方向別】自動車交通量(5)'!G28,'【方向別】自動車交通量(10)'!G28)</f>
        <v>2</v>
      </c>
      <c r="H28" s="87">
        <f t="shared" si="6"/>
        <v>66</v>
      </c>
      <c r="I28" s="87">
        <f t="shared" si="7"/>
        <v>7</v>
      </c>
      <c r="J28" s="87">
        <f t="shared" si="8"/>
        <v>73</v>
      </c>
      <c r="K28" s="86">
        <f t="shared" si="3"/>
        <v>9.6</v>
      </c>
      <c r="L28" s="85">
        <f t="shared" si="4"/>
        <v>1.5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393</v>
      </c>
      <c r="E29" s="81">
        <f t="shared" si="9"/>
        <v>57</v>
      </c>
      <c r="F29" s="81">
        <f t="shared" si="9"/>
        <v>24</v>
      </c>
      <c r="G29" s="81">
        <f t="shared" si="9"/>
        <v>4</v>
      </c>
      <c r="H29" s="81">
        <f t="shared" si="9"/>
        <v>450</v>
      </c>
      <c r="I29" s="81">
        <f t="shared" si="9"/>
        <v>28</v>
      </c>
      <c r="J29" s="81">
        <f t="shared" si="9"/>
        <v>478</v>
      </c>
      <c r="K29" s="80">
        <f t="shared" si="3"/>
        <v>5.9</v>
      </c>
      <c r="L29" s="79">
        <f t="shared" si="4"/>
        <v>9.6999999999999993</v>
      </c>
    </row>
    <row r="30" spans="2:12" ht="14.45" customHeight="1" thickTop="1" x14ac:dyDescent="0.15">
      <c r="B30" s="110" t="s">
        <v>221</v>
      </c>
      <c r="C30" s="109"/>
      <c r="D30" s="76">
        <f>SUM('【方向別】自動車交通量(2)'!D30,'【方向別】自動車交通量(5)'!D30,'【方向別】自動車交通量(10)'!D30)</f>
        <v>308</v>
      </c>
      <c r="E30" s="75">
        <f>SUM('【方向別】自動車交通量(2)'!E30,'【方向別】自動車交通量(5)'!E30,'【方向別】自動車交通量(10)'!E30)</f>
        <v>55</v>
      </c>
      <c r="F30" s="75">
        <f>SUM('【方向別】自動車交通量(2)'!F30,'【方向別】自動車交通量(5)'!F30,'【方向別】自動車交通量(10)'!F30)</f>
        <v>29</v>
      </c>
      <c r="G30" s="75">
        <f>SUM('【方向別】自動車交通量(2)'!G30,'【方向別】自動車交通量(5)'!G30,'【方向別】自動車交通量(10)'!G30)</f>
        <v>5</v>
      </c>
      <c r="H30" s="75">
        <f t="shared" ref="H30:H43" si="10">SUM(D30:E30)</f>
        <v>363</v>
      </c>
      <c r="I30" s="75">
        <f t="shared" ref="I30:I43" si="11">SUM(F30:G30)</f>
        <v>34</v>
      </c>
      <c r="J30" s="75">
        <f t="shared" ref="J30:J43" si="12">SUM(H30:I30)</f>
        <v>397</v>
      </c>
      <c r="K30" s="74">
        <f t="shared" si="3"/>
        <v>8.6</v>
      </c>
      <c r="L30" s="73">
        <f t="shared" si="4"/>
        <v>8.1</v>
      </c>
    </row>
    <row r="31" spans="2:12" ht="14.45" customHeight="1" x14ac:dyDescent="0.15">
      <c r="B31" s="108" t="s">
        <v>220</v>
      </c>
      <c r="C31" s="107"/>
      <c r="D31" s="106">
        <f>SUM('【方向別】自動車交通量(2)'!D31,'【方向別】自動車交通量(5)'!D31,'【方向別】自動車交通量(10)'!D31)</f>
        <v>264</v>
      </c>
      <c r="E31" s="105">
        <f>SUM('【方向別】自動車交通量(2)'!E31,'【方向別】自動車交通量(5)'!E31,'【方向別】自動車交通量(10)'!E31)</f>
        <v>66</v>
      </c>
      <c r="F31" s="105">
        <f>SUM('【方向別】自動車交通量(2)'!F31,'【方向別】自動車交通量(5)'!F31,'【方向別】自動車交通量(10)'!F31)</f>
        <v>19</v>
      </c>
      <c r="G31" s="105">
        <f>SUM('【方向別】自動車交通量(2)'!G31,'【方向別】自動車交通量(5)'!G31,'【方向別】自動車交通量(10)'!G31)</f>
        <v>3</v>
      </c>
      <c r="H31" s="105">
        <f t="shared" si="10"/>
        <v>330</v>
      </c>
      <c r="I31" s="105">
        <f t="shared" si="11"/>
        <v>22</v>
      </c>
      <c r="J31" s="105">
        <f t="shared" si="12"/>
        <v>352</v>
      </c>
      <c r="K31" s="104">
        <f t="shared" si="3"/>
        <v>6.3</v>
      </c>
      <c r="L31" s="103">
        <f t="shared" si="4"/>
        <v>7.2</v>
      </c>
    </row>
    <row r="32" spans="2:12" ht="14.45" customHeight="1" x14ac:dyDescent="0.15">
      <c r="B32" s="108" t="s">
        <v>219</v>
      </c>
      <c r="C32" s="107"/>
      <c r="D32" s="106">
        <f>SUM('【方向別】自動車交通量(2)'!D32,'【方向別】自動車交通量(5)'!D32,'【方向別】自動車交通量(10)'!D32)</f>
        <v>262</v>
      </c>
      <c r="E32" s="105">
        <f>SUM('【方向別】自動車交通量(2)'!E32,'【方向別】自動車交通量(5)'!E32,'【方向別】自動車交通量(10)'!E32)</f>
        <v>51</v>
      </c>
      <c r="F32" s="105">
        <f>SUM('【方向別】自動車交通量(2)'!F32,'【方向別】自動車交通量(5)'!F32,'【方向別】自動車交通量(10)'!F32)</f>
        <v>25</v>
      </c>
      <c r="G32" s="105">
        <f>SUM('【方向別】自動車交通量(2)'!G32,'【方向別】自動車交通量(5)'!G32,'【方向別】自動車交通量(10)'!G32)</f>
        <v>5</v>
      </c>
      <c r="H32" s="105">
        <f t="shared" si="10"/>
        <v>313</v>
      </c>
      <c r="I32" s="105">
        <f t="shared" si="11"/>
        <v>30</v>
      </c>
      <c r="J32" s="105">
        <f t="shared" si="12"/>
        <v>343</v>
      </c>
      <c r="K32" s="104">
        <f t="shared" si="3"/>
        <v>8.6999999999999993</v>
      </c>
      <c r="L32" s="103">
        <f t="shared" si="4"/>
        <v>7</v>
      </c>
    </row>
    <row r="33" spans="2:12" ht="14.45" customHeight="1" x14ac:dyDescent="0.15">
      <c r="B33" s="108" t="s">
        <v>218</v>
      </c>
      <c r="C33" s="107"/>
      <c r="D33" s="106">
        <f>SUM('【方向別】自動車交通量(2)'!D33,'【方向別】自動車交通量(5)'!D33,'【方向別】自動車交通量(10)'!D33)</f>
        <v>295</v>
      </c>
      <c r="E33" s="105">
        <f>SUM('【方向別】自動車交通量(2)'!E33,'【方向別】自動車交通量(5)'!E33,'【方向別】自動車交通量(10)'!E33)</f>
        <v>57</v>
      </c>
      <c r="F33" s="105">
        <f>SUM('【方向別】自動車交通量(2)'!F33,'【方向別】自動車交通量(5)'!F33,'【方向別】自動車交通量(10)'!F33)</f>
        <v>22</v>
      </c>
      <c r="G33" s="105">
        <f>SUM('【方向別】自動車交通量(2)'!G33,'【方向別】自動車交通量(5)'!G33,'【方向別】自動車交通量(10)'!G33)</f>
        <v>2</v>
      </c>
      <c r="H33" s="105">
        <f t="shared" si="10"/>
        <v>352</v>
      </c>
      <c r="I33" s="105">
        <f t="shared" si="11"/>
        <v>24</v>
      </c>
      <c r="J33" s="105">
        <f t="shared" si="12"/>
        <v>376</v>
      </c>
      <c r="K33" s="104">
        <f t="shared" si="3"/>
        <v>6.4</v>
      </c>
      <c r="L33" s="103">
        <f t="shared" si="4"/>
        <v>7.6</v>
      </c>
    </row>
    <row r="34" spans="2:12" ht="14.45" customHeight="1" x14ac:dyDescent="0.15">
      <c r="B34" s="108" t="s">
        <v>217</v>
      </c>
      <c r="C34" s="107"/>
      <c r="D34" s="106">
        <f>SUM('【方向別】自動車交通量(2)'!D34,'【方向別】自動車交通量(5)'!D34,'【方向別】自動車交通量(10)'!D34)</f>
        <v>321</v>
      </c>
      <c r="E34" s="105">
        <f>SUM('【方向別】自動車交通量(2)'!E34,'【方向別】自動車交通量(5)'!E34,'【方向別】自動車交通量(10)'!E34)</f>
        <v>53</v>
      </c>
      <c r="F34" s="105">
        <f>SUM('【方向別】自動車交通量(2)'!F34,'【方向別】自動車交通量(5)'!F34,'【方向別】自動車交通量(10)'!F34)</f>
        <v>30</v>
      </c>
      <c r="G34" s="105">
        <f>SUM('【方向別】自動車交通量(2)'!G34,'【方向別】自動車交通量(5)'!G34,'【方向別】自動車交通量(10)'!G34)</f>
        <v>3</v>
      </c>
      <c r="H34" s="105">
        <f t="shared" si="10"/>
        <v>374</v>
      </c>
      <c r="I34" s="105">
        <f t="shared" si="11"/>
        <v>33</v>
      </c>
      <c r="J34" s="105">
        <f t="shared" si="12"/>
        <v>407</v>
      </c>
      <c r="K34" s="104">
        <f t="shared" si="3"/>
        <v>8.1</v>
      </c>
      <c r="L34" s="103">
        <f t="shared" si="4"/>
        <v>8.3000000000000007</v>
      </c>
    </row>
    <row r="35" spans="2:12" ht="14.45" customHeight="1" x14ac:dyDescent="0.15">
      <c r="B35" s="108" t="s">
        <v>216</v>
      </c>
      <c r="C35" s="107"/>
      <c r="D35" s="106">
        <f>SUM('【方向別】自動車交通量(2)'!D35,'【方向別】自動車交通量(5)'!D35,'【方向別】自動車交通量(10)'!D35)</f>
        <v>330</v>
      </c>
      <c r="E35" s="105">
        <f>SUM('【方向別】自動車交通量(2)'!E35,'【方向別】自動車交通量(5)'!E35,'【方向別】自動車交通量(10)'!E35)</f>
        <v>49</v>
      </c>
      <c r="F35" s="105">
        <f>SUM('【方向別】自動車交通量(2)'!F35,'【方向別】自動車交通量(5)'!F35,'【方向別】自動車交通量(10)'!F35)</f>
        <v>33</v>
      </c>
      <c r="G35" s="105">
        <f>SUM('【方向別】自動車交通量(2)'!G35,'【方向別】自動車交通量(5)'!G35,'【方向別】自動車交通量(10)'!G35)</f>
        <v>3</v>
      </c>
      <c r="H35" s="105">
        <f t="shared" si="10"/>
        <v>379</v>
      </c>
      <c r="I35" s="105">
        <f t="shared" si="11"/>
        <v>36</v>
      </c>
      <c r="J35" s="105">
        <f t="shared" si="12"/>
        <v>415</v>
      </c>
      <c r="K35" s="104">
        <f t="shared" si="3"/>
        <v>8.6999999999999993</v>
      </c>
      <c r="L35" s="103">
        <f t="shared" si="4"/>
        <v>8.4</v>
      </c>
    </row>
    <row r="36" spans="2:12" ht="14.45" customHeight="1" x14ac:dyDescent="0.15">
      <c r="B36" s="108" t="s">
        <v>215</v>
      </c>
      <c r="C36" s="107"/>
      <c r="D36" s="106">
        <f>SUM('【方向別】自動車交通量(2)'!D36,'【方向別】自動車交通量(5)'!D36,'【方向別】自動車交通量(10)'!D36)</f>
        <v>351</v>
      </c>
      <c r="E36" s="105">
        <f>SUM('【方向別】自動車交通量(2)'!E36,'【方向別】自動車交通量(5)'!E36,'【方向別】自動車交通量(10)'!E36)</f>
        <v>44</v>
      </c>
      <c r="F36" s="105">
        <f>SUM('【方向別】自動車交通量(2)'!F36,'【方向別】自動車交通量(5)'!F36,'【方向別】自動車交通量(10)'!F36)</f>
        <v>15</v>
      </c>
      <c r="G36" s="105">
        <f>SUM('【方向別】自動車交通量(2)'!G36,'【方向別】自動車交通量(5)'!G36,'【方向別】自動車交通量(10)'!G36)</f>
        <v>5</v>
      </c>
      <c r="H36" s="105">
        <f t="shared" si="10"/>
        <v>395</v>
      </c>
      <c r="I36" s="105">
        <f t="shared" si="11"/>
        <v>20</v>
      </c>
      <c r="J36" s="105">
        <f t="shared" si="12"/>
        <v>415</v>
      </c>
      <c r="K36" s="104">
        <f t="shared" si="3"/>
        <v>4.8</v>
      </c>
      <c r="L36" s="103">
        <f t="shared" si="4"/>
        <v>8.4</v>
      </c>
    </row>
    <row r="37" spans="2:12" ht="14.45" customHeight="1" x14ac:dyDescent="0.15">
      <c r="B37" s="108" t="s">
        <v>214</v>
      </c>
      <c r="C37" s="107"/>
      <c r="D37" s="106">
        <f>SUM('【方向別】自動車交通量(2)'!D37,'【方向別】自動車交通量(5)'!D37,'【方向別】自動車交通量(10)'!D37)</f>
        <v>369</v>
      </c>
      <c r="E37" s="105">
        <f>SUM('【方向別】自動車交通量(2)'!E37,'【方向別】自動車交通量(5)'!E37,'【方向別】自動車交通量(10)'!E37)</f>
        <v>38</v>
      </c>
      <c r="F37" s="105">
        <f>SUM('【方向別】自動車交通量(2)'!F37,'【方向別】自動車交通量(5)'!F37,'【方向別】自動車交通量(10)'!F37)</f>
        <v>19</v>
      </c>
      <c r="G37" s="105">
        <f>SUM('【方向別】自動車交通量(2)'!G37,'【方向別】自動車交通量(5)'!G37,'【方向別】自動車交通量(10)'!G37)</f>
        <v>6</v>
      </c>
      <c r="H37" s="105">
        <f t="shared" si="10"/>
        <v>407</v>
      </c>
      <c r="I37" s="105">
        <f t="shared" si="11"/>
        <v>25</v>
      </c>
      <c r="J37" s="105">
        <f t="shared" si="12"/>
        <v>432</v>
      </c>
      <c r="K37" s="104">
        <f t="shared" si="3"/>
        <v>5.8</v>
      </c>
      <c r="L37" s="103">
        <f t="shared" si="4"/>
        <v>8.8000000000000007</v>
      </c>
    </row>
    <row r="38" spans="2:12" ht="14.45" customHeight="1" x14ac:dyDescent="0.15">
      <c r="B38" s="102" t="s">
        <v>88</v>
      </c>
      <c r="C38" s="101"/>
      <c r="D38" s="100">
        <f>SUM('【方向別】自動車交通量(2)'!D38,'【方向別】自動車交通量(5)'!D38,'【方向別】自動車交通量(10)'!D38)</f>
        <v>64</v>
      </c>
      <c r="E38" s="99">
        <f>SUM('【方向別】自動車交通量(2)'!E38,'【方向別】自動車交通量(5)'!E38,'【方向別】自動車交通量(10)'!E38)</f>
        <v>3</v>
      </c>
      <c r="F38" s="99">
        <f>SUM('【方向別】自動車交通量(2)'!F38,'【方向別】自動車交通量(5)'!F38,'【方向別】自動車交通量(10)'!F38)</f>
        <v>0</v>
      </c>
      <c r="G38" s="99">
        <f>SUM('【方向別】自動車交通量(2)'!G38,'【方向別】自動車交通量(5)'!G38,'【方向別】自動車交通量(10)'!G38)</f>
        <v>0</v>
      </c>
      <c r="H38" s="99">
        <f t="shared" si="10"/>
        <v>67</v>
      </c>
      <c r="I38" s="99">
        <f t="shared" si="11"/>
        <v>0</v>
      </c>
      <c r="J38" s="99">
        <f t="shared" si="12"/>
        <v>67</v>
      </c>
      <c r="K38" s="98">
        <f t="shared" si="3"/>
        <v>0</v>
      </c>
      <c r="L38" s="97">
        <f t="shared" si="4"/>
        <v>1.4</v>
      </c>
    </row>
    <row r="39" spans="2:12" ht="14.45" customHeight="1" x14ac:dyDescent="0.15">
      <c r="B39" s="96" t="s">
        <v>87</v>
      </c>
      <c r="C39" s="95"/>
      <c r="D39" s="94">
        <f>SUM('【方向別】自動車交通量(2)'!D39,'【方向別】自動車交通量(5)'!D39,'【方向別】自動車交通量(10)'!D39)</f>
        <v>86</v>
      </c>
      <c r="E39" s="93">
        <f>SUM('【方向別】自動車交通量(2)'!E39,'【方向別】自動車交通量(5)'!E39,'【方向別】自動車交通量(10)'!E39)</f>
        <v>14</v>
      </c>
      <c r="F39" s="93">
        <f>SUM('【方向別】自動車交通量(2)'!F39,'【方向別】自動車交通量(5)'!F39,'【方向別】自動車交通量(10)'!F39)</f>
        <v>2</v>
      </c>
      <c r="G39" s="93">
        <f>SUM('【方向別】自動車交通量(2)'!G39,'【方向別】自動車交通量(5)'!G39,'【方向別】自動車交通量(10)'!G39)</f>
        <v>0</v>
      </c>
      <c r="H39" s="93">
        <f t="shared" si="10"/>
        <v>100</v>
      </c>
      <c r="I39" s="93">
        <f t="shared" si="11"/>
        <v>2</v>
      </c>
      <c r="J39" s="93">
        <f t="shared" si="12"/>
        <v>102</v>
      </c>
      <c r="K39" s="92">
        <f t="shared" si="3"/>
        <v>2</v>
      </c>
      <c r="L39" s="91">
        <f t="shared" si="4"/>
        <v>2.1</v>
      </c>
    </row>
    <row r="40" spans="2:12" ht="14.45" customHeight="1" x14ac:dyDescent="0.15">
      <c r="B40" s="96" t="s">
        <v>86</v>
      </c>
      <c r="C40" s="95"/>
      <c r="D40" s="94">
        <f>SUM('【方向別】自動車交通量(2)'!D40,'【方向別】自動車交通量(5)'!D40,'【方向別】自動車交通量(10)'!D40)</f>
        <v>59</v>
      </c>
      <c r="E40" s="93">
        <f>SUM('【方向別】自動車交通量(2)'!E40,'【方向別】自動車交通量(5)'!E40,'【方向別】自動車交通量(10)'!E40)</f>
        <v>7</v>
      </c>
      <c r="F40" s="93">
        <f>SUM('【方向別】自動車交通量(2)'!F40,'【方向別】自動車交通量(5)'!F40,'【方向別】自動車交通量(10)'!F40)</f>
        <v>1</v>
      </c>
      <c r="G40" s="93">
        <f>SUM('【方向別】自動車交通量(2)'!G40,'【方向別】自動車交通量(5)'!G40,'【方向別】自動車交通量(10)'!G40)</f>
        <v>0</v>
      </c>
      <c r="H40" s="93">
        <f t="shared" si="10"/>
        <v>66</v>
      </c>
      <c r="I40" s="93">
        <f t="shared" si="11"/>
        <v>1</v>
      </c>
      <c r="J40" s="93">
        <f t="shared" si="12"/>
        <v>67</v>
      </c>
      <c r="K40" s="92">
        <f t="shared" si="3"/>
        <v>1.5</v>
      </c>
      <c r="L40" s="91">
        <f t="shared" si="4"/>
        <v>1.4</v>
      </c>
    </row>
    <row r="41" spans="2:12" ht="14.45" customHeight="1" x14ac:dyDescent="0.15">
      <c r="B41" s="96" t="s">
        <v>85</v>
      </c>
      <c r="C41" s="95"/>
      <c r="D41" s="94">
        <f>SUM('【方向別】自動車交通量(2)'!D41,'【方向別】自動車交通量(5)'!D41,'【方向別】自動車交通量(10)'!D41)</f>
        <v>79</v>
      </c>
      <c r="E41" s="93">
        <f>SUM('【方向別】自動車交通量(2)'!E41,'【方向別】自動車交通量(5)'!E41,'【方向別】自動車交通量(10)'!E41)</f>
        <v>6</v>
      </c>
      <c r="F41" s="93">
        <f>SUM('【方向別】自動車交通量(2)'!F41,'【方向別】自動車交通量(5)'!F41,'【方向別】自動車交通量(10)'!F41)</f>
        <v>2</v>
      </c>
      <c r="G41" s="93">
        <f>SUM('【方向別】自動車交通量(2)'!G41,'【方向別】自動車交通量(5)'!G41,'【方向別】自動車交通量(10)'!G41)</f>
        <v>1</v>
      </c>
      <c r="H41" s="93">
        <f t="shared" si="10"/>
        <v>85</v>
      </c>
      <c r="I41" s="93">
        <f t="shared" si="11"/>
        <v>3</v>
      </c>
      <c r="J41" s="93">
        <f t="shared" si="12"/>
        <v>88</v>
      </c>
      <c r="K41" s="92">
        <f t="shared" si="3"/>
        <v>3.4</v>
      </c>
      <c r="L41" s="91">
        <f t="shared" si="4"/>
        <v>1.8</v>
      </c>
    </row>
    <row r="42" spans="2:12" ht="14.45" customHeight="1" x14ac:dyDescent="0.15">
      <c r="B42" s="96" t="s">
        <v>84</v>
      </c>
      <c r="C42" s="95"/>
      <c r="D42" s="94">
        <f>SUM('【方向別】自動車交通量(2)'!D42,'【方向別】自動車交通量(5)'!D42,'【方向別】自動車交通量(10)'!D42)</f>
        <v>56</v>
      </c>
      <c r="E42" s="93">
        <f>SUM('【方向別】自動車交通量(2)'!E42,'【方向別】自動車交通量(5)'!E42,'【方向別】自動車交通量(10)'!E42)</f>
        <v>6</v>
      </c>
      <c r="F42" s="93">
        <f>SUM('【方向別】自動車交通量(2)'!F42,'【方向別】自動車交通量(5)'!F42,'【方向別】自動車交通量(10)'!F42)</f>
        <v>2</v>
      </c>
      <c r="G42" s="93">
        <f>SUM('【方向別】自動車交通量(2)'!G42,'【方向別】自動車交通量(5)'!G42,'【方向別】自動車交通量(10)'!G42)</f>
        <v>1</v>
      </c>
      <c r="H42" s="93">
        <f t="shared" si="10"/>
        <v>62</v>
      </c>
      <c r="I42" s="93">
        <f t="shared" si="11"/>
        <v>3</v>
      </c>
      <c r="J42" s="93">
        <f t="shared" si="12"/>
        <v>65</v>
      </c>
      <c r="K42" s="92">
        <f t="shared" si="3"/>
        <v>4.5999999999999996</v>
      </c>
      <c r="L42" s="91">
        <f t="shared" si="4"/>
        <v>1.3</v>
      </c>
    </row>
    <row r="43" spans="2:12" ht="14.45" customHeight="1" x14ac:dyDescent="0.15">
      <c r="B43" s="90" t="s">
        <v>213</v>
      </c>
      <c r="C43" s="89"/>
      <c r="D43" s="88">
        <f>SUM('【方向別】自動車交通量(2)'!D43,'【方向別】自動車交通量(5)'!D43,'【方向別】自動車交通量(10)'!D43)</f>
        <v>58</v>
      </c>
      <c r="E43" s="87">
        <f>SUM('【方向別】自動車交通量(2)'!E43,'【方向別】自動車交通量(5)'!E43,'【方向別】自動車交通量(10)'!E43)</f>
        <v>4</v>
      </c>
      <c r="F43" s="87">
        <f>SUM('【方向別】自動車交通量(2)'!F43,'【方向別】自動車交通量(5)'!F43,'【方向別】自動車交通量(10)'!F43)</f>
        <v>0</v>
      </c>
      <c r="G43" s="87">
        <f>SUM('【方向別】自動車交通量(2)'!G43,'【方向別】自動車交通量(5)'!G43,'【方向別】自動車交通量(10)'!G43)</f>
        <v>0</v>
      </c>
      <c r="H43" s="87">
        <f t="shared" si="10"/>
        <v>62</v>
      </c>
      <c r="I43" s="87">
        <f t="shared" si="11"/>
        <v>0</v>
      </c>
      <c r="J43" s="87">
        <f t="shared" si="12"/>
        <v>62</v>
      </c>
      <c r="K43" s="86">
        <f t="shared" si="3"/>
        <v>0</v>
      </c>
      <c r="L43" s="85">
        <f t="shared" si="4"/>
        <v>1.3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402</v>
      </c>
      <c r="E44" s="81">
        <f t="shared" si="13"/>
        <v>40</v>
      </c>
      <c r="F44" s="81">
        <f t="shared" si="13"/>
        <v>7</v>
      </c>
      <c r="G44" s="81">
        <f t="shared" si="13"/>
        <v>2</v>
      </c>
      <c r="H44" s="81">
        <f t="shared" si="13"/>
        <v>442</v>
      </c>
      <c r="I44" s="81">
        <f t="shared" si="13"/>
        <v>9</v>
      </c>
      <c r="J44" s="81">
        <f t="shared" si="13"/>
        <v>451</v>
      </c>
      <c r="K44" s="80">
        <f t="shared" si="3"/>
        <v>2</v>
      </c>
      <c r="L44" s="79">
        <f t="shared" si="4"/>
        <v>9.1999999999999993</v>
      </c>
    </row>
    <row r="45" spans="2:12" ht="14.45" customHeight="1" thickTop="1" x14ac:dyDescent="0.15">
      <c r="B45" s="102" t="s">
        <v>81</v>
      </c>
      <c r="C45" s="101"/>
      <c r="D45" s="100">
        <f>SUM('【方向別】自動車交通量(2)'!D45,'【方向別】自動車交通量(5)'!D45,'【方向別】自動車交通量(10)'!D45)</f>
        <v>48</v>
      </c>
      <c r="E45" s="99">
        <f>SUM('【方向別】自動車交通量(2)'!E45,'【方向別】自動車交通量(5)'!E45,'【方向別】自動車交通量(10)'!E45)</f>
        <v>5</v>
      </c>
      <c r="F45" s="99">
        <f>SUM('【方向別】自動車交通量(2)'!F45,'【方向別】自動車交通量(5)'!F45,'【方向別】自動車交通量(10)'!F45)</f>
        <v>0</v>
      </c>
      <c r="G45" s="99">
        <f>SUM('【方向別】自動車交通量(2)'!G45,'【方向別】自動車交通量(5)'!G45,'【方向別】自動車交通量(10)'!G45)</f>
        <v>1</v>
      </c>
      <c r="H45" s="99">
        <f t="shared" ref="H45:H50" si="14">SUM(D45:E45)</f>
        <v>53</v>
      </c>
      <c r="I45" s="99">
        <f t="shared" ref="I45:I50" si="15">SUM(F45:G45)</f>
        <v>1</v>
      </c>
      <c r="J45" s="99">
        <f t="shared" ref="J45:J50" si="16">SUM(H45:I45)</f>
        <v>54</v>
      </c>
      <c r="K45" s="98">
        <f t="shared" si="3"/>
        <v>1.9</v>
      </c>
      <c r="L45" s="97">
        <f t="shared" si="4"/>
        <v>1.1000000000000001</v>
      </c>
    </row>
    <row r="46" spans="2:12" ht="14.45" customHeight="1" x14ac:dyDescent="0.15">
      <c r="B46" s="96" t="s">
        <v>80</v>
      </c>
      <c r="C46" s="95"/>
      <c r="D46" s="94">
        <f>SUM('【方向別】自動車交通量(2)'!D46,'【方向別】自動車交通量(5)'!D46,'【方向別】自動車交通量(10)'!D46)</f>
        <v>59</v>
      </c>
      <c r="E46" s="93">
        <f>SUM('【方向別】自動車交通量(2)'!E46,'【方向別】自動車交通量(5)'!E46,'【方向別】自動車交通量(10)'!E46)</f>
        <v>2</v>
      </c>
      <c r="F46" s="93">
        <f>SUM('【方向別】自動車交通量(2)'!F46,'【方向別】自動車交通量(5)'!F46,'【方向別】自動車交通量(10)'!F46)</f>
        <v>1</v>
      </c>
      <c r="G46" s="93">
        <f>SUM('【方向別】自動車交通量(2)'!G46,'【方向別】自動車交通量(5)'!G46,'【方向別】自動車交通量(10)'!G46)</f>
        <v>0</v>
      </c>
      <c r="H46" s="93">
        <f t="shared" si="14"/>
        <v>61</v>
      </c>
      <c r="I46" s="93">
        <f t="shared" si="15"/>
        <v>1</v>
      </c>
      <c r="J46" s="93">
        <f t="shared" si="16"/>
        <v>62</v>
      </c>
      <c r="K46" s="92">
        <f t="shared" si="3"/>
        <v>1.6</v>
      </c>
      <c r="L46" s="91">
        <f t="shared" si="4"/>
        <v>1.3</v>
      </c>
    </row>
    <row r="47" spans="2:12" ht="14.45" customHeight="1" x14ac:dyDescent="0.15">
      <c r="B47" s="96" t="s">
        <v>79</v>
      </c>
      <c r="C47" s="95"/>
      <c r="D47" s="94">
        <f>SUM('【方向別】自動車交通量(2)'!D47,'【方向別】自動車交通量(5)'!D47,'【方向別】自動車交通量(10)'!D47)</f>
        <v>95</v>
      </c>
      <c r="E47" s="93">
        <f>SUM('【方向別】自動車交通量(2)'!E47,'【方向別】自動車交通量(5)'!E47,'【方向別】自動車交通量(10)'!E47)</f>
        <v>8</v>
      </c>
      <c r="F47" s="93">
        <f>SUM('【方向別】自動車交通量(2)'!F47,'【方向別】自動車交通量(5)'!F47,'【方向別】自動車交通量(10)'!F47)</f>
        <v>1</v>
      </c>
      <c r="G47" s="93">
        <f>SUM('【方向別】自動車交通量(2)'!G47,'【方向別】自動車交通量(5)'!G47,'【方向別】自動車交通量(10)'!G47)</f>
        <v>1</v>
      </c>
      <c r="H47" s="93">
        <f t="shared" si="14"/>
        <v>103</v>
      </c>
      <c r="I47" s="93">
        <f t="shared" si="15"/>
        <v>2</v>
      </c>
      <c r="J47" s="93">
        <f t="shared" si="16"/>
        <v>105</v>
      </c>
      <c r="K47" s="92">
        <f t="shared" si="3"/>
        <v>1.9</v>
      </c>
      <c r="L47" s="91">
        <f t="shared" si="4"/>
        <v>2.1</v>
      </c>
    </row>
    <row r="48" spans="2:12" ht="14.45" customHeight="1" x14ac:dyDescent="0.15">
      <c r="B48" s="96" t="s">
        <v>78</v>
      </c>
      <c r="C48" s="95"/>
      <c r="D48" s="94">
        <f>SUM('【方向別】自動車交通量(2)'!D48,'【方向別】自動車交通量(5)'!D48,'【方向別】自動車交通量(10)'!D48)</f>
        <v>61</v>
      </c>
      <c r="E48" s="93">
        <f>SUM('【方向別】自動車交通量(2)'!E48,'【方向別】自動車交通量(5)'!E48,'【方向別】自動車交通量(10)'!E48)</f>
        <v>6</v>
      </c>
      <c r="F48" s="93">
        <f>SUM('【方向別】自動車交通量(2)'!F48,'【方向別】自動車交通量(5)'!F48,'【方向別】自動車交通量(10)'!F48)</f>
        <v>2</v>
      </c>
      <c r="G48" s="93">
        <f>SUM('【方向別】自動車交通量(2)'!G48,'【方向別】自動車交通量(5)'!G48,'【方向別】自動車交通量(10)'!G48)</f>
        <v>0</v>
      </c>
      <c r="H48" s="93">
        <f t="shared" si="14"/>
        <v>67</v>
      </c>
      <c r="I48" s="93">
        <f t="shared" si="15"/>
        <v>2</v>
      </c>
      <c r="J48" s="93">
        <f t="shared" si="16"/>
        <v>69</v>
      </c>
      <c r="K48" s="92">
        <f t="shared" si="3"/>
        <v>2.9</v>
      </c>
      <c r="L48" s="91">
        <f t="shared" si="4"/>
        <v>1.4</v>
      </c>
    </row>
    <row r="49" spans="2:13" ht="14.45" customHeight="1" x14ac:dyDescent="0.15">
      <c r="B49" s="96" t="s">
        <v>77</v>
      </c>
      <c r="C49" s="95"/>
      <c r="D49" s="94">
        <f>SUM('【方向別】自動車交通量(2)'!D49,'【方向別】自動車交通量(5)'!D49,'【方向別】自動車交通量(10)'!D49)</f>
        <v>79</v>
      </c>
      <c r="E49" s="93">
        <f>SUM('【方向別】自動車交通量(2)'!E49,'【方向別】自動車交通量(5)'!E49,'【方向別】自動車交通量(10)'!E49)</f>
        <v>4</v>
      </c>
      <c r="F49" s="93">
        <f>SUM('【方向別】自動車交通量(2)'!F49,'【方向別】自動車交通量(5)'!F49,'【方向別】自動車交通量(10)'!F49)</f>
        <v>2</v>
      </c>
      <c r="G49" s="93">
        <f>SUM('【方向別】自動車交通量(2)'!G49,'【方向別】自動車交通量(5)'!G49,'【方向別】自動車交通量(10)'!G49)</f>
        <v>1</v>
      </c>
      <c r="H49" s="93">
        <f t="shared" si="14"/>
        <v>83</v>
      </c>
      <c r="I49" s="93">
        <f t="shared" si="15"/>
        <v>3</v>
      </c>
      <c r="J49" s="93">
        <f t="shared" si="16"/>
        <v>86</v>
      </c>
      <c r="K49" s="92">
        <f t="shared" si="3"/>
        <v>3.5</v>
      </c>
      <c r="L49" s="91">
        <f t="shared" si="4"/>
        <v>1.7</v>
      </c>
    </row>
    <row r="50" spans="2:13" ht="14.45" customHeight="1" x14ac:dyDescent="0.15">
      <c r="B50" s="90" t="s">
        <v>212</v>
      </c>
      <c r="C50" s="89"/>
      <c r="D50" s="88">
        <f>SUM('【方向別】自動車交通量(2)'!D50,'【方向別】自動車交通量(5)'!D50,'【方向別】自動車交通量(10)'!D50)</f>
        <v>67</v>
      </c>
      <c r="E50" s="87">
        <f>SUM('【方向別】自動車交通量(2)'!E50,'【方向別】自動車交通量(5)'!E50,'【方向別】自動車交通量(10)'!E50)</f>
        <v>4</v>
      </c>
      <c r="F50" s="87">
        <f>SUM('【方向別】自動車交通量(2)'!F50,'【方向別】自動車交通量(5)'!F50,'【方向別】自動車交通量(10)'!F50)</f>
        <v>2</v>
      </c>
      <c r="G50" s="87">
        <f>SUM('【方向別】自動車交通量(2)'!G50,'【方向別】自動車交通量(5)'!G50,'【方向別】自動車交通量(10)'!G50)</f>
        <v>0</v>
      </c>
      <c r="H50" s="87">
        <f t="shared" si="14"/>
        <v>71</v>
      </c>
      <c r="I50" s="87">
        <f t="shared" si="15"/>
        <v>2</v>
      </c>
      <c r="J50" s="87">
        <f t="shared" si="16"/>
        <v>73</v>
      </c>
      <c r="K50" s="86">
        <f t="shared" si="3"/>
        <v>2.7</v>
      </c>
      <c r="L50" s="85">
        <f t="shared" si="4"/>
        <v>1.5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409</v>
      </c>
      <c r="E51" s="81">
        <f t="shared" si="17"/>
        <v>29</v>
      </c>
      <c r="F51" s="81">
        <f t="shared" si="17"/>
        <v>8</v>
      </c>
      <c r="G51" s="81">
        <f t="shared" si="17"/>
        <v>3</v>
      </c>
      <c r="H51" s="81">
        <f t="shared" si="17"/>
        <v>438</v>
      </c>
      <c r="I51" s="81">
        <f t="shared" si="17"/>
        <v>11</v>
      </c>
      <c r="J51" s="81">
        <f t="shared" si="17"/>
        <v>449</v>
      </c>
      <c r="K51" s="80">
        <f t="shared" si="3"/>
        <v>2.4</v>
      </c>
      <c r="L51" s="79">
        <f t="shared" si="4"/>
        <v>9.1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4025</v>
      </c>
      <c r="E52" s="75">
        <f t="shared" si="18"/>
        <v>600</v>
      </c>
      <c r="F52" s="75">
        <f t="shared" si="18"/>
        <v>245</v>
      </c>
      <c r="G52" s="75">
        <f t="shared" si="18"/>
        <v>47</v>
      </c>
      <c r="H52" s="75">
        <f t="shared" si="18"/>
        <v>4625</v>
      </c>
      <c r="I52" s="75">
        <f t="shared" si="18"/>
        <v>292</v>
      </c>
      <c r="J52" s="75">
        <f t="shared" si="18"/>
        <v>4917</v>
      </c>
      <c r="K52" s="74">
        <f t="shared" si="3"/>
        <v>5.9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K19" sqref="K19"/>
    </sheetView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230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228</v>
      </c>
      <c r="C16" s="101"/>
      <c r="D16" s="100">
        <f>SUM('【断面別】自動車交通量(B断面流入)'!D16,'【断面別】自動車交通量(B断面流出)'!D16)</f>
        <v>192</v>
      </c>
      <c r="E16" s="99">
        <f>SUM('【断面別】自動車交通量(B断面流入)'!E16,'【断面別】自動車交通量(B断面流出)'!E16)</f>
        <v>33</v>
      </c>
      <c r="F16" s="99">
        <f>SUM('【断面別】自動車交通量(B断面流入)'!F16,'【断面別】自動車交通量(B断面流出)'!F16)</f>
        <v>3</v>
      </c>
      <c r="G16" s="99">
        <f>SUM('【断面別】自動車交通量(B断面流入)'!G16,'【断面別】自動車交通量(B断面流出)'!G16)</f>
        <v>4</v>
      </c>
      <c r="H16" s="99">
        <f t="shared" ref="H16:H21" si="0">SUM(D16:E16)</f>
        <v>225</v>
      </c>
      <c r="I16" s="99">
        <f t="shared" ref="I16:I21" si="1">SUM(F16:G16)</f>
        <v>7</v>
      </c>
      <c r="J16" s="99">
        <f t="shared" ref="J16:J21" si="2">SUM(H16:I16)</f>
        <v>232</v>
      </c>
      <c r="K16" s="98">
        <f t="shared" ref="K16:K52" si="3">IF(J16=0,0,ROUND(I16/J16*100,1))</f>
        <v>3</v>
      </c>
      <c r="L16" s="97">
        <f t="shared" ref="L16:L52" si="4">IF(J16=0,0,ROUND(J16/$J$52*100,1))</f>
        <v>1.9</v>
      </c>
    </row>
    <row r="17" spans="2:12" ht="14.45" customHeight="1" x14ac:dyDescent="0.15">
      <c r="B17" s="96" t="s">
        <v>227</v>
      </c>
      <c r="C17" s="95"/>
      <c r="D17" s="94">
        <f>SUM('【断面別】自動車交通量(B断面流入)'!D17,'【断面別】自動車交通量(B断面流出)'!D17)</f>
        <v>140</v>
      </c>
      <c r="E17" s="93">
        <f>SUM('【断面別】自動車交通量(B断面流入)'!E17,'【断面別】自動車交通量(B断面流出)'!E17)</f>
        <v>23</v>
      </c>
      <c r="F17" s="93">
        <f>SUM('【断面別】自動車交通量(B断面流入)'!F17,'【断面別】自動車交通量(B断面流出)'!F17)</f>
        <v>6</v>
      </c>
      <c r="G17" s="93">
        <f>SUM('【断面別】自動車交通量(B断面流入)'!G17,'【断面別】自動車交通量(B断面流出)'!G17)</f>
        <v>2</v>
      </c>
      <c r="H17" s="93">
        <f t="shared" si="0"/>
        <v>163</v>
      </c>
      <c r="I17" s="93">
        <f t="shared" si="1"/>
        <v>8</v>
      </c>
      <c r="J17" s="93">
        <f t="shared" si="2"/>
        <v>171</v>
      </c>
      <c r="K17" s="92">
        <f t="shared" si="3"/>
        <v>4.7</v>
      </c>
      <c r="L17" s="91">
        <f t="shared" si="4"/>
        <v>1.4</v>
      </c>
    </row>
    <row r="18" spans="2:12" ht="14.45" customHeight="1" x14ac:dyDescent="0.15">
      <c r="B18" s="96" t="s">
        <v>226</v>
      </c>
      <c r="C18" s="95"/>
      <c r="D18" s="94">
        <f>SUM('【断面別】自動車交通量(B断面流入)'!D18,'【断面別】自動車交通量(B断面流出)'!D18)</f>
        <v>208</v>
      </c>
      <c r="E18" s="93">
        <f>SUM('【断面別】自動車交通量(B断面流入)'!E18,'【断面別】自動車交通量(B断面流出)'!E18)</f>
        <v>30</v>
      </c>
      <c r="F18" s="93">
        <f>SUM('【断面別】自動車交通量(B断面流入)'!F18,'【断面別】自動車交通量(B断面流出)'!F18)</f>
        <v>5</v>
      </c>
      <c r="G18" s="93">
        <f>SUM('【断面別】自動車交通量(B断面流入)'!G18,'【断面別】自動車交通量(B断面流出)'!G18)</f>
        <v>0</v>
      </c>
      <c r="H18" s="93">
        <f t="shared" si="0"/>
        <v>238</v>
      </c>
      <c r="I18" s="93">
        <f t="shared" si="1"/>
        <v>5</v>
      </c>
      <c r="J18" s="93">
        <f t="shared" si="2"/>
        <v>243</v>
      </c>
      <c r="K18" s="92">
        <f t="shared" si="3"/>
        <v>2.1</v>
      </c>
      <c r="L18" s="91">
        <f t="shared" si="4"/>
        <v>2</v>
      </c>
    </row>
    <row r="19" spans="2:12" ht="14.45" customHeight="1" x14ac:dyDescent="0.15">
      <c r="B19" s="96" t="s">
        <v>225</v>
      </c>
      <c r="C19" s="95"/>
      <c r="D19" s="94">
        <f>SUM('【断面別】自動車交通量(B断面流入)'!D19,'【断面別】自動車交通量(B断面流出)'!D19)</f>
        <v>163</v>
      </c>
      <c r="E19" s="93">
        <f>SUM('【断面別】自動車交通量(B断面流入)'!E19,'【断面別】自動車交通量(B断面流出)'!E19)</f>
        <v>23</v>
      </c>
      <c r="F19" s="93">
        <f>SUM('【断面別】自動車交通量(B断面流入)'!F19,'【断面別】自動車交通量(B断面流出)'!F19)</f>
        <v>1</v>
      </c>
      <c r="G19" s="93">
        <f>SUM('【断面別】自動車交通量(B断面流入)'!G19,'【断面別】自動車交通量(B断面流出)'!G19)</f>
        <v>2</v>
      </c>
      <c r="H19" s="93">
        <f t="shared" si="0"/>
        <v>186</v>
      </c>
      <c r="I19" s="93">
        <f t="shared" si="1"/>
        <v>3</v>
      </c>
      <c r="J19" s="93">
        <f t="shared" si="2"/>
        <v>189</v>
      </c>
      <c r="K19" s="92">
        <f t="shared" si="3"/>
        <v>1.6</v>
      </c>
      <c r="L19" s="91">
        <f t="shared" si="4"/>
        <v>1.5</v>
      </c>
    </row>
    <row r="20" spans="2:12" ht="14.45" customHeight="1" x14ac:dyDescent="0.15">
      <c r="B20" s="96" t="s">
        <v>224</v>
      </c>
      <c r="C20" s="95"/>
      <c r="D20" s="94">
        <f>SUM('【断面別】自動車交通量(B断面流入)'!D20,'【断面別】自動車交通量(B断面流出)'!D20)</f>
        <v>132</v>
      </c>
      <c r="E20" s="93">
        <f>SUM('【断面別】自動車交通量(B断面流入)'!E20,'【断面別】自動車交通量(B断面流出)'!E20)</f>
        <v>27</v>
      </c>
      <c r="F20" s="93">
        <f>SUM('【断面別】自動車交通量(B断面流入)'!F20,'【断面別】自動車交通量(B断面流出)'!F20)</f>
        <v>8</v>
      </c>
      <c r="G20" s="93">
        <f>SUM('【断面別】自動車交通量(B断面流入)'!G20,'【断面別】自動車交通量(B断面流出)'!G20)</f>
        <v>4</v>
      </c>
      <c r="H20" s="93">
        <f t="shared" si="0"/>
        <v>159</v>
      </c>
      <c r="I20" s="93">
        <f t="shared" si="1"/>
        <v>12</v>
      </c>
      <c r="J20" s="93">
        <f t="shared" si="2"/>
        <v>171</v>
      </c>
      <c r="K20" s="92">
        <f t="shared" si="3"/>
        <v>7</v>
      </c>
      <c r="L20" s="91">
        <f t="shared" si="4"/>
        <v>1.4</v>
      </c>
    </row>
    <row r="21" spans="2:12" ht="14.45" customHeight="1" x14ac:dyDescent="0.15">
      <c r="B21" s="90" t="s">
        <v>223</v>
      </c>
      <c r="C21" s="89"/>
      <c r="D21" s="88">
        <f>SUM('【断面別】自動車交通量(B断面流入)'!D21,'【断面別】自動車交通量(B断面流出)'!D21)</f>
        <v>159</v>
      </c>
      <c r="E21" s="87">
        <f>SUM('【断面別】自動車交通量(B断面流入)'!E21,'【断面別】自動車交通量(B断面流出)'!E21)</f>
        <v>23</v>
      </c>
      <c r="F21" s="87">
        <f>SUM('【断面別】自動車交通量(B断面流入)'!F21,'【断面別】自動車交通量(B断面流出)'!F21)</f>
        <v>15</v>
      </c>
      <c r="G21" s="87">
        <f>SUM('【断面別】自動車交通量(B断面流入)'!G21,'【断面別】自動車交通量(B断面流出)'!G21)</f>
        <v>4</v>
      </c>
      <c r="H21" s="87">
        <f t="shared" si="0"/>
        <v>182</v>
      </c>
      <c r="I21" s="87">
        <f t="shared" si="1"/>
        <v>19</v>
      </c>
      <c r="J21" s="87">
        <f t="shared" si="2"/>
        <v>201</v>
      </c>
      <c r="K21" s="86">
        <f t="shared" si="3"/>
        <v>9.5</v>
      </c>
      <c r="L21" s="85">
        <f t="shared" si="4"/>
        <v>1.6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994</v>
      </c>
      <c r="E22" s="81">
        <f t="shared" si="5"/>
        <v>159</v>
      </c>
      <c r="F22" s="81">
        <f t="shared" si="5"/>
        <v>38</v>
      </c>
      <c r="G22" s="81">
        <f t="shared" si="5"/>
        <v>16</v>
      </c>
      <c r="H22" s="81">
        <f t="shared" si="5"/>
        <v>1153</v>
      </c>
      <c r="I22" s="81">
        <f t="shared" si="5"/>
        <v>54</v>
      </c>
      <c r="J22" s="81">
        <f t="shared" si="5"/>
        <v>1207</v>
      </c>
      <c r="K22" s="80">
        <f t="shared" si="3"/>
        <v>4.5</v>
      </c>
      <c r="L22" s="79">
        <f t="shared" si="4"/>
        <v>9.6999999999999993</v>
      </c>
    </row>
    <row r="23" spans="2:12" ht="14.45" customHeight="1" thickTop="1" x14ac:dyDescent="0.15">
      <c r="B23" s="102" t="s">
        <v>103</v>
      </c>
      <c r="C23" s="101"/>
      <c r="D23" s="100">
        <f>SUM('【断面別】自動車交通量(B断面流入)'!D23,'【断面別】自動車交通量(B断面流出)'!D23)</f>
        <v>179</v>
      </c>
      <c r="E23" s="99">
        <f>SUM('【断面別】自動車交通量(B断面流入)'!E23,'【断面別】自動車交通量(B断面流出)'!E23)</f>
        <v>14</v>
      </c>
      <c r="F23" s="99">
        <f>SUM('【断面別】自動車交通量(B断面流入)'!F23,'【断面別】自動車交通量(B断面流出)'!F23)</f>
        <v>8</v>
      </c>
      <c r="G23" s="99">
        <f>SUM('【断面別】自動車交通量(B断面流入)'!G23,'【断面別】自動車交通量(B断面流出)'!G23)</f>
        <v>3</v>
      </c>
      <c r="H23" s="99">
        <f t="shared" ref="H23:H28" si="6">SUM(D23:E23)</f>
        <v>193</v>
      </c>
      <c r="I23" s="99">
        <f t="shared" ref="I23:I28" si="7">SUM(F23:G23)</f>
        <v>11</v>
      </c>
      <c r="J23" s="99">
        <f t="shared" ref="J23:J28" si="8">SUM(H23:I23)</f>
        <v>204</v>
      </c>
      <c r="K23" s="98">
        <f t="shared" si="3"/>
        <v>5.4</v>
      </c>
      <c r="L23" s="97">
        <f t="shared" si="4"/>
        <v>1.6</v>
      </c>
    </row>
    <row r="24" spans="2:12" ht="14.45" customHeight="1" x14ac:dyDescent="0.15">
      <c r="B24" s="96" t="s">
        <v>102</v>
      </c>
      <c r="C24" s="95"/>
      <c r="D24" s="94">
        <f>SUM('【断面別】自動車交通量(B断面流入)'!D24,'【断面別】自動車交通量(B断面流出)'!D24)</f>
        <v>179</v>
      </c>
      <c r="E24" s="93">
        <f>SUM('【断面別】自動車交通量(B断面流入)'!E24,'【断面別】自動車交通量(B断面流出)'!E24)</f>
        <v>15</v>
      </c>
      <c r="F24" s="93">
        <f>SUM('【断面別】自動車交通量(B断面流入)'!F24,'【断面別】自動車交通量(B断面流出)'!F24)</f>
        <v>7</v>
      </c>
      <c r="G24" s="93">
        <f>SUM('【断面別】自動車交通量(B断面流入)'!G24,'【断面別】自動車交通量(B断面流出)'!G24)</f>
        <v>3</v>
      </c>
      <c r="H24" s="93">
        <f t="shared" si="6"/>
        <v>194</v>
      </c>
      <c r="I24" s="93">
        <f t="shared" si="7"/>
        <v>10</v>
      </c>
      <c r="J24" s="93">
        <f t="shared" si="8"/>
        <v>204</v>
      </c>
      <c r="K24" s="92">
        <f t="shared" si="3"/>
        <v>4.9000000000000004</v>
      </c>
      <c r="L24" s="91">
        <f t="shared" si="4"/>
        <v>1.6</v>
      </c>
    </row>
    <row r="25" spans="2:12" ht="14.45" customHeight="1" x14ac:dyDescent="0.15">
      <c r="B25" s="96" t="s">
        <v>101</v>
      </c>
      <c r="C25" s="95"/>
      <c r="D25" s="94">
        <f>SUM('【断面別】自動車交通量(B断面流入)'!D25,'【断面別】自動車交通量(B断面流出)'!D25)</f>
        <v>162</v>
      </c>
      <c r="E25" s="93">
        <f>SUM('【断面別】自動車交通量(B断面流入)'!E25,'【断面別】自動車交通量(B断面流出)'!E25)</f>
        <v>16</v>
      </c>
      <c r="F25" s="93">
        <f>SUM('【断面別】自動車交通量(B断面流入)'!F25,'【断面別】自動車交通量(B断面流出)'!F25)</f>
        <v>16</v>
      </c>
      <c r="G25" s="93">
        <f>SUM('【断面別】自動車交通量(B断面流入)'!G25,'【断面別】自動車交通量(B断面流出)'!G25)</f>
        <v>4</v>
      </c>
      <c r="H25" s="93">
        <f t="shared" si="6"/>
        <v>178</v>
      </c>
      <c r="I25" s="93">
        <f t="shared" si="7"/>
        <v>20</v>
      </c>
      <c r="J25" s="93">
        <f t="shared" si="8"/>
        <v>198</v>
      </c>
      <c r="K25" s="92">
        <f t="shared" si="3"/>
        <v>10.1</v>
      </c>
      <c r="L25" s="91">
        <f t="shared" si="4"/>
        <v>1.6</v>
      </c>
    </row>
    <row r="26" spans="2:12" ht="14.45" customHeight="1" x14ac:dyDescent="0.15">
      <c r="B26" s="96" t="s">
        <v>100</v>
      </c>
      <c r="C26" s="95"/>
      <c r="D26" s="94">
        <f>SUM('【断面別】自動車交通量(B断面流入)'!D26,'【断面別】自動車交通量(B断面流出)'!D26)</f>
        <v>167</v>
      </c>
      <c r="E26" s="93">
        <f>SUM('【断面別】自動車交通量(B断面流入)'!E26,'【断面別】自動車交通量(B断面流出)'!E26)</f>
        <v>17</v>
      </c>
      <c r="F26" s="93">
        <f>SUM('【断面別】自動車交通量(B断面流入)'!F26,'【断面別】自動車交通量(B断面流出)'!F26)</f>
        <v>12</v>
      </c>
      <c r="G26" s="93">
        <f>SUM('【断面別】自動車交通量(B断面流入)'!G26,'【断面別】自動車交通量(B断面流出)'!G26)</f>
        <v>2</v>
      </c>
      <c r="H26" s="93">
        <f t="shared" si="6"/>
        <v>184</v>
      </c>
      <c r="I26" s="93">
        <f t="shared" si="7"/>
        <v>14</v>
      </c>
      <c r="J26" s="93">
        <f t="shared" si="8"/>
        <v>198</v>
      </c>
      <c r="K26" s="92">
        <f t="shared" si="3"/>
        <v>7.1</v>
      </c>
      <c r="L26" s="91">
        <f t="shared" si="4"/>
        <v>1.6</v>
      </c>
    </row>
    <row r="27" spans="2:12" ht="14.45" customHeight="1" x14ac:dyDescent="0.15">
      <c r="B27" s="96" t="s">
        <v>99</v>
      </c>
      <c r="C27" s="95"/>
      <c r="D27" s="94">
        <f>SUM('【断面別】自動車交通量(B断面流入)'!D27,'【断面別】自動車交通量(B断面流出)'!D27)</f>
        <v>175</v>
      </c>
      <c r="E27" s="93">
        <f>SUM('【断面別】自動車交通量(B断面流入)'!E27,'【断面別】自動車交通量(B断面流出)'!E27)</f>
        <v>14</v>
      </c>
      <c r="F27" s="93">
        <f>SUM('【断面別】自動車交通量(B断面流入)'!F27,'【断面別】自動車交通量(B断面流出)'!F27)</f>
        <v>9</v>
      </c>
      <c r="G27" s="93">
        <f>SUM('【断面別】自動車交通量(B断面流入)'!G27,'【断面別】自動車交通量(B断面流出)'!G27)</f>
        <v>3</v>
      </c>
      <c r="H27" s="93">
        <f t="shared" si="6"/>
        <v>189</v>
      </c>
      <c r="I27" s="93">
        <f t="shared" si="7"/>
        <v>12</v>
      </c>
      <c r="J27" s="93">
        <f t="shared" si="8"/>
        <v>201</v>
      </c>
      <c r="K27" s="92">
        <f t="shared" si="3"/>
        <v>6</v>
      </c>
      <c r="L27" s="91">
        <f t="shared" si="4"/>
        <v>1.6</v>
      </c>
    </row>
    <row r="28" spans="2:12" ht="14.45" customHeight="1" x14ac:dyDescent="0.15">
      <c r="B28" s="90" t="s">
        <v>222</v>
      </c>
      <c r="C28" s="89"/>
      <c r="D28" s="88">
        <f>SUM('【断面別】自動車交通量(B断面流入)'!D28,'【断面別】自動車交通量(B断面流出)'!D28)</f>
        <v>129</v>
      </c>
      <c r="E28" s="87">
        <f>SUM('【断面別】自動車交通量(B断面流入)'!E28,'【断面別】自動車交通量(B断面流出)'!E28)</f>
        <v>14</v>
      </c>
      <c r="F28" s="87">
        <f>SUM('【断面別】自動車交通量(B断面流入)'!F28,'【断面別】自動車交通量(B断面流出)'!F28)</f>
        <v>20</v>
      </c>
      <c r="G28" s="87">
        <f>SUM('【断面別】自動車交通量(B断面流入)'!G28,'【断面別】自動車交通量(B断面流出)'!G28)</f>
        <v>2</v>
      </c>
      <c r="H28" s="87">
        <f t="shared" si="6"/>
        <v>143</v>
      </c>
      <c r="I28" s="87">
        <f t="shared" si="7"/>
        <v>22</v>
      </c>
      <c r="J28" s="87">
        <f t="shared" si="8"/>
        <v>165</v>
      </c>
      <c r="K28" s="86">
        <f t="shared" si="3"/>
        <v>13.3</v>
      </c>
      <c r="L28" s="85">
        <f t="shared" si="4"/>
        <v>1.3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991</v>
      </c>
      <c r="E29" s="81">
        <f t="shared" si="9"/>
        <v>90</v>
      </c>
      <c r="F29" s="81">
        <f t="shared" si="9"/>
        <v>72</v>
      </c>
      <c r="G29" s="81">
        <f t="shared" si="9"/>
        <v>17</v>
      </c>
      <c r="H29" s="81">
        <f t="shared" si="9"/>
        <v>1081</v>
      </c>
      <c r="I29" s="81">
        <f t="shared" si="9"/>
        <v>89</v>
      </c>
      <c r="J29" s="81">
        <f t="shared" si="9"/>
        <v>1170</v>
      </c>
      <c r="K29" s="80">
        <f t="shared" si="3"/>
        <v>7.6</v>
      </c>
      <c r="L29" s="79">
        <f t="shared" si="4"/>
        <v>9.4</v>
      </c>
    </row>
    <row r="30" spans="2:12" ht="14.45" customHeight="1" thickTop="1" x14ac:dyDescent="0.15">
      <c r="B30" s="110" t="s">
        <v>221</v>
      </c>
      <c r="C30" s="109"/>
      <c r="D30" s="76">
        <f>SUM('【断面別】自動車交通量(B断面流入)'!D30,'【断面別】自動車交通量(B断面流出)'!D30)</f>
        <v>871</v>
      </c>
      <c r="E30" s="75">
        <f>SUM('【断面別】自動車交通量(B断面流入)'!E30,'【断面別】自動車交通量(B断面流出)'!E30)</f>
        <v>126</v>
      </c>
      <c r="F30" s="75">
        <f>SUM('【断面別】自動車交通量(B断面流入)'!F30,'【断面別】自動車交通量(B断面流出)'!F30)</f>
        <v>83</v>
      </c>
      <c r="G30" s="75">
        <f>SUM('【断面別】自動車交通量(B断面流入)'!G30,'【断面別】自動車交通量(B断面流出)'!G30)</f>
        <v>13</v>
      </c>
      <c r="H30" s="75">
        <f t="shared" ref="H30:H43" si="10">SUM(D30:E30)</f>
        <v>997</v>
      </c>
      <c r="I30" s="75">
        <f t="shared" ref="I30:I43" si="11">SUM(F30:G30)</f>
        <v>96</v>
      </c>
      <c r="J30" s="75">
        <f t="shared" ref="J30:J43" si="12">SUM(H30:I30)</f>
        <v>1093</v>
      </c>
      <c r="K30" s="74">
        <f t="shared" si="3"/>
        <v>8.8000000000000007</v>
      </c>
      <c r="L30" s="73">
        <f t="shared" si="4"/>
        <v>8.8000000000000007</v>
      </c>
    </row>
    <row r="31" spans="2:12" ht="14.45" customHeight="1" x14ac:dyDescent="0.15">
      <c r="B31" s="108" t="s">
        <v>220</v>
      </c>
      <c r="C31" s="107"/>
      <c r="D31" s="106">
        <f>SUM('【断面別】自動車交通量(B断面流入)'!D31,'【断面別】自動車交通量(B断面流出)'!D31)</f>
        <v>798</v>
      </c>
      <c r="E31" s="105">
        <f>SUM('【断面別】自動車交通量(B断面流入)'!E31,'【断面別】自動車交通量(B断面流出)'!E31)</f>
        <v>145</v>
      </c>
      <c r="F31" s="105">
        <f>SUM('【断面別】自動車交通量(B断面流入)'!F31,'【断面別】自動車交通量(B断面流出)'!F31)</f>
        <v>69</v>
      </c>
      <c r="G31" s="105">
        <f>SUM('【断面別】自動車交通量(B断面流入)'!G31,'【断面別】自動車交通量(B断面流出)'!G31)</f>
        <v>7</v>
      </c>
      <c r="H31" s="105">
        <f t="shared" si="10"/>
        <v>943</v>
      </c>
      <c r="I31" s="105">
        <f t="shared" si="11"/>
        <v>76</v>
      </c>
      <c r="J31" s="105">
        <f t="shared" si="12"/>
        <v>1019</v>
      </c>
      <c r="K31" s="104">
        <f t="shared" si="3"/>
        <v>7.5</v>
      </c>
      <c r="L31" s="103">
        <f t="shared" si="4"/>
        <v>8.1999999999999993</v>
      </c>
    </row>
    <row r="32" spans="2:12" ht="14.45" customHeight="1" x14ac:dyDescent="0.15">
      <c r="B32" s="108" t="s">
        <v>219</v>
      </c>
      <c r="C32" s="107"/>
      <c r="D32" s="106">
        <f>SUM('【断面別】自動車交通量(B断面流入)'!D32,'【断面別】自動車交通量(B断面流出)'!D32)</f>
        <v>813</v>
      </c>
      <c r="E32" s="105">
        <f>SUM('【断面別】自動車交通量(B断面流入)'!E32,'【断面別】自動車交通量(B断面流出)'!E32)</f>
        <v>112</v>
      </c>
      <c r="F32" s="105">
        <f>SUM('【断面別】自動車交通量(B断面流入)'!F32,'【断面別】自動車交通量(B断面流出)'!F32)</f>
        <v>100</v>
      </c>
      <c r="G32" s="105">
        <f>SUM('【断面別】自動車交通量(B断面流入)'!G32,'【断面別】自動車交通量(B断面流出)'!G32)</f>
        <v>9</v>
      </c>
      <c r="H32" s="105">
        <f t="shared" si="10"/>
        <v>925</v>
      </c>
      <c r="I32" s="105">
        <f t="shared" si="11"/>
        <v>109</v>
      </c>
      <c r="J32" s="105">
        <f t="shared" si="12"/>
        <v>1034</v>
      </c>
      <c r="K32" s="104">
        <f t="shared" si="3"/>
        <v>10.5</v>
      </c>
      <c r="L32" s="103">
        <f t="shared" si="4"/>
        <v>8.3000000000000007</v>
      </c>
    </row>
    <row r="33" spans="2:12" ht="14.45" customHeight="1" x14ac:dyDescent="0.15">
      <c r="B33" s="108" t="s">
        <v>218</v>
      </c>
      <c r="C33" s="107"/>
      <c r="D33" s="106">
        <f>SUM('【断面別】自動車交通量(B断面流入)'!D33,'【断面別】自動車交通量(B断面流出)'!D33)</f>
        <v>741</v>
      </c>
      <c r="E33" s="105">
        <f>SUM('【断面別】自動車交通量(B断面流入)'!E33,'【断面別】自動車交通量(B断面流出)'!E33)</f>
        <v>105</v>
      </c>
      <c r="F33" s="105">
        <f>SUM('【断面別】自動車交通量(B断面流入)'!F33,'【断面別】自動車交通量(B断面流出)'!F33)</f>
        <v>75</v>
      </c>
      <c r="G33" s="105">
        <f>SUM('【断面別】自動車交通量(B断面流入)'!G33,'【断面別】自動車交通量(B断面流出)'!G33)</f>
        <v>4</v>
      </c>
      <c r="H33" s="105">
        <f t="shared" si="10"/>
        <v>846</v>
      </c>
      <c r="I33" s="105">
        <f t="shared" si="11"/>
        <v>79</v>
      </c>
      <c r="J33" s="105">
        <f t="shared" si="12"/>
        <v>925</v>
      </c>
      <c r="K33" s="104">
        <f t="shared" si="3"/>
        <v>8.5</v>
      </c>
      <c r="L33" s="103">
        <f t="shared" si="4"/>
        <v>7.4</v>
      </c>
    </row>
    <row r="34" spans="2:12" ht="14.45" customHeight="1" x14ac:dyDescent="0.15">
      <c r="B34" s="108" t="s">
        <v>217</v>
      </c>
      <c r="C34" s="107"/>
      <c r="D34" s="106">
        <f>SUM('【断面別】自動車交通量(B断面流入)'!D34,'【断面別】自動車交通量(B断面流出)'!D34)</f>
        <v>809</v>
      </c>
      <c r="E34" s="105">
        <f>SUM('【断面別】自動車交通量(B断面流入)'!E34,'【断面別】自動車交通量(B断面流出)'!E34)</f>
        <v>132</v>
      </c>
      <c r="F34" s="105">
        <f>SUM('【断面別】自動車交通量(B断面流入)'!F34,'【断面別】自動車交通量(B断面流出)'!F34)</f>
        <v>66</v>
      </c>
      <c r="G34" s="105">
        <f>SUM('【断面別】自動車交通量(B断面流入)'!G34,'【断面別】自動車交通量(B断面流出)'!G34)</f>
        <v>8</v>
      </c>
      <c r="H34" s="105">
        <f t="shared" si="10"/>
        <v>941</v>
      </c>
      <c r="I34" s="105">
        <f t="shared" si="11"/>
        <v>74</v>
      </c>
      <c r="J34" s="105">
        <f t="shared" si="12"/>
        <v>1015</v>
      </c>
      <c r="K34" s="104">
        <f t="shared" si="3"/>
        <v>7.3</v>
      </c>
      <c r="L34" s="103">
        <f t="shared" si="4"/>
        <v>8.1999999999999993</v>
      </c>
    </row>
    <row r="35" spans="2:12" ht="14.45" customHeight="1" x14ac:dyDescent="0.15">
      <c r="B35" s="108" t="s">
        <v>216</v>
      </c>
      <c r="C35" s="107"/>
      <c r="D35" s="106">
        <f>SUM('【断面別】自動車交通量(B断面流入)'!D35,'【断面別】自動車交通量(B断面流出)'!D35)</f>
        <v>778</v>
      </c>
      <c r="E35" s="105">
        <f>SUM('【断面別】自動車交通量(B断面流入)'!E35,'【断面別】自動車交通量(B断面流出)'!E35)</f>
        <v>128</v>
      </c>
      <c r="F35" s="105">
        <f>SUM('【断面別】自動車交通量(B断面流入)'!F35,'【断面別】自動車交通量(B断面流出)'!F35)</f>
        <v>75</v>
      </c>
      <c r="G35" s="105">
        <f>SUM('【断面別】自動車交通量(B断面流入)'!G35,'【断面別】自動車交通量(B断面流出)'!G35)</f>
        <v>10</v>
      </c>
      <c r="H35" s="105">
        <f t="shared" si="10"/>
        <v>906</v>
      </c>
      <c r="I35" s="105">
        <f t="shared" si="11"/>
        <v>85</v>
      </c>
      <c r="J35" s="105">
        <f t="shared" si="12"/>
        <v>991</v>
      </c>
      <c r="K35" s="104">
        <f t="shared" si="3"/>
        <v>8.6</v>
      </c>
      <c r="L35" s="103">
        <f t="shared" si="4"/>
        <v>8</v>
      </c>
    </row>
    <row r="36" spans="2:12" ht="14.45" customHeight="1" x14ac:dyDescent="0.15">
      <c r="B36" s="108" t="s">
        <v>215</v>
      </c>
      <c r="C36" s="107"/>
      <c r="D36" s="106">
        <f>SUM('【断面別】自動車交通量(B断面流入)'!D36,'【断面別】自動車交通量(B断面流出)'!D36)</f>
        <v>715</v>
      </c>
      <c r="E36" s="105">
        <f>SUM('【断面別】自動車交通量(B断面流入)'!E36,'【断面別】自動車交通量(B断面流出)'!E36)</f>
        <v>93</v>
      </c>
      <c r="F36" s="105">
        <f>SUM('【断面別】自動車交通量(B断面流入)'!F36,'【断面別】自動車交通量(B断面流出)'!F36)</f>
        <v>60</v>
      </c>
      <c r="G36" s="105">
        <f>SUM('【断面別】自動車交通量(B断面流入)'!G36,'【断面別】自動車交通量(B断面流出)'!G36)</f>
        <v>12</v>
      </c>
      <c r="H36" s="105">
        <f t="shared" si="10"/>
        <v>808</v>
      </c>
      <c r="I36" s="105">
        <f t="shared" si="11"/>
        <v>72</v>
      </c>
      <c r="J36" s="105">
        <f t="shared" si="12"/>
        <v>880</v>
      </c>
      <c r="K36" s="104">
        <f t="shared" si="3"/>
        <v>8.1999999999999993</v>
      </c>
      <c r="L36" s="103">
        <f t="shared" si="4"/>
        <v>7.1</v>
      </c>
    </row>
    <row r="37" spans="2:12" ht="14.45" customHeight="1" x14ac:dyDescent="0.15">
      <c r="B37" s="108" t="s">
        <v>214</v>
      </c>
      <c r="C37" s="107"/>
      <c r="D37" s="106">
        <f>SUM('【断面別】自動車交通量(B断面流入)'!D37,'【断面別】自動車交通量(B断面流出)'!D37)</f>
        <v>838</v>
      </c>
      <c r="E37" s="105">
        <f>SUM('【断面別】自動車交通量(B断面流入)'!E37,'【断面別】自動車交通量(B断面流出)'!E37)</f>
        <v>99</v>
      </c>
      <c r="F37" s="105">
        <f>SUM('【断面別】自動車交通量(B断面流入)'!F37,'【断面別】自動車交通量(B断面流出)'!F37)</f>
        <v>54</v>
      </c>
      <c r="G37" s="105">
        <f>SUM('【断面別】自動車交通量(B断面流入)'!G37,'【断面別】自動車交通量(B断面流出)'!G37)</f>
        <v>12</v>
      </c>
      <c r="H37" s="105">
        <f t="shared" si="10"/>
        <v>937</v>
      </c>
      <c r="I37" s="105">
        <f t="shared" si="11"/>
        <v>66</v>
      </c>
      <c r="J37" s="105">
        <f t="shared" si="12"/>
        <v>1003</v>
      </c>
      <c r="K37" s="104">
        <f t="shared" si="3"/>
        <v>6.6</v>
      </c>
      <c r="L37" s="103">
        <f t="shared" si="4"/>
        <v>8.1</v>
      </c>
    </row>
    <row r="38" spans="2:12" ht="14.45" customHeight="1" x14ac:dyDescent="0.15">
      <c r="B38" s="102" t="s">
        <v>88</v>
      </c>
      <c r="C38" s="101"/>
      <c r="D38" s="100">
        <f>SUM('【断面別】自動車交通量(B断面流入)'!D38,'【断面別】自動車交通量(B断面流出)'!D38)</f>
        <v>139</v>
      </c>
      <c r="E38" s="99">
        <f>SUM('【断面別】自動車交通量(B断面流入)'!E38,'【断面別】自動車交通量(B断面流出)'!E38)</f>
        <v>23</v>
      </c>
      <c r="F38" s="99">
        <f>SUM('【断面別】自動車交通量(B断面流入)'!F38,'【断面別】自動車交通量(B断面流出)'!F38)</f>
        <v>6</v>
      </c>
      <c r="G38" s="99">
        <f>SUM('【断面別】自動車交通量(B断面流入)'!G38,'【断面別】自動車交通量(B断面流出)'!G38)</f>
        <v>0</v>
      </c>
      <c r="H38" s="99">
        <f t="shared" si="10"/>
        <v>162</v>
      </c>
      <c r="I38" s="99">
        <f t="shared" si="11"/>
        <v>6</v>
      </c>
      <c r="J38" s="99">
        <f t="shared" si="12"/>
        <v>168</v>
      </c>
      <c r="K38" s="98">
        <f t="shared" si="3"/>
        <v>3.6</v>
      </c>
      <c r="L38" s="97">
        <f t="shared" si="4"/>
        <v>1.3</v>
      </c>
    </row>
    <row r="39" spans="2:12" ht="14.45" customHeight="1" x14ac:dyDescent="0.15">
      <c r="B39" s="96" t="s">
        <v>87</v>
      </c>
      <c r="C39" s="95"/>
      <c r="D39" s="94">
        <f>SUM('【断面別】自動車交通量(B断面流入)'!D39,'【断面別】自動車交通量(B断面流出)'!D39)</f>
        <v>186</v>
      </c>
      <c r="E39" s="93">
        <f>SUM('【断面別】自動車交通量(B断面流入)'!E39,'【断面別】自動車交通量(B断面流出)'!E39)</f>
        <v>40</v>
      </c>
      <c r="F39" s="93">
        <f>SUM('【断面別】自動車交通量(B断面流入)'!F39,'【断面別】自動車交通量(B断面流出)'!F39)</f>
        <v>11</v>
      </c>
      <c r="G39" s="93">
        <f>SUM('【断面別】自動車交通量(B断面流入)'!G39,'【断面別】自動車交通量(B断面流出)'!G39)</f>
        <v>2</v>
      </c>
      <c r="H39" s="93">
        <f t="shared" si="10"/>
        <v>226</v>
      </c>
      <c r="I39" s="93">
        <f t="shared" si="11"/>
        <v>13</v>
      </c>
      <c r="J39" s="93">
        <f t="shared" si="12"/>
        <v>239</v>
      </c>
      <c r="K39" s="92">
        <f t="shared" si="3"/>
        <v>5.4</v>
      </c>
      <c r="L39" s="91">
        <f t="shared" si="4"/>
        <v>1.9</v>
      </c>
    </row>
    <row r="40" spans="2:12" ht="14.45" customHeight="1" x14ac:dyDescent="0.15">
      <c r="B40" s="96" t="s">
        <v>86</v>
      </c>
      <c r="C40" s="95"/>
      <c r="D40" s="94">
        <f>SUM('【断面別】自動車交通量(B断面流入)'!D40,'【断面別】自動車交通量(B断面流出)'!D40)</f>
        <v>130</v>
      </c>
      <c r="E40" s="93">
        <f>SUM('【断面別】自動車交通量(B断面流入)'!E40,'【断面別】自動車交通量(B断面流出)'!E40)</f>
        <v>20</v>
      </c>
      <c r="F40" s="93">
        <f>SUM('【断面別】自動車交通量(B断面流入)'!F40,'【断面別】自動車交通量(B断面流出)'!F40)</f>
        <v>4</v>
      </c>
      <c r="G40" s="93">
        <f>SUM('【断面別】自動車交通量(B断面流入)'!G40,'【断面別】自動車交通量(B断面流出)'!G40)</f>
        <v>0</v>
      </c>
      <c r="H40" s="93">
        <f t="shared" si="10"/>
        <v>150</v>
      </c>
      <c r="I40" s="93">
        <f t="shared" si="11"/>
        <v>4</v>
      </c>
      <c r="J40" s="93">
        <f t="shared" si="12"/>
        <v>154</v>
      </c>
      <c r="K40" s="92">
        <f t="shared" si="3"/>
        <v>2.6</v>
      </c>
      <c r="L40" s="91">
        <f t="shared" si="4"/>
        <v>1.2</v>
      </c>
    </row>
    <row r="41" spans="2:12" ht="14.45" customHeight="1" x14ac:dyDescent="0.15">
      <c r="B41" s="96" t="s">
        <v>85</v>
      </c>
      <c r="C41" s="95"/>
      <c r="D41" s="94">
        <f>SUM('【断面別】自動車交通量(B断面流入)'!D41,'【断面別】自動車交通量(B断面流出)'!D41)</f>
        <v>168</v>
      </c>
      <c r="E41" s="93">
        <f>SUM('【断面別】自動車交通量(B断面流入)'!E41,'【断面別】自動車交通量(B断面流出)'!E41)</f>
        <v>25</v>
      </c>
      <c r="F41" s="93">
        <f>SUM('【断面別】自動車交通量(B断面流入)'!F41,'【断面別】自動車交通量(B断面流出)'!F41)</f>
        <v>8</v>
      </c>
      <c r="G41" s="93">
        <f>SUM('【断面別】自動車交通量(B断面流入)'!G41,'【断面別】自動車交通量(B断面流出)'!G41)</f>
        <v>1</v>
      </c>
      <c r="H41" s="93">
        <f t="shared" si="10"/>
        <v>193</v>
      </c>
      <c r="I41" s="93">
        <f t="shared" si="11"/>
        <v>9</v>
      </c>
      <c r="J41" s="93">
        <f t="shared" si="12"/>
        <v>202</v>
      </c>
      <c r="K41" s="92">
        <f t="shared" si="3"/>
        <v>4.5</v>
      </c>
      <c r="L41" s="91">
        <f t="shared" si="4"/>
        <v>1.6</v>
      </c>
    </row>
    <row r="42" spans="2:12" ht="14.45" customHeight="1" x14ac:dyDescent="0.15">
      <c r="B42" s="96" t="s">
        <v>84</v>
      </c>
      <c r="C42" s="95"/>
      <c r="D42" s="94">
        <f>SUM('【断面別】自動車交通量(B断面流入)'!D42,'【断面別】自動車交通量(B断面流出)'!D42)</f>
        <v>135</v>
      </c>
      <c r="E42" s="93">
        <f>SUM('【断面別】自動車交通量(B断面流入)'!E42,'【断面別】自動車交通量(B断面流出)'!E42)</f>
        <v>19</v>
      </c>
      <c r="F42" s="93">
        <f>SUM('【断面別】自動車交通量(B断面流入)'!F42,'【断面別】自動車交通量(B断面流出)'!F42)</f>
        <v>5</v>
      </c>
      <c r="G42" s="93">
        <f>SUM('【断面別】自動車交通量(B断面流入)'!G42,'【断面別】自動車交通量(B断面流出)'!G42)</f>
        <v>2</v>
      </c>
      <c r="H42" s="93">
        <f t="shared" si="10"/>
        <v>154</v>
      </c>
      <c r="I42" s="93">
        <f t="shared" si="11"/>
        <v>7</v>
      </c>
      <c r="J42" s="93">
        <f t="shared" si="12"/>
        <v>161</v>
      </c>
      <c r="K42" s="92">
        <f t="shared" si="3"/>
        <v>4.3</v>
      </c>
      <c r="L42" s="91">
        <f t="shared" si="4"/>
        <v>1.3</v>
      </c>
    </row>
    <row r="43" spans="2:12" ht="14.45" customHeight="1" x14ac:dyDescent="0.15">
      <c r="B43" s="90" t="s">
        <v>213</v>
      </c>
      <c r="C43" s="89"/>
      <c r="D43" s="88">
        <f>SUM('【断面別】自動車交通量(B断面流入)'!D43,'【断面別】自動車交通量(B断面流出)'!D43)</f>
        <v>178</v>
      </c>
      <c r="E43" s="87">
        <f>SUM('【断面別】自動車交通量(B断面流入)'!E43,'【断面別】自動車交通量(B断面流出)'!E43)</f>
        <v>15</v>
      </c>
      <c r="F43" s="87">
        <f>SUM('【断面別】自動車交通量(B断面流入)'!F43,'【断面別】自動車交通量(B断面流出)'!F43)</f>
        <v>6</v>
      </c>
      <c r="G43" s="87">
        <f>SUM('【断面別】自動車交通量(B断面流入)'!G43,'【断面別】自動車交通量(B断面流出)'!G43)</f>
        <v>2</v>
      </c>
      <c r="H43" s="87">
        <f t="shared" si="10"/>
        <v>193</v>
      </c>
      <c r="I43" s="87">
        <f t="shared" si="11"/>
        <v>8</v>
      </c>
      <c r="J43" s="87">
        <f t="shared" si="12"/>
        <v>201</v>
      </c>
      <c r="K43" s="86">
        <f t="shared" si="3"/>
        <v>4</v>
      </c>
      <c r="L43" s="85">
        <f t="shared" si="4"/>
        <v>1.6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936</v>
      </c>
      <c r="E44" s="81">
        <f t="shared" si="13"/>
        <v>142</v>
      </c>
      <c r="F44" s="81">
        <f t="shared" si="13"/>
        <v>40</v>
      </c>
      <c r="G44" s="81">
        <f t="shared" si="13"/>
        <v>7</v>
      </c>
      <c r="H44" s="81">
        <f t="shared" si="13"/>
        <v>1078</v>
      </c>
      <c r="I44" s="81">
        <f t="shared" si="13"/>
        <v>47</v>
      </c>
      <c r="J44" s="81">
        <f t="shared" si="13"/>
        <v>1125</v>
      </c>
      <c r="K44" s="80">
        <f t="shared" si="3"/>
        <v>4.2</v>
      </c>
      <c r="L44" s="79">
        <f t="shared" si="4"/>
        <v>9</v>
      </c>
    </row>
    <row r="45" spans="2:12" ht="14.45" customHeight="1" thickTop="1" x14ac:dyDescent="0.15">
      <c r="B45" s="102" t="s">
        <v>81</v>
      </c>
      <c r="C45" s="101"/>
      <c r="D45" s="100">
        <f>SUM('【断面別】自動車交通量(B断面流入)'!D45,'【断面別】自動車交通量(B断面流出)'!D45)</f>
        <v>153</v>
      </c>
      <c r="E45" s="99">
        <f>SUM('【断面別】自動車交通量(B断面流入)'!E45,'【断面別】自動車交通量(B断面流出)'!E45)</f>
        <v>19</v>
      </c>
      <c r="F45" s="99">
        <f>SUM('【断面別】自動車交通量(B断面流入)'!F45,'【断面別】自動車交通量(B断面流出)'!F45)</f>
        <v>11</v>
      </c>
      <c r="G45" s="99">
        <f>SUM('【断面別】自動車交通量(B断面流入)'!G45,'【断面別】自動車交通量(B断面流出)'!G45)</f>
        <v>3</v>
      </c>
      <c r="H45" s="99">
        <f t="shared" ref="H45:H50" si="14">SUM(D45:E45)</f>
        <v>172</v>
      </c>
      <c r="I45" s="99">
        <f t="shared" ref="I45:I50" si="15">SUM(F45:G45)</f>
        <v>14</v>
      </c>
      <c r="J45" s="99">
        <f t="shared" ref="J45:J50" si="16">SUM(H45:I45)</f>
        <v>186</v>
      </c>
      <c r="K45" s="98">
        <f t="shared" si="3"/>
        <v>7.5</v>
      </c>
      <c r="L45" s="97">
        <f t="shared" si="4"/>
        <v>1.5</v>
      </c>
    </row>
    <row r="46" spans="2:12" ht="14.45" customHeight="1" x14ac:dyDescent="0.15">
      <c r="B46" s="96" t="s">
        <v>80</v>
      </c>
      <c r="C46" s="95"/>
      <c r="D46" s="94">
        <f>SUM('【断面別】自動車交通量(B断面流入)'!D46,'【断面別】自動車交通量(B断面流出)'!D46)</f>
        <v>132</v>
      </c>
      <c r="E46" s="93">
        <f>SUM('【断面別】自動車交通量(B断面流入)'!E46,'【断面別】自動車交通量(B断面流出)'!E46)</f>
        <v>2</v>
      </c>
      <c r="F46" s="93">
        <f>SUM('【断面別】自動車交通量(B断面流入)'!F46,'【断面別】自動車交通量(B断面流出)'!F46)</f>
        <v>2</v>
      </c>
      <c r="G46" s="93">
        <f>SUM('【断面別】自動車交通量(B断面流入)'!G46,'【断面別】自動車交通量(B断面流出)'!G46)</f>
        <v>0</v>
      </c>
      <c r="H46" s="93">
        <f t="shared" si="14"/>
        <v>134</v>
      </c>
      <c r="I46" s="93">
        <f t="shared" si="15"/>
        <v>2</v>
      </c>
      <c r="J46" s="93">
        <f t="shared" si="16"/>
        <v>136</v>
      </c>
      <c r="K46" s="92">
        <f t="shared" si="3"/>
        <v>1.5</v>
      </c>
      <c r="L46" s="91">
        <f t="shared" si="4"/>
        <v>1.1000000000000001</v>
      </c>
    </row>
    <row r="47" spans="2:12" ht="14.45" customHeight="1" x14ac:dyDescent="0.15">
      <c r="B47" s="96" t="s">
        <v>79</v>
      </c>
      <c r="C47" s="95"/>
      <c r="D47" s="94">
        <f>SUM('【断面別】自動車交通量(B断面流入)'!D47,'【断面別】自動車交通量(B断面流出)'!D47)</f>
        <v>184</v>
      </c>
      <c r="E47" s="93">
        <f>SUM('【断面別】自動車交通量(B断面流入)'!E47,'【断面別】自動車交通量(B断面流出)'!E47)</f>
        <v>10</v>
      </c>
      <c r="F47" s="93">
        <f>SUM('【断面別】自動車交通量(B断面流入)'!F47,'【断面別】自動車交通量(B断面流出)'!F47)</f>
        <v>3</v>
      </c>
      <c r="G47" s="93">
        <f>SUM('【断面別】自動車交通量(B断面流入)'!G47,'【断面別】自動車交通量(B断面流出)'!G47)</f>
        <v>1</v>
      </c>
      <c r="H47" s="93">
        <f t="shared" si="14"/>
        <v>194</v>
      </c>
      <c r="I47" s="93">
        <f t="shared" si="15"/>
        <v>4</v>
      </c>
      <c r="J47" s="93">
        <f t="shared" si="16"/>
        <v>198</v>
      </c>
      <c r="K47" s="92">
        <f t="shared" si="3"/>
        <v>2</v>
      </c>
      <c r="L47" s="91">
        <f t="shared" si="4"/>
        <v>1.6</v>
      </c>
    </row>
    <row r="48" spans="2:12" ht="14.45" customHeight="1" x14ac:dyDescent="0.15">
      <c r="B48" s="96" t="s">
        <v>78</v>
      </c>
      <c r="C48" s="95"/>
      <c r="D48" s="94">
        <f>SUM('【断面別】自動車交通量(B断面流入)'!D48,'【断面別】自動車交通量(B断面流出)'!D48)</f>
        <v>132</v>
      </c>
      <c r="E48" s="93">
        <f>SUM('【断面別】自動車交通量(B断面流入)'!E48,'【断面別】自動車交通量(B断面流出)'!E48)</f>
        <v>10</v>
      </c>
      <c r="F48" s="93">
        <f>SUM('【断面別】自動車交通量(B断面流入)'!F48,'【断面別】自動車交通量(B断面流出)'!F48)</f>
        <v>10</v>
      </c>
      <c r="G48" s="93">
        <f>SUM('【断面別】自動車交通量(B断面流入)'!G48,'【断面別】自動車交通量(B断面流出)'!G48)</f>
        <v>1</v>
      </c>
      <c r="H48" s="93">
        <f t="shared" si="14"/>
        <v>142</v>
      </c>
      <c r="I48" s="93">
        <f t="shared" si="15"/>
        <v>11</v>
      </c>
      <c r="J48" s="93">
        <f t="shared" si="16"/>
        <v>153</v>
      </c>
      <c r="K48" s="92">
        <f t="shared" si="3"/>
        <v>7.2</v>
      </c>
      <c r="L48" s="91">
        <f t="shared" si="4"/>
        <v>1.2</v>
      </c>
    </row>
    <row r="49" spans="2:13" ht="14.45" customHeight="1" x14ac:dyDescent="0.15">
      <c r="B49" s="96" t="s">
        <v>77</v>
      </c>
      <c r="C49" s="95"/>
      <c r="D49" s="94">
        <f>SUM('【断面別】自動車交通量(B断面流入)'!D49,'【断面別】自動車交通量(B断面流出)'!D49)</f>
        <v>174</v>
      </c>
      <c r="E49" s="93">
        <f>SUM('【断面別】自動車交通量(B断面流入)'!E49,'【断面別】自動車交通量(B断面流出)'!E49)</f>
        <v>4</v>
      </c>
      <c r="F49" s="93">
        <f>SUM('【断面別】自動車交通量(B断面流入)'!F49,'【断面別】自動車交通量(B断面流出)'!F49)</f>
        <v>5</v>
      </c>
      <c r="G49" s="93">
        <f>SUM('【断面別】自動車交通量(B断面流入)'!G49,'【断面別】自動車交通量(B断面流出)'!G49)</f>
        <v>2</v>
      </c>
      <c r="H49" s="93">
        <f t="shared" si="14"/>
        <v>178</v>
      </c>
      <c r="I49" s="93">
        <f t="shared" si="15"/>
        <v>7</v>
      </c>
      <c r="J49" s="93">
        <f t="shared" si="16"/>
        <v>185</v>
      </c>
      <c r="K49" s="92">
        <f t="shared" si="3"/>
        <v>3.8</v>
      </c>
      <c r="L49" s="91">
        <f t="shared" si="4"/>
        <v>1.5</v>
      </c>
    </row>
    <row r="50" spans="2:13" ht="14.45" customHeight="1" x14ac:dyDescent="0.15">
      <c r="B50" s="90" t="s">
        <v>212</v>
      </c>
      <c r="C50" s="89"/>
      <c r="D50" s="88">
        <f>SUM('【断面別】自動車交通量(B断面流入)'!D50,'【断面別】自動車交通量(B断面流出)'!D50)</f>
        <v>121</v>
      </c>
      <c r="E50" s="87">
        <f>SUM('【断面別】自動車交通量(B断面流入)'!E50,'【断面別】自動車交通量(B断面流出)'!E50)</f>
        <v>4</v>
      </c>
      <c r="F50" s="87">
        <f>SUM('【断面別】自動車交通量(B断面流入)'!F50,'【断面別】自動車交通量(B断面流出)'!F50)</f>
        <v>6</v>
      </c>
      <c r="G50" s="87">
        <f>SUM('【断面別】自動車交通量(B断面流入)'!G50,'【断面別】自動車交通量(B断面流出)'!G50)</f>
        <v>1</v>
      </c>
      <c r="H50" s="87">
        <f t="shared" si="14"/>
        <v>125</v>
      </c>
      <c r="I50" s="87">
        <f t="shared" si="15"/>
        <v>7</v>
      </c>
      <c r="J50" s="87">
        <f t="shared" si="16"/>
        <v>132</v>
      </c>
      <c r="K50" s="86">
        <f t="shared" si="3"/>
        <v>5.3</v>
      </c>
      <c r="L50" s="85">
        <f t="shared" si="4"/>
        <v>1.1000000000000001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896</v>
      </c>
      <c r="E51" s="81">
        <f t="shared" si="17"/>
        <v>49</v>
      </c>
      <c r="F51" s="81">
        <f t="shared" si="17"/>
        <v>37</v>
      </c>
      <c r="G51" s="81">
        <f t="shared" si="17"/>
        <v>8</v>
      </c>
      <c r="H51" s="81">
        <f t="shared" si="17"/>
        <v>945</v>
      </c>
      <c r="I51" s="81">
        <f t="shared" si="17"/>
        <v>45</v>
      </c>
      <c r="J51" s="81">
        <f t="shared" si="17"/>
        <v>990</v>
      </c>
      <c r="K51" s="80">
        <f t="shared" si="3"/>
        <v>4.5</v>
      </c>
      <c r="L51" s="79">
        <f t="shared" si="4"/>
        <v>8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10180</v>
      </c>
      <c r="E52" s="75">
        <f t="shared" si="18"/>
        <v>1380</v>
      </c>
      <c r="F52" s="75">
        <f t="shared" si="18"/>
        <v>769</v>
      </c>
      <c r="G52" s="75">
        <f t="shared" si="18"/>
        <v>123</v>
      </c>
      <c r="H52" s="75">
        <f t="shared" si="18"/>
        <v>11560</v>
      </c>
      <c r="I52" s="75">
        <f t="shared" si="18"/>
        <v>892</v>
      </c>
      <c r="J52" s="75">
        <f t="shared" si="18"/>
        <v>12452</v>
      </c>
      <c r="K52" s="74">
        <f t="shared" si="3"/>
        <v>7.2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231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156</v>
      </c>
      <c r="C16" s="101"/>
      <c r="D16" s="100">
        <f>SUM('【方向別】自動車交通量(5)'!D16,'【方向別】自動車交通量(6)'!D16,'【方向別】自動車交通量(13)'!D16)</f>
        <v>39</v>
      </c>
      <c r="E16" s="99">
        <f>SUM('【方向別】自動車交通量(5)'!E16,'【方向別】自動車交通量(6)'!E16,'【方向別】自動車交通量(13)'!E16)</f>
        <v>13</v>
      </c>
      <c r="F16" s="99">
        <f>SUM('【方向別】自動車交通量(5)'!F16,'【方向別】自動車交通量(6)'!F16,'【方向別】自動車交通量(13)'!F16)</f>
        <v>1</v>
      </c>
      <c r="G16" s="99">
        <f>SUM('【方向別】自動車交通量(5)'!G16,'【方向別】自動車交通量(6)'!G16,'【方向別】自動車交通量(13)'!G16)</f>
        <v>1</v>
      </c>
      <c r="H16" s="99">
        <f t="shared" ref="H16:H21" si="0">SUM(D16:E16)</f>
        <v>52</v>
      </c>
      <c r="I16" s="99">
        <f t="shared" ref="I16:I21" si="1">SUM(F16:G16)</f>
        <v>2</v>
      </c>
      <c r="J16" s="99">
        <f t="shared" ref="J16:J21" si="2">SUM(H16:I16)</f>
        <v>54</v>
      </c>
      <c r="K16" s="98">
        <f t="shared" ref="K16:K52" si="3">IF(J16=0,0,ROUND(I16/J16*100,1))</f>
        <v>3.7</v>
      </c>
      <c r="L16" s="97">
        <f t="shared" ref="L16:L52" si="4">IF(J16=0,0,ROUND(J16/$J$52*100,1))</f>
        <v>1</v>
      </c>
    </row>
    <row r="17" spans="2:12" ht="14.45" customHeight="1" x14ac:dyDescent="0.15">
      <c r="B17" s="96" t="s">
        <v>155</v>
      </c>
      <c r="C17" s="95"/>
      <c r="D17" s="94">
        <f>SUM('【方向別】自動車交通量(5)'!D17,'【方向別】自動車交通量(6)'!D17,'【方向別】自動車交通量(13)'!D17)</f>
        <v>49</v>
      </c>
      <c r="E17" s="93">
        <f>SUM('【方向別】自動車交通量(5)'!E17,'【方向別】自動車交通量(6)'!E17,'【方向別】自動車交通量(13)'!E17)</f>
        <v>13</v>
      </c>
      <c r="F17" s="93">
        <f>SUM('【方向別】自動車交通量(5)'!F17,'【方向別】自動車交通量(6)'!F17,'【方向別】自動車交通量(13)'!F17)</f>
        <v>5</v>
      </c>
      <c r="G17" s="93">
        <f>SUM('【方向別】自動車交通量(5)'!G17,'【方向別】自動車交通量(6)'!G17,'【方向別】自動車交通量(13)'!G17)</f>
        <v>1</v>
      </c>
      <c r="H17" s="93">
        <f t="shared" si="0"/>
        <v>62</v>
      </c>
      <c r="I17" s="93">
        <f t="shared" si="1"/>
        <v>6</v>
      </c>
      <c r="J17" s="93">
        <f t="shared" si="2"/>
        <v>68</v>
      </c>
      <c r="K17" s="92">
        <f t="shared" si="3"/>
        <v>8.8000000000000007</v>
      </c>
      <c r="L17" s="91">
        <f t="shared" si="4"/>
        <v>1.3</v>
      </c>
    </row>
    <row r="18" spans="2:12" ht="14.45" customHeight="1" x14ac:dyDescent="0.15">
      <c r="B18" s="96" t="s">
        <v>154</v>
      </c>
      <c r="C18" s="95"/>
      <c r="D18" s="94">
        <f>SUM('【方向別】自動車交通量(5)'!D18,'【方向別】自動車交通量(6)'!D18,'【方向別】自動車交通量(13)'!D18)</f>
        <v>80</v>
      </c>
      <c r="E18" s="93">
        <f>SUM('【方向別】自動車交通量(5)'!E18,'【方向別】自動車交通量(6)'!E18,'【方向別】自動車交通量(13)'!E18)</f>
        <v>11</v>
      </c>
      <c r="F18" s="93">
        <f>SUM('【方向別】自動車交通量(5)'!F18,'【方向別】自動車交通量(6)'!F18,'【方向別】自動車交通量(13)'!F18)</f>
        <v>1</v>
      </c>
      <c r="G18" s="93">
        <f>SUM('【方向別】自動車交通量(5)'!G18,'【方向別】自動車交通量(6)'!G18,'【方向別】自動車交通量(13)'!G18)</f>
        <v>0</v>
      </c>
      <c r="H18" s="93">
        <f t="shared" si="0"/>
        <v>91</v>
      </c>
      <c r="I18" s="93">
        <f t="shared" si="1"/>
        <v>1</v>
      </c>
      <c r="J18" s="93">
        <f t="shared" si="2"/>
        <v>92</v>
      </c>
      <c r="K18" s="92">
        <f t="shared" si="3"/>
        <v>1.1000000000000001</v>
      </c>
      <c r="L18" s="91">
        <f t="shared" si="4"/>
        <v>1.8</v>
      </c>
    </row>
    <row r="19" spans="2:12" ht="14.45" customHeight="1" x14ac:dyDescent="0.15">
      <c r="B19" s="96" t="s">
        <v>153</v>
      </c>
      <c r="C19" s="95"/>
      <c r="D19" s="94">
        <f>SUM('【方向別】自動車交通量(5)'!D19,'【方向別】自動車交通量(6)'!D19,'【方向別】自動車交通量(13)'!D19)</f>
        <v>43</v>
      </c>
      <c r="E19" s="93">
        <f>SUM('【方向別】自動車交通量(5)'!E19,'【方向別】自動車交通量(6)'!E19,'【方向別】自動車交通量(13)'!E19)</f>
        <v>5</v>
      </c>
      <c r="F19" s="93">
        <f>SUM('【方向別】自動車交通量(5)'!F19,'【方向別】自動車交通量(6)'!F19,'【方向別】自動車交通量(13)'!F19)</f>
        <v>0</v>
      </c>
      <c r="G19" s="93">
        <f>SUM('【方向別】自動車交通量(5)'!G19,'【方向別】自動車交通量(6)'!G19,'【方向別】自動車交通量(13)'!G19)</f>
        <v>1</v>
      </c>
      <c r="H19" s="93">
        <f t="shared" si="0"/>
        <v>48</v>
      </c>
      <c r="I19" s="93">
        <f t="shared" si="1"/>
        <v>1</v>
      </c>
      <c r="J19" s="93">
        <f t="shared" si="2"/>
        <v>49</v>
      </c>
      <c r="K19" s="92">
        <f t="shared" si="3"/>
        <v>2</v>
      </c>
      <c r="L19" s="91">
        <f t="shared" si="4"/>
        <v>0.9</v>
      </c>
    </row>
    <row r="20" spans="2:12" ht="14.45" customHeight="1" x14ac:dyDescent="0.15">
      <c r="B20" s="96" t="s">
        <v>152</v>
      </c>
      <c r="C20" s="95"/>
      <c r="D20" s="94">
        <f>SUM('【方向別】自動車交通量(5)'!D20,'【方向別】自動車交通量(6)'!D20,'【方向別】自動車交通量(13)'!D20)</f>
        <v>55</v>
      </c>
      <c r="E20" s="93">
        <f>SUM('【方向別】自動車交通量(5)'!E20,'【方向別】自動車交通量(6)'!E20,'【方向別】自動車交通量(13)'!E20)</f>
        <v>10</v>
      </c>
      <c r="F20" s="93">
        <f>SUM('【方向別】自動車交通量(5)'!F20,'【方向別】自動車交通量(6)'!F20,'【方向別】自動車交通量(13)'!F20)</f>
        <v>1</v>
      </c>
      <c r="G20" s="93">
        <f>SUM('【方向別】自動車交通量(5)'!G20,'【方向別】自動車交通量(6)'!G20,'【方向別】自動車交通量(13)'!G20)</f>
        <v>1</v>
      </c>
      <c r="H20" s="93">
        <f t="shared" si="0"/>
        <v>65</v>
      </c>
      <c r="I20" s="93">
        <f t="shared" si="1"/>
        <v>2</v>
      </c>
      <c r="J20" s="93">
        <f t="shared" si="2"/>
        <v>67</v>
      </c>
      <c r="K20" s="92">
        <f t="shared" si="3"/>
        <v>3</v>
      </c>
      <c r="L20" s="91">
        <f t="shared" si="4"/>
        <v>1.3</v>
      </c>
    </row>
    <row r="21" spans="2:12" ht="14.45" customHeight="1" x14ac:dyDescent="0.15">
      <c r="B21" s="90" t="s">
        <v>151</v>
      </c>
      <c r="C21" s="89"/>
      <c r="D21" s="88">
        <f>SUM('【方向別】自動車交通量(5)'!D21,'【方向別】自動車交通量(6)'!D21,'【方向別】自動車交通量(13)'!D21)</f>
        <v>84</v>
      </c>
      <c r="E21" s="87">
        <f>SUM('【方向別】自動車交通量(5)'!E21,'【方向別】自動車交通量(6)'!E21,'【方向別】自動車交通量(13)'!E21)</f>
        <v>10</v>
      </c>
      <c r="F21" s="87">
        <f>SUM('【方向別】自動車交通量(5)'!F21,'【方向別】自動車交通量(6)'!F21,'【方向別】自動車交通量(13)'!F21)</f>
        <v>10</v>
      </c>
      <c r="G21" s="87">
        <f>SUM('【方向別】自動車交通量(5)'!G21,'【方向別】自動車交通量(6)'!G21,'【方向別】自動車交通量(13)'!G21)</f>
        <v>2</v>
      </c>
      <c r="H21" s="87">
        <f t="shared" si="0"/>
        <v>94</v>
      </c>
      <c r="I21" s="87">
        <f t="shared" si="1"/>
        <v>12</v>
      </c>
      <c r="J21" s="87">
        <f t="shared" si="2"/>
        <v>106</v>
      </c>
      <c r="K21" s="86">
        <f t="shared" si="3"/>
        <v>11.3</v>
      </c>
      <c r="L21" s="85">
        <f t="shared" si="4"/>
        <v>2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350</v>
      </c>
      <c r="E22" s="81">
        <f t="shared" si="5"/>
        <v>62</v>
      </c>
      <c r="F22" s="81">
        <f t="shared" si="5"/>
        <v>18</v>
      </c>
      <c r="G22" s="81">
        <f t="shared" si="5"/>
        <v>6</v>
      </c>
      <c r="H22" s="81">
        <f t="shared" si="5"/>
        <v>412</v>
      </c>
      <c r="I22" s="81">
        <f t="shared" si="5"/>
        <v>24</v>
      </c>
      <c r="J22" s="81">
        <f t="shared" si="5"/>
        <v>436</v>
      </c>
      <c r="K22" s="80">
        <f t="shared" si="3"/>
        <v>5.5</v>
      </c>
      <c r="L22" s="79">
        <f t="shared" si="4"/>
        <v>8.3000000000000007</v>
      </c>
    </row>
    <row r="23" spans="2:12" ht="14.45" customHeight="1" thickTop="1" x14ac:dyDescent="0.15">
      <c r="B23" s="102" t="s">
        <v>103</v>
      </c>
      <c r="C23" s="101"/>
      <c r="D23" s="100">
        <f>SUM('【方向別】自動車交通量(5)'!D23,'【方向別】自動車交通量(6)'!D23,'【方向別】自動車交通量(13)'!D23)</f>
        <v>64</v>
      </c>
      <c r="E23" s="99">
        <f>SUM('【方向別】自動車交通量(5)'!E23,'【方向別】自動車交通量(6)'!E23,'【方向別】自動車交通量(13)'!E23)</f>
        <v>8</v>
      </c>
      <c r="F23" s="99">
        <f>SUM('【方向別】自動車交通量(5)'!F23,'【方向別】自動車交通量(6)'!F23,'【方向別】自動車交通量(13)'!F23)</f>
        <v>3</v>
      </c>
      <c r="G23" s="99">
        <f>SUM('【方向別】自動車交通量(5)'!G23,'【方向別】自動車交通量(6)'!G23,'【方向別】自動車交通量(13)'!G23)</f>
        <v>0</v>
      </c>
      <c r="H23" s="99">
        <f t="shared" ref="H23:H28" si="6">SUM(D23:E23)</f>
        <v>72</v>
      </c>
      <c r="I23" s="99">
        <f t="shared" ref="I23:I28" si="7">SUM(F23:G23)</f>
        <v>3</v>
      </c>
      <c r="J23" s="99">
        <f t="shared" ref="J23:J28" si="8">SUM(H23:I23)</f>
        <v>75</v>
      </c>
      <c r="K23" s="98">
        <f t="shared" si="3"/>
        <v>4</v>
      </c>
      <c r="L23" s="97">
        <f t="shared" si="4"/>
        <v>1.4</v>
      </c>
    </row>
    <row r="24" spans="2:12" ht="14.45" customHeight="1" x14ac:dyDescent="0.15">
      <c r="B24" s="96" t="s">
        <v>102</v>
      </c>
      <c r="C24" s="95"/>
      <c r="D24" s="94">
        <f>SUM('【方向別】自動車交通量(5)'!D24,'【方向別】自動車交通量(6)'!D24,'【方向別】自動車交通量(13)'!D24)</f>
        <v>84</v>
      </c>
      <c r="E24" s="93">
        <f>SUM('【方向別】自動車交通量(5)'!E24,'【方向別】自動車交通量(6)'!E24,'【方向別】自動車交通量(13)'!E24)</f>
        <v>11</v>
      </c>
      <c r="F24" s="93">
        <f>SUM('【方向別】自動車交通量(5)'!F24,'【方向別】自動車交通量(6)'!F24,'【方向別】自動車交通量(13)'!F24)</f>
        <v>1</v>
      </c>
      <c r="G24" s="93">
        <f>SUM('【方向別】自動車交通量(5)'!G24,'【方向別】自動車交通量(6)'!G24,'【方向別】自動車交通量(13)'!G24)</f>
        <v>0</v>
      </c>
      <c r="H24" s="93">
        <f t="shared" si="6"/>
        <v>95</v>
      </c>
      <c r="I24" s="93">
        <f t="shared" si="7"/>
        <v>1</v>
      </c>
      <c r="J24" s="93">
        <f t="shared" si="8"/>
        <v>96</v>
      </c>
      <c r="K24" s="92">
        <f t="shared" si="3"/>
        <v>1</v>
      </c>
      <c r="L24" s="91">
        <f t="shared" si="4"/>
        <v>1.8</v>
      </c>
    </row>
    <row r="25" spans="2:12" ht="14.45" customHeight="1" x14ac:dyDescent="0.15">
      <c r="B25" s="96" t="s">
        <v>101</v>
      </c>
      <c r="C25" s="95"/>
      <c r="D25" s="94">
        <f>SUM('【方向別】自動車交通量(5)'!D25,'【方向別】自動車交通量(6)'!D25,'【方向別】自動車交通量(13)'!D25)</f>
        <v>64</v>
      </c>
      <c r="E25" s="93">
        <f>SUM('【方向別】自動車交通量(5)'!E25,'【方向別】自動車交通量(6)'!E25,'【方向別】自動車交通量(13)'!E25)</f>
        <v>9</v>
      </c>
      <c r="F25" s="93">
        <f>SUM('【方向別】自動車交通量(5)'!F25,'【方向別】自動車交通量(6)'!F25,'【方向別】自動車交通量(13)'!F25)</f>
        <v>9</v>
      </c>
      <c r="G25" s="93">
        <f>SUM('【方向別】自動車交通量(5)'!G25,'【方向別】自動車交通量(6)'!G25,'【方向別】自動車交通量(13)'!G25)</f>
        <v>1</v>
      </c>
      <c r="H25" s="93">
        <f t="shared" si="6"/>
        <v>73</v>
      </c>
      <c r="I25" s="93">
        <f t="shared" si="7"/>
        <v>10</v>
      </c>
      <c r="J25" s="93">
        <f t="shared" si="8"/>
        <v>83</v>
      </c>
      <c r="K25" s="92">
        <f t="shared" si="3"/>
        <v>12</v>
      </c>
      <c r="L25" s="91">
        <f t="shared" si="4"/>
        <v>1.6</v>
      </c>
    </row>
    <row r="26" spans="2:12" ht="14.45" customHeight="1" x14ac:dyDescent="0.15">
      <c r="B26" s="96" t="s">
        <v>100</v>
      </c>
      <c r="C26" s="95"/>
      <c r="D26" s="94">
        <f>SUM('【方向別】自動車交通量(5)'!D26,'【方向別】自動車交通量(6)'!D26,'【方向別】自動車交通量(13)'!D26)</f>
        <v>63</v>
      </c>
      <c r="E26" s="93">
        <f>SUM('【方向別】自動車交通量(5)'!E26,'【方向別】自動車交通量(6)'!E26,'【方向別】自動車交通量(13)'!E26)</f>
        <v>8</v>
      </c>
      <c r="F26" s="93">
        <f>SUM('【方向別】自動車交通量(5)'!F26,'【方向別】自動車交通量(6)'!F26,'【方向別】自動車交通量(13)'!F26)</f>
        <v>5</v>
      </c>
      <c r="G26" s="93">
        <f>SUM('【方向別】自動車交通量(5)'!G26,'【方向別】自動車交通量(6)'!G26,'【方向別】自動車交通量(13)'!G26)</f>
        <v>0</v>
      </c>
      <c r="H26" s="93">
        <f t="shared" si="6"/>
        <v>71</v>
      </c>
      <c r="I26" s="93">
        <f t="shared" si="7"/>
        <v>5</v>
      </c>
      <c r="J26" s="93">
        <f t="shared" si="8"/>
        <v>76</v>
      </c>
      <c r="K26" s="92">
        <f t="shared" si="3"/>
        <v>6.6</v>
      </c>
      <c r="L26" s="91">
        <f t="shared" si="4"/>
        <v>1.5</v>
      </c>
    </row>
    <row r="27" spans="2:12" ht="14.45" customHeight="1" x14ac:dyDescent="0.15">
      <c r="B27" s="96" t="s">
        <v>99</v>
      </c>
      <c r="C27" s="95"/>
      <c r="D27" s="94">
        <f>SUM('【方向別】自動車交通量(5)'!D27,'【方向別】自動車交通量(6)'!D27,'【方向別】自動車交通量(13)'!D27)</f>
        <v>78</v>
      </c>
      <c r="E27" s="93">
        <f>SUM('【方向別】自動車交通量(5)'!E27,'【方向別】自動車交通量(6)'!E27,'【方向別】自動車交通量(13)'!E27)</f>
        <v>8</v>
      </c>
      <c r="F27" s="93">
        <f>SUM('【方向別】自動車交通量(5)'!F27,'【方向別】自動車交通量(6)'!F27,'【方向別】自動車交通量(13)'!F27)</f>
        <v>3</v>
      </c>
      <c r="G27" s="93">
        <f>SUM('【方向別】自動車交通量(5)'!G27,'【方向別】自動車交通量(6)'!G27,'【方向別】自動車交通量(13)'!G27)</f>
        <v>1</v>
      </c>
      <c r="H27" s="93">
        <f t="shared" si="6"/>
        <v>86</v>
      </c>
      <c r="I27" s="93">
        <f t="shared" si="7"/>
        <v>4</v>
      </c>
      <c r="J27" s="93">
        <f t="shared" si="8"/>
        <v>90</v>
      </c>
      <c r="K27" s="92">
        <f t="shared" si="3"/>
        <v>4.4000000000000004</v>
      </c>
      <c r="L27" s="91">
        <f t="shared" si="4"/>
        <v>1.7</v>
      </c>
    </row>
    <row r="28" spans="2:12" ht="14.45" customHeight="1" x14ac:dyDescent="0.15">
      <c r="B28" s="90" t="s">
        <v>150</v>
      </c>
      <c r="C28" s="89"/>
      <c r="D28" s="88">
        <f>SUM('【方向別】自動車交通量(5)'!D28,'【方向別】自動車交通量(6)'!D28,'【方向別】自動車交通量(13)'!D28)</f>
        <v>54</v>
      </c>
      <c r="E28" s="87">
        <f>SUM('【方向別】自動車交通量(5)'!E28,'【方向別】自動車交通量(6)'!E28,'【方向別】自動車交通量(13)'!E28)</f>
        <v>12</v>
      </c>
      <c r="F28" s="87">
        <f>SUM('【方向別】自動車交通量(5)'!F28,'【方向別】自動車交通量(6)'!F28,'【方向別】自動車交通量(13)'!F28)</f>
        <v>5</v>
      </c>
      <c r="G28" s="87">
        <f>SUM('【方向別】自動車交通量(5)'!G28,'【方向別】自動車交通量(6)'!G28,'【方向別】自動車交通量(13)'!G28)</f>
        <v>2</v>
      </c>
      <c r="H28" s="87">
        <f t="shared" si="6"/>
        <v>66</v>
      </c>
      <c r="I28" s="87">
        <f t="shared" si="7"/>
        <v>7</v>
      </c>
      <c r="J28" s="87">
        <f t="shared" si="8"/>
        <v>73</v>
      </c>
      <c r="K28" s="86">
        <f t="shared" si="3"/>
        <v>9.6</v>
      </c>
      <c r="L28" s="85">
        <f t="shared" si="4"/>
        <v>1.4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407</v>
      </c>
      <c r="E29" s="81">
        <f t="shared" si="9"/>
        <v>56</v>
      </c>
      <c r="F29" s="81">
        <f t="shared" si="9"/>
        <v>26</v>
      </c>
      <c r="G29" s="81">
        <f t="shared" si="9"/>
        <v>4</v>
      </c>
      <c r="H29" s="81">
        <f t="shared" si="9"/>
        <v>463</v>
      </c>
      <c r="I29" s="81">
        <f t="shared" si="9"/>
        <v>30</v>
      </c>
      <c r="J29" s="81">
        <f t="shared" si="9"/>
        <v>493</v>
      </c>
      <c r="K29" s="80">
        <f t="shared" si="3"/>
        <v>6.1</v>
      </c>
      <c r="L29" s="79">
        <f t="shared" si="4"/>
        <v>9.4</v>
      </c>
    </row>
    <row r="30" spans="2:12" ht="14.45" customHeight="1" thickTop="1" x14ac:dyDescent="0.15">
      <c r="B30" s="110" t="s">
        <v>149</v>
      </c>
      <c r="C30" s="109"/>
      <c r="D30" s="76">
        <f>SUM('【方向別】自動車交通量(5)'!D30,'【方向別】自動車交通量(6)'!D30,'【方向別】自動車交通量(13)'!D30)</f>
        <v>321</v>
      </c>
      <c r="E30" s="75">
        <f>SUM('【方向別】自動車交通量(5)'!E30,'【方向別】自動車交通量(6)'!E30,'【方向別】自動車交通量(13)'!E30)</f>
        <v>58</v>
      </c>
      <c r="F30" s="75">
        <f>SUM('【方向別】自動車交通量(5)'!F30,'【方向別】自動車交通量(6)'!F30,'【方向別】自動車交通量(13)'!F30)</f>
        <v>34</v>
      </c>
      <c r="G30" s="75">
        <f>SUM('【方向別】自動車交通量(5)'!G30,'【方向別】自動車交通量(6)'!G30,'【方向別】自動車交通量(13)'!G30)</f>
        <v>5</v>
      </c>
      <c r="H30" s="75">
        <f t="shared" ref="H30:H43" si="10">SUM(D30:E30)</f>
        <v>379</v>
      </c>
      <c r="I30" s="75">
        <f t="shared" ref="I30:I43" si="11">SUM(F30:G30)</f>
        <v>39</v>
      </c>
      <c r="J30" s="75">
        <f t="shared" ref="J30:J43" si="12">SUM(H30:I30)</f>
        <v>418</v>
      </c>
      <c r="K30" s="74">
        <f t="shared" si="3"/>
        <v>9.3000000000000007</v>
      </c>
      <c r="L30" s="73">
        <f t="shared" si="4"/>
        <v>8</v>
      </c>
    </row>
    <row r="31" spans="2:12" ht="14.45" customHeight="1" x14ac:dyDescent="0.15">
      <c r="B31" s="108" t="s">
        <v>148</v>
      </c>
      <c r="C31" s="107"/>
      <c r="D31" s="106">
        <f>SUM('【方向別】自動車交通量(5)'!D31,'【方向別】自動車交通量(6)'!D31,'【方向別】自動車交通量(13)'!D31)</f>
        <v>277</v>
      </c>
      <c r="E31" s="105">
        <f>SUM('【方向別】自動車交通量(5)'!E31,'【方向別】自動車交通量(6)'!E31,'【方向別】自動車交通量(13)'!E31)</f>
        <v>65</v>
      </c>
      <c r="F31" s="105">
        <f>SUM('【方向別】自動車交通量(5)'!F31,'【方向別】自動車交通量(6)'!F31,'【方向別】自動車交通量(13)'!F31)</f>
        <v>23</v>
      </c>
      <c r="G31" s="105">
        <f>SUM('【方向別】自動車交通量(5)'!G31,'【方向別】自動車交通量(6)'!G31,'【方向別】自動車交通量(13)'!G31)</f>
        <v>3</v>
      </c>
      <c r="H31" s="105">
        <f t="shared" si="10"/>
        <v>342</v>
      </c>
      <c r="I31" s="105">
        <f t="shared" si="11"/>
        <v>26</v>
      </c>
      <c r="J31" s="105">
        <f t="shared" si="12"/>
        <v>368</v>
      </c>
      <c r="K31" s="104">
        <f t="shared" si="3"/>
        <v>7.1</v>
      </c>
      <c r="L31" s="103">
        <f t="shared" si="4"/>
        <v>7</v>
      </c>
    </row>
    <row r="32" spans="2:12" ht="14.45" customHeight="1" x14ac:dyDescent="0.15">
      <c r="B32" s="108" t="s">
        <v>147</v>
      </c>
      <c r="C32" s="107"/>
      <c r="D32" s="106">
        <f>SUM('【方向別】自動車交通量(5)'!D32,'【方向別】自動車交通量(6)'!D32,'【方向別】自動車交通量(13)'!D32)</f>
        <v>291</v>
      </c>
      <c r="E32" s="105">
        <f>SUM('【方向別】自動車交通量(5)'!E32,'【方向別】自動車交通量(6)'!E32,'【方向別】自動車交通量(13)'!E32)</f>
        <v>52</v>
      </c>
      <c r="F32" s="105">
        <f>SUM('【方向別】自動車交通量(5)'!F32,'【方向別】自動車交通量(6)'!F32,'【方向別】自動車交通量(13)'!F32)</f>
        <v>30</v>
      </c>
      <c r="G32" s="105">
        <f>SUM('【方向別】自動車交通量(5)'!G32,'【方向別】自動車交通量(6)'!G32,'【方向別】自動車交通量(13)'!G32)</f>
        <v>5</v>
      </c>
      <c r="H32" s="105">
        <f t="shared" si="10"/>
        <v>343</v>
      </c>
      <c r="I32" s="105">
        <f t="shared" si="11"/>
        <v>35</v>
      </c>
      <c r="J32" s="105">
        <f t="shared" si="12"/>
        <v>378</v>
      </c>
      <c r="K32" s="104">
        <f t="shared" si="3"/>
        <v>9.3000000000000007</v>
      </c>
      <c r="L32" s="103">
        <f t="shared" si="4"/>
        <v>7.2</v>
      </c>
    </row>
    <row r="33" spans="2:12" ht="14.45" customHeight="1" x14ac:dyDescent="0.15">
      <c r="B33" s="108" t="s">
        <v>146</v>
      </c>
      <c r="C33" s="107"/>
      <c r="D33" s="106">
        <f>SUM('【方向別】自動車交通量(5)'!D33,'【方向別】自動車交通量(6)'!D33,'【方向別】自動車交通量(13)'!D33)</f>
        <v>319</v>
      </c>
      <c r="E33" s="105">
        <f>SUM('【方向別】自動車交通量(5)'!E33,'【方向別】自動車交通量(6)'!E33,'【方向別】自動車交通量(13)'!E33)</f>
        <v>60</v>
      </c>
      <c r="F33" s="105">
        <f>SUM('【方向別】自動車交通量(5)'!F33,'【方向別】自動車交通量(6)'!F33,'【方向別】自動車交通量(13)'!F33)</f>
        <v>28</v>
      </c>
      <c r="G33" s="105">
        <f>SUM('【方向別】自動車交通量(5)'!G33,'【方向別】自動車交通量(6)'!G33,'【方向別】自動車交通量(13)'!G33)</f>
        <v>2</v>
      </c>
      <c r="H33" s="105">
        <f t="shared" si="10"/>
        <v>379</v>
      </c>
      <c r="I33" s="105">
        <f t="shared" si="11"/>
        <v>30</v>
      </c>
      <c r="J33" s="105">
        <f t="shared" si="12"/>
        <v>409</v>
      </c>
      <c r="K33" s="104">
        <f t="shared" si="3"/>
        <v>7.3</v>
      </c>
      <c r="L33" s="103">
        <f t="shared" si="4"/>
        <v>7.8</v>
      </c>
    </row>
    <row r="34" spans="2:12" ht="14.45" customHeight="1" x14ac:dyDescent="0.15">
      <c r="B34" s="108" t="s">
        <v>145</v>
      </c>
      <c r="C34" s="107"/>
      <c r="D34" s="106">
        <f>SUM('【方向別】自動車交通量(5)'!D34,'【方向別】自動車交通量(6)'!D34,'【方向別】自動車交通量(13)'!D34)</f>
        <v>333</v>
      </c>
      <c r="E34" s="105">
        <f>SUM('【方向別】自動車交通量(5)'!E34,'【方向別】自動車交通量(6)'!E34,'【方向別】自動車交通量(13)'!E34)</f>
        <v>53</v>
      </c>
      <c r="F34" s="105">
        <f>SUM('【方向別】自動車交通量(5)'!F34,'【方向別】自動車交通量(6)'!F34,'【方向別】自動車交通量(13)'!F34)</f>
        <v>35</v>
      </c>
      <c r="G34" s="105">
        <f>SUM('【方向別】自動車交通量(5)'!G34,'【方向別】自動車交通量(6)'!G34,'【方向別】自動車交通量(13)'!G34)</f>
        <v>4</v>
      </c>
      <c r="H34" s="105">
        <f t="shared" si="10"/>
        <v>386</v>
      </c>
      <c r="I34" s="105">
        <f t="shared" si="11"/>
        <v>39</v>
      </c>
      <c r="J34" s="105">
        <f t="shared" si="12"/>
        <v>425</v>
      </c>
      <c r="K34" s="104">
        <f t="shared" si="3"/>
        <v>9.1999999999999993</v>
      </c>
      <c r="L34" s="103">
        <f t="shared" si="4"/>
        <v>8.1</v>
      </c>
    </row>
    <row r="35" spans="2:12" ht="14.45" customHeight="1" x14ac:dyDescent="0.15">
      <c r="B35" s="108" t="s">
        <v>144</v>
      </c>
      <c r="C35" s="107"/>
      <c r="D35" s="106">
        <f>SUM('【方向別】自動車交通量(5)'!D35,'【方向別】自動車交通量(6)'!D35,'【方向別】自動車交通量(13)'!D35)</f>
        <v>341</v>
      </c>
      <c r="E35" s="105">
        <f>SUM('【方向別】自動車交通量(5)'!E35,'【方向別】自動車交通量(6)'!E35,'【方向別】自動車交通量(13)'!E35)</f>
        <v>52</v>
      </c>
      <c r="F35" s="105">
        <f>SUM('【方向別】自動車交通量(5)'!F35,'【方向別】自動車交通量(6)'!F35,'【方向別】自動車交通量(13)'!F35)</f>
        <v>36</v>
      </c>
      <c r="G35" s="105">
        <f>SUM('【方向別】自動車交通量(5)'!G35,'【方向別】自動車交通量(6)'!G35,'【方向別】自動車交通量(13)'!G35)</f>
        <v>3</v>
      </c>
      <c r="H35" s="105">
        <f t="shared" si="10"/>
        <v>393</v>
      </c>
      <c r="I35" s="105">
        <f t="shared" si="11"/>
        <v>39</v>
      </c>
      <c r="J35" s="105">
        <f t="shared" si="12"/>
        <v>432</v>
      </c>
      <c r="K35" s="104">
        <f t="shared" si="3"/>
        <v>9</v>
      </c>
      <c r="L35" s="103">
        <f t="shared" si="4"/>
        <v>8.3000000000000007</v>
      </c>
    </row>
    <row r="36" spans="2:12" ht="14.45" customHeight="1" x14ac:dyDescent="0.15">
      <c r="B36" s="108" t="s">
        <v>143</v>
      </c>
      <c r="C36" s="107"/>
      <c r="D36" s="106">
        <f>SUM('【方向別】自動車交通量(5)'!D36,'【方向別】自動車交通量(6)'!D36,'【方向別】自動車交通量(13)'!D36)</f>
        <v>362</v>
      </c>
      <c r="E36" s="105">
        <f>SUM('【方向別】自動車交通量(5)'!E36,'【方向別】自動車交通量(6)'!E36,'【方向別】自動車交通量(13)'!E36)</f>
        <v>49</v>
      </c>
      <c r="F36" s="105">
        <f>SUM('【方向別】自動車交通量(5)'!F36,'【方向別】自動車交通量(6)'!F36,'【方向別】自動車交通量(13)'!F36)</f>
        <v>21</v>
      </c>
      <c r="G36" s="105">
        <f>SUM('【方向別】自動車交通量(5)'!G36,'【方向別】自動車交通量(6)'!G36,'【方向別】自動車交通量(13)'!G36)</f>
        <v>6</v>
      </c>
      <c r="H36" s="105">
        <f t="shared" si="10"/>
        <v>411</v>
      </c>
      <c r="I36" s="105">
        <f t="shared" si="11"/>
        <v>27</v>
      </c>
      <c r="J36" s="105">
        <f t="shared" si="12"/>
        <v>438</v>
      </c>
      <c r="K36" s="104">
        <f t="shared" si="3"/>
        <v>6.2</v>
      </c>
      <c r="L36" s="103">
        <f t="shared" si="4"/>
        <v>8.4</v>
      </c>
    </row>
    <row r="37" spans="2:12" ht="14.45" customHeight="1" x14ac:dyDescent="0.15">
      <c r="B37" s="108" t="s">
        <v>142</v>
      </c>
      <c r="C37" s="107"/>
      <c r="D37" s="106">
        <f>SUM('【方向別】自動車交通量(5)'!D37,'【方向別】自動車交通量(6)'!D37,'【方向別】自動車交通量(13)'!D37)</f>
        <v>386</v>
      </c>
      <c r="E37" s="105">
        <f>SUM('【方向別】自動車交通量(5)'!E37,'【方向別】自動車交通量(6)'!E37,'【方向別】自動車交通量(13)'!E37)</f>
        <v>42</v>
      </c>
      <c r="F37" s="105">
        <f>SUM('【方向別】自動車交通量(5)'!F37,'【方向別】自動車交通量(6)'!F37,'【方向別】自動車交通量(13)'!F37)</f>
        <v>24</v>
      </c>
      <c r="G37" s="105">
        <f>SUM('【方向別】自動車交通量(5)'!G37,'【方向別】自動車交通量(6)'!G37,'【方向別】自動車交通量(13)'!G37)</f>
        <v>6</v>
      </c>
      <c r="H37" s="105">
        <f t="shared" si="10"/>
        <v>428</v>
      </c>
      <c r="I37" s="105">
        <f t="shared" si="11"/>
        <v>30</v>
      </c>
      <c r="J37" s="105">
        <f t="shared" si="12"/>
        <v>458</v>
      </c>
      <c r="K37" s="104">
        <f t="shared" si="3"/>
        <v>6.6</v>
      </c>
      <c r="L37" s="103">
        <f t="shared" si="4"/>
        <v>8.8000000000000007</v>
      </c>
    </row>
    <row r="38" spans="2:12" ht="14.45" customHeight="1" x14ac:dyDescent="0.15">
      <c r="B38" s="102" t="s">
        <v>88</v>
      </c>
      <c r="C38" s="101"/>
      <c r="D38" s="100">
        <f>SUM('【方向別】自動車交通量(5)'!D38,'【方向別】自動車交通量(6)'!D38,'【方向別】自動車交通量(13)'!D38)</f>
        <v>71</v>
      </c>
      <c r="E38" s="99">
        <f>SUM('【方向別】自動車交通量(5)'!E38,'【方向別】自動車交通量(6)'!E38,'【方向別】自動車交通量(13)'!E38)</f>
        <v>6</v>
      </c>
      <c r="F38" s="99">
        <f>SUM('【方向別】自動車交通量(5)'!F38,'【方向別】自動車交通量(6)'!F38,'【方向別】自動車交通量(13)'!F38)</f>
        <v>1</v>
      </c>
      <c r="G38" s="99">
        <f>SUM('【方向別】自動車交通量(5)'!G38,'【方向別】自動車交通量(6)'!G38,'【方向別】自動車交通量(13)'!G38)</f>
        <v>0</v>
      </c>
      <c r="H38" s="99">
        <f t="shared" si="10"/>
        <v>77</v>
      </c>
      <c r="I38" s="99">
        <f t="shared" si="11"/>
        <v>1</v>
      </c>
      <c r="J38" s="99">
        <f t="shared" si="12"/>
        <v>78</v>
      </c>
      <c r="K38" s="98">
        <f t="shared" si="3"/>
        <v>1.3</v>
      </c>
      <c r="L38" s="97">
        <f t="shared" si="4"/>
        <v>1.5</v>
      </c>
    </row>
    <row r="39" spans="2:12" ht="14.45" customHeight="1" x14ac:dyDescent="0.15">
      <c r="B39" s="96" t="s">
        <v>87</v>
      </c>
      <c r="C39" s="95"/>
      <c r="D39" s="94">
        <f>SUM('【方向別】自動車交通量(5)'!D39,'【方向別】自動車交通量(6)'!D39,'【方向別】自動車交通量(13)'!D39)</f>
        <v>94</v>
      </c>
      <c r="E39" s="93">
        <f>SUM('【方向別】自動車交通量(5)'!E39,'【方向別】自動車交通量(6)'!E39,'【方向別】自動車交通量(13)'!E39)</f>
        <v>14</v>
      </c>
      <c r="F39" s="93">
        <f>SUM('【方向別】自動車交通量(5)'!F39,'【方向別】自動車交通量(6)'!F39,'【方向別】自動車交通量(13)'!F39)</f>
        <v>2</v>
      </c>
      <c r="G39" s="93">
        <f>SUM('【方向別】自動車交通量(5)'!G39,'【方向別】自動車交通量(6)'!G39,'【方向別】自動車交通量(13)'!G39)</f>
        <v>0</v>
      </c>
      <c r="H39" s="93">
        <f t="shared" si="10"/>
        <v>108</v>
      </c>
      <c r="I39" s="93">
        <f t="shared" si="11"/>
        <v>2</v>
      </c>
      <c r="J39" s="93">
        <f t="shared" si="12"/>
        <v>110</v>
      </c>
      <c r="K39" s="92">
        <f t="shared" si="3"/>
        <v>1.8</v>
      </c>
      <c r="L39" s="91">
        <f t="shared" si="4"/>
        <v>2.1</v>
      </c>
    </row>
    <row r="40" spans="2:12" ht="14.45" customHeight="1" x14ac:dyDescent="0.15">
      <c r="B40" s="96" t="s">
        <v>86</v>
      </c>
      <c r="C40" s="95"/>
      <c r="D40" s="94">
        <f>SUM('【方向別】自動車交通量(5)'!D40,'【方向別】自動車交通量(6)'!D40,'【方向別】自動車交通量(13)'!D40)</f>
        <v>61</v>
      </c>
      <c r="E40" s="93">
        <f>SUM('【方向別】自動車交通量(5)'!E40,'【方向別】自動車交通量(6)'!E40,'【方向別】自動車交通量(13)'!E40)</f>
        <v>7</v>
      </c>
      <c r="F40" s="93">
        <f>SUM('【方向別】自動車交通量(5)'!F40,'【方向別】自動車交通量(6)'!F40,'【方向別】自動車交通量(13)'!F40)</f>
        <v>1</v>
      </c>
      <c r="G40" s="93">
        <f>SUM('【方向別】自動車交通量(5)'!G40,'【方向別】自動車交通量(6)'!G40,'【方向別】自動車交通量(13)'!G40)</f>
        <v>0</v>
      </c>
      <c r="H40" s="93">
        <f t="shared" si="10"/>
        <v>68</v>
      </c>
      <c r="I40" s="93">
        <f t="shared" si="11"/>
        <v>1</v>
      </c>
      <c r="J40" s="93">
        <f t="shared" si="12"/>
        <v>69</v>
      </c>
      <c r="K40" s="92">
        <f t="shared" si="3"/>
        <v>1.4</v>
      </c>
      <c r="L40" s="91">
        <f t="shared" si="4"/>
        <v>1.3</v>
      </c>
    </row>
    <row r="41" spans="2:12" ht="14.45" customHeight="1" x14ac:dyDescent="0.15">
      <c r="B41" s="96" t="s">
        <v>85</v>
      </c>
      <c r="C41" s="95"/>
      <c r="D41" s="94">
        <f>SUM('【方向別】自動車交通量(5)'!D41,'【方向別】自動車交通量(6)'!D41,'【方向別】自動車交通量(13)'!D41)</f>
        <v>82</v>
      </c>
      <c r="E41" s="93">
        <f>SUM('【方向別】自動車交通量(5)'!E41,'【方向別】自動車交通量(6)'!E41,'【方向別】自動車交通量(13)'!E41)</f>
        <v>6</v>
      </c>
      <c r="F41" s="93">
        <f>SUM('【方向別】自動車交通量(5)'!F41,'【方向別】自動車交通量(6)'!F41,'【方向別】自動車交通量(13)'!F41)</f>
        <v>1</v>
      </c>
      <c r="G41" s="93">
        <f>SUM('【方向別】自動車交通量(5)'!G41,'【方向別】自動車交通量(6)'!G41,'【方向別】自動車交通量(13)'!G41)</f>
        <v>1</v>
      </c>
      <c r="H41" s="93">
        <f t="shared" si="10"/>
        <v>88</v>
      </c>
      <c r="I41" s="93">
        <f t="shared" si="11"/>
        <v>2</v>
      </c>
      <c r="J41" s="93">
        <f t="shared" si="12"/>
        <v>90</v>
      </c>
      <c r="K41" s="92">
        <f t="shared" si="3"/>
        <v>2.2000000000000002</v>
      </c>
      <c r="L41" s="91">
        <f t="shared" si="4"/>
        <v>1.7</v>
      </c>
    </row>
    <row r="42" spans="2:12" ht="14.45" customHeight="1" x14ac:dyDescent="0.15">
      <c r="B42" s="96" t="s">
        <v>84</v>
      </c>
      <c r="C42" s="95"/>
      <c r="D42" s="94">
        <f>SUM('【方向別】自動車交通量(5)'!D42,'【方向別】自動車交通量(6)'!D42,'【方向別】自動車交通量(13)'!D42)</f>
        <v>62</v>
      </c>
      <c r="E42" s="93">
        <f>SUM('【方向別】自動車交通量(5)'!E42,'【方向別】自動車交通量(6)'!E42,'【方向別】自動車交通量(13)'!E42)</f>
        <v>6</v>
      </c>
      <c r="F42" s="93">
        <f>SUM('【方向別】自動車交通量(5)'!F42,'【方向別】自動車交通量(6)'!F42,'【方向別】自動車交通量(13)'!F42)</f>
        <v>1</v>
      </c>
      <c r="G42" s="93">
        <f>SUM('【方向別】自動車交通量(5)'!G42,'【方向別】自動車交通量(6)'!G42,'【方向別】自動車交通量(13)'!G42)</f>
        <v>1</v>
      </c>
      <c r="H42" s="93">
        <f t="shared" si="10"/>
        <v>68</v>
      </c>
      <c r="I42" s="93">
        <f t="shared" si="11"/>
        <v>2</v>
      </c>
      <c r="J42" s="93">
        <f t="shared" si="12"/>
        <v>70</v>
      </c>
      <c r="K42" s="92">
        <f t="shared" si="3"/>
        <v>2.9</v>
      </c>
      <c r="L42" s="91">
        <f t="shared" si="4"/>
        <v>1.3</v>
      </c>
    </row>
    <row r="43" spans="2:12" ht="14.45" customHeight="1" x14ac:dyDescent="0.15">
      <c r="B43" s="90" t="s">
        <v>141</v>
      </c>
      <c r="C43" s="89"/>
      <c r="D43" s="88">
        <f>SUM('【方向別】自動車交通量(5)'!D43,'【方向別】自動車交通量(6)'!D43,'【方向別】自動車交通量(13)'!D43)</f>
        <v>62</v>
      </c>
      <c r="E43" s="87">
        <f>SUM('【方向別】自動車交通量(5)'!E43,'【方向別】自動車交通量(6)'!E43,'【方向別】自動車交通量(13)'!E43)</f>
        <v>4</v>
      </c>
      <c r="F43" s="87">
        <f>SUM('【方向別】自動車交通量(5)'!F43,'【方向別】自動車交通量(6)'!F43,'【方向別】自動車交通量(13)'!F43)</f>
        <v>0</v>
      </c>
      <c r="G43" s="87">
        <f>SUM('【方向別】自動車交通量(5)'!G43,'【方向別】自動車交通量(6)'!G43,'【方向別】自動車交通量(13)'!G43)</f>
        <v>0</v>
      </c>
      <c r="H43" s="87">
        <f t="shared" si="10"/>
        <v>66</v>
      </c>
      <c r="I43" s="87">
        <f t="shared" si="11"/>
        <v>0</v>
      </c>
      <c r="J43" s="87">
        <f t="shared" si="12"/>
        <v>66</v>
      </c>
      <c r="K43" s="86">
        <f t="shared" si="3"/>
        <v>0</v>
      </c>
      <c r="L43" s="85">
        <f t="shared" si="4"/>
        <v>1.3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432</v>
      </c>
      <c r="E44" s="81">
        <f t="shared" si="13"/>
        <v>43</v>
      </c>
      <c r="F44" s="81">
        <f t="shared" si="13"/>
        <v>6</v>
      </c>
      <c r="G44" s="81">
        <f t="shared" si="13"/>
        <v>2</v>
      </c>
      <c r="H44" s="81">
        <f t="shared" si="13"/>
        <v>475</v>
      </c>
      <c r="I44" s="81">
        <f t="shared" si="13"/>
        <v>8</v>
      </c>
      <c r="J44" s="81">
        <f t="shared" si="13"/>
        <v>483</v>
      </c>
      <c r="K44" s="80">
        <f t="shared" si="3"/>
        <v>1.7</v>
      </c>
      <c r="L44" s="79">
        <f t="shared" si="4"/>
        <v>9.1999999999999993</v>
      </c>
    </row>
    <row r="45" spans="2:12" ht="14.45" customHeight="1" thickTop="1" x14ac:dyDescent="0.15">
      <c r="B45" s="102" t="s">
        <v>81</v>
      </c>
      <c r="C45" s="101"/>
      <c r="D45" s="100">
        <f>SUM('【方向別】自動車交通量(5)'!D45,'【方向別】自動車交通量(6)'!D45,'【方向別】自動車交通量(13)'!D45)</f>
        <v>55</v>
      </c>
      <c r="E45" s="99">
        <f>SUM('【方向別】自動車交通量(5)'!E45,'【方向別】自動車交通量(6)'!E45,'【方向別】自動車交通量(13)'!E45)</f>
        <v>5</v>
      </c>
      <c r="F45" s="99">
        <f>SUM('【方向別】自動車交通量(5)'!F45,'【方向別】自動車交通量(6)'!F45,'【方向別】自動車交通量(13)'!F45)</f>
        <v>1</v>
      </c>
      <c r="G45" s="99">
        <f>SUM('【方向別】自動車交通量(5)'!G45,'【方向別】自動車交通量(6)'!G45,'【方向別】自動車交通量(13)'!G45)</f>
        <v>1</v>
      </c>
      <c r="H45" s="99">
        <f t="shared" ref="H45:H50" si="14">SUM(D45:E45)</f>
        <v>60</v>
      </c>
      <c r="I45" s="99">
        <f t="shared" ref="I45:I50" si="15">SUM(F45:G45)</f>
        <v>2</v>
      </c>
      <c r="J45" s="99">
        <f t="shared" ref="J45:J50" si="16">SUM(H45:I45)</f>
        <v>62</v>
      </c>
      <c r="K45" s="98">
        <f t="shared" si="3"/>
        <v>3.2</v>
      </c>
      <c r="L45" s="97">
        <f t="shared" si="4"/>
        <v>1.2</v>
      </c>
    </row>
    <row r="46" spans="2:12" ht="14.45" customHeight="1" x14ac:dyDescent="0.15">
      <c r="B46" s="96" t="s">
        <v>80</v>
      </c>
      <c r="C46" s="95"/>
      <c r="D46" s="94">
        <f>SUM('【方向別】自動車交通量(5)'!D46,'【方向別】自動車交通量(6)'!D46,'【方向別】自動車交通量(13)'!D46)</f>
        <v>65</v>
      </c>
      <c r="E46" s="93">
        <f>SUM('【方向別】自動車交通量(5)'!E46,'【方向別】自動車交通量(6)'!E46,'【方向別】自動車交通量(13)'!E46)</f>
        <v>2</v>
      </c>
      <c r="F46" s="93">
        <f>SUM('【方向別】自動車交通量(5)'!F46,'【方向別】自動車交通量(6)'!F46,'【方向別】自動車交通量(13)'!F46)</f>
        <v>1</v>
      </c>
      <c r="G46" s="93">
        <f>SUM('【方向別】自動車交通量(5)'!G46,'【方向別】自動車交通量(6)'!G46,'【方向別】自動車交通量(13)'!G46)</f>
        <v>0</v>
      </c>
      <c r="H46" s="93">
        <f t="shared" si="14"/>
        <v>67</v>
      </c>
      <c r="I46" s="93">
        <f t="shared" si="15"/>
        <v>1</v>
      </c>
      <c r="J46" s="93">
        <f t="shared" si="16"/>
        <v>68</v>
      </c>
      <c r="K46" s="92">
        <f t="shared" si="3"/>
        <v>1.5</v>
      </c>
      <c r="L46" s="91">
        <f t="shared" si="4"/>
        <v>1.3</v>
      </c>
    </row>
    <row r="47" spans="2:12" ht="14.45" customHeight="1" x14ac:dyDescent="0.15">
      <c r="B47" s="96" t="s">
        <v>79</v>
      </c>
      <c r="C47" s="95"/>
      <c r="D47" s="94">
        <f>SUM('【方向別】自動車交通量(5)'!D47,'【方向別】自動車交通量(6)'!D47,'【方向別】自動車交通量(13)'!D47)</f>
        <v>102</v>
      </c>
      <c r="E47" s="93">
        <f>SUM('【方向別】自動車交通量(5)'!E47,'【方向別】自動車交通量(6)'!E47,'【方向別】自動車交通量(13)'!E47)</f>
        <v>10</v>
      </c>
      <c r="F47" s="93">
        <f>SUM('【方向別】自動車交通量(5)'!F47,'【方向別】自動車交通量(6)'!F47,'【方向別】自動車交通量(13)'!F47)</f>
        <v>1</v>
      </c>
      <c r="G47" s="93">
        <f>SUM('【方向別】自動車交通量(5)'!G47,'【方向別】自動車交通量(6)'!G47,'【方向別】自動車交通量(13)'!G47)</f>
        <v>1</v>
      </c>
      <c r="H47" s="93">
        <f t="shared" si="14"/>
        <v>112</v>
      </c>
      <c r="I47" s="93">
        <f t="shared" si="15"/>
        <v>2</v>
      </c>
      <c r="J47" s="93">
        <f t="shared" si="16"/>
        <v>114</v>
      </c>
      <c r="K47" s="92">
        <f t="shared" si="3"/>
        <v>1.8</v>
      </c>
      <c r="L47" s="91">
        <f t="shared" si="4"/>
        <v>2.2000000000000002</v>
      </c>
    </row>
    <row r="48" spans="2:12" ht="14.45" customHeight="1" x14ac:dyDescent="0.15">
      <c r="B48" s="96" t="s">
        <v>78</v>
      </c>
      <c r="C48" s="95"/>
      <c r="D48" s="94">
        <f>SUM('【方向別】自動車交通量(5)'!D48,'【方向別】自動車交通量(6)'!D48,'【方向別】自動車交通量(13)'!D48)</f>
        <v>64</v>
      </c>
      <c r="E48" s="93">
        <f>SUM('【方向別】自動車交通量(5)'!E48,'【方向別】自動車交通量(6)'!E48,'【方向別】自動車交通量(13)'!E48)</f>
        <v>6</v>
      </c>
      <c r="F48" s="93">
        <f>SUM('【方向別】自動車交通量(5)'!F48,'【方向別】自動車交通量(6)'!F48,'【方向別】自動車交通量(13)'!F48)</f>
        <v>2</v>
      </c>
      <c r="G48" s="93">
        <f>SUM('【方向別】自動車交通量(5)'!G48,'【方向別】自動車交通量(6)'!G48,'【方向別】自動車交通量(13)'!G48)</f>
        <v>0</v>
      </c>
      <c r="H48" s="93">
        <f t="shared" si="14"/>
        <v>70</v>
      </c>
      <c r="I48" s="93">
        <f t="shared" si="15"/>
        <v>2</v>
      </c>
      <c r="J48" s="93">
        <f t="shared" si="16"/>
        <v>72</v>
      </c>
      <c r="K48" s="92">
        <f t="shared" si="3"/>
        <v>2.8</v>
      </c>
      <c r="L48" s="91">
        <f t="shared" si="4"/>
        <v>1.4</v>
      </c>
    </row>
    <row r="49" spans="2:13" ht="14.45" customHeight="1" x14ac:dyDescent="0.15">
      <c r="B49" s="96" t="s">
        <v>77</v>
      </c>
      <c r="C49" s="95"/>
      <c r="D49" s="94">
        <f>SUM('【方向別】自動車交通量(5)'!D49,'【方向別】自動車交通量(6)'!D49,'【方向別】自動車交通量(13)'!D49)</f>
        <v>82</v>
      </c>
      <c r="E49" s="93">
        <f>SUM('【方向別】自動車交通量(5)'!E49,'【方向別】自動車交通量(6)'!E49,'【方向別】自動車交通量(13)'!E49)</f>
        <v>4</v>
      </c>
      <c r="F49" s="93">
        <f>SUM('【方向別】自動車交通量(5)'!F49,'【方向別】自動車交通量(6)'!F49,'【方向別】自動車交通量(13)'!F49)</f>
        <v>2</v>
      </c>
      <c r="G49" s="93">
        <f>SUM('【方向別】自動車交通量(5)'!G49,'【方向別】自動車交通量(6)'!G49,'【方向別】自動車交通量(13)'!G49)</f>
        <v>1</v>
      </c>
      <c r="H49" s="93">
        <f t="shared" si="14"/>
        <v>86</v>
      </c>
      <c r="I49" s="93">
        <f t="shared" si="15"/>
        <v>3</v>
      </c>
      <c r="J49" s="93">
        <f t="shared" si="16"/>
        <v>89</v>
      </c>
      <c r="K49" s="92">
        <f t="shared" si="3"/>
        <v>3.4</v>
      </c>
      <c r="L49" s="91">
        <f t="shared" si="4"/>
        <v>1.7</v>
      </c>
    </row>
    <row r="50" spans="2:13" ht="14.45" customHeight="1" x14ac:dyDescent="0.15">
      <c r="B50" s="90" t="s">
        <v>140</v>
      </c>
      <c r="C50" s="89"/>
      <c r="D50" s="88">
        <f>SUM('【方向別】自動車交通量(5)'!D50,'【方向別】自動車交通量(6)'!D50,'【方向別】自動車交通量(13)'!D50)</f>
        <v>74</v>
      </c>
      <c r="E50" s="87">
        <f>SUM('【方向別】自動車交通量(5)'!E50,'【方向別】自動車交通量(6)'!E50,'【方向別】自動車交通量(13)'!E50)</f>
        <v>5</v>
      </c>
      <c r="F50" s="87">
        <f>SUM('【方向別】自動車交通量(5)'!F50,'【方向別】自動車交通量(6)'!F50,'【方向別】自動車交通量(13)'!F50)</f>
        <v>2</v>
      </c>
      <c r="G50" s="87">
        <f>SUM('【方向別】自動車交通量(5)'!G50,'【方向別】自動車交通量(6)'!G50,'【方向別】自動車交通量(13)'!G50)</f>
        <v>0</v>
      </c>
      <c r="H50" s="87">
        <f t="shared" si="14"/>
        <v>79</v>
      </c>
      <c r="I50" s="87">
        <f t="shared" si="15"/>
        <v>2</v>
      </c>
      <c r="J50" s="87">
        <f t="shared" si="16"/>
        <v>81</v>
      </c>
      <c r="K50" s="86">
        <f t="shared" si="3"/>
        <v>2.5</v>
      </c>
      <c r="L50" s="85">
        <f t="shared" si="4"/>
        <v>1.6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442</v>
      </c>
      <c r="E51" s="81">
        <f t="shared" si="17"/>
        <v>32</v>
      </c>
      <c r="F51" s="81">
        <f t="shared" si="17"/>
        <v>9</v>
      </c>
      <c r="G51" s="81">
        <f t="shared" si="17"/>
        <v>3</v>
      </c>
      <c r="H51" s="81">
        <f t="shared" si="17"/>
        <v>474</v>
      </c>
      <c r="I51" s="81">
        <f t="shared" si="17"/>
        <v>12</v>
      </c>
      <c r="J51" s="81">
        <f t="shared" si="17"/>
        <v>486</v>
      </c>
      <c r="K51" s="80">
        <f t="shared" si="3"/>
        <v>2.5</v>
      </c>
      <c r="L51" s="79">
        <f t="shared" si="4"/>
        <v>9.3000000000000007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4261</v>
      </c>
      <c r="E52" s="75">
        <f t="shared" si="18"/>
        <v>624</v>
      </c>
      <c r="F52" s="75">
        <f t="shared" si="18"/>
        <v>290</v>
      </c>
      <c r="G52" s="75">
        <f t="shared" si="18"/>
        <v>49</v>
      </c>
      <c r="H52" s="75">
        <f t="shared" si="18"/>
        <v>4885</v>
      </c>
      <c r="I52" s="75">
        <f t="shared" si="18"/>
        <v>339</v>
      </c>
      <c r="J52" s="75">
        <f t="shared" si="18"/>
        <v>5224</v>
      </c>
      <c r="K52" s="74">
        <f t="shared" si="3"/>
        <v>6.5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249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248</v>
      </c>
      <c r="C16" s="101"/>
      <c r="D16" s="100">
        <f>SUM('【方向別】自動車交通量(1)'!D16,'【方向別】自動車交通量(4)'!D16,'【方向別】自動車交通量(12)'!D16)</f>
        <v>63</v>
      </c>
      <c r="E16" s="99">
        <f>SUM('【方向別】自動車交通量(1)'!E16,'【方向別】自動車交通量(4)'!E16,'【方向別】自動車交通量(12)'!E16)</f>
        <v>11</v>
      </c>
      <c r="F16" s="99">
        <f>SUM('【方向別】自動車交通量(1)'!F16,'【方向別】自動車交通量(4)'!F16,'【方向別】自動車交通量(12)'!F16)</f>
        <v>3</v>
      </c>
      <c r="G16" s="99">
        <f>SUM('【方向別】自動車交通量(1)'!G16,'【方向別】自動車交通量(4)'!G16,'【方向別】自動車交通量(12)'!G16)</f>
        <v>0</v>
      </c>
      <c r="H16" s="99">
        <f t="shared" ref="H16:H21" si="0">SUM(D16:E16)</f>
        <v>74</v>
      </c>
      <c r="I16" s="99">
        <f t="shared" ref="I16:I21" si="1">SUM(F16:G16)</f>
        <v>3</v>
      </c>
      <c r="J16" s="99">
        <f t="shared" ref="J16:J21" si="2">SUM(H16:I16)</f>
        <v>77</v>
      </c>
      <c r="K16" s="98">
        <f t="shared" ref="K16:K52" si="3">IF(J16=0,0,ROUND(I16/J16*100,1))</f>
        <v>3.9</v>
      </c>
      <c r="L16" s="97">
        <f t="shared" ref="L16:L52" si="4">IF(J16=0,0,ROUND(J16/$J$52*100,1))</f>
        <v>1.7</v>
      </c>
    </row>
    <row r="17" spans="2:12" ht="14.45" customHeight="1" x14ac:dyDescent="0.15">
      <c r="B17" s="96" t="s">
        <v>247</v>
      </c>
      <c r="C17" s="95"/>
      <c r="D17" s="94">
        <f>SUM('【方向別】自動車交通量(1)'!D17,'【方向別】自動車交通量(4)'!D17,'【方向別】自動車交通量(12)'!D17)</f>
        <v>44</v>
      </c>
      <c r="E17" s="93">
        <f>SUM('【方向別】自動車交通量(1)'!E17,'【方向別】自動車交通量(4)'!E17,'【方向別】自動車交通量(12)'!E17)</f>
        <v>4</v>
      </c>
      <c r="F17" s="93">
        <f>SUM('【方向別】自動車交通量(1)'!F17,'【方向別】自動車交通量(4)'!F17,'【方向別】自動車交通量(12)'!F17)</f>
        <v>0</v>
      </c>
      <c r="G17" s="93">
        <f>SUM('【方向別】自動車交通量(1)'!G17,'【方向別】自動車交通量(4)'!G17,'【方向別】自動車交通量(12)'!G17)</f>
        <v>1</v>
      </c>
      <c r="H17" s="93">
        <f t="shared" si="0"/>
        <v>48</v>
      </c>
      <c r="I17" s="93">
        <f t="shared" si="1"/>
        <v>1</v>
      </c>
      <c r="J17" s="93">
        <f t="shared" si="2"/>
        <v>49</v>
      </c>
      <c r="K17" s="92">
        <f t="shared" si="3"/>
        <v>2</v>
      </c>
      <c r="L17" s="91">
        <f t="shared" si="4"/>
        <v>1.1000000000000001</v>
      </c>
    </row>
    <row r="18" spans="2:12" ht="14.45" customHeight="1" x14ac:dyDescent="0.15">
      <c r="B18" s="96" t="s">
        <v>246</v>
      </c>
      <c r="C18" s="95"/>
      <c r="D18" s="94">
        <f>SUM('【方向別】自動車交通量(1)'!D18,'【方向別】自動車交通量(4)'!D18,'【方向別】自動車交通量(12)'!D18)</f>
        <v>68</v>
      </c>
      <c r="E18" s="93">
        <f>SUM('【方向別】自動車交通量(1)'!E18,'【方向別】自動車交通量(4)'!E18,'【方向別】自動車交通量(12)'!E18)</f>
        <v>10</v>
      </c>
      <c r="F18" s="93">
        <f>SUM('【方向別】自動車交通量(1)'!F18,'【方向別】自動車交通量(4)'!F18,'【方向別】自動車交通量(12)'!F18)</f>
        <v>2</v>
      </c>
      <c r="G18" s="93">
        <f>SUM('【方向別】自動車交通量(1)'!G18,'【方向別】自動車交通量(4)'!G18,'【方向別】自動車交通量(12)'!G18)</f>
        <v>0</v>
      </c>
      <c r="H18" s="93">
        <f t="shared" si="0"/>
        <v>78</v>
      </c>
      <c r="I18" s="93">
        <f t="shared" si="1"/>
        <v>2</v>
      </c>
      <c r="J18" s="93">
        <f t="shared" si="2"/>
        <v>80</v>
      </c>
      <c r="K18" s="92">
        <f t="shared" si="3"/>
        <v>2.5</v>
      </c>
      <c r="L18" s="91">
        <f t="shared" si="4"/>
        <v>1.8</v>
      </c>
    </row>
    <row r="19" spans="2:12" ht="14.45" customHeight="1" x14ac:dyDescent="0.15">
      <c r="B19" s="96" t="s">
        <v>245</v>
      </c>
      <c r="C19" s="95"/>
      <c r="D19" s="94">
        <f>SUM('【方向別】自動車交通量(1)'!D19,'【方向別】自動車交通量(4)'!D19,'【方向別】自動車交通量(12)'!D19)</f>
        <v>65</v>
      </c>
      <c r="E19" s="93">
        <f>SUM('【方向別】自動車交通量(1)'!E19,'【方向別】自動車交通量(4)'!E19,'【方向別】自動車交通量(12)'!E19)</f>
        <v>9</v>
      </c>
      <c r="F19" s="93">
        <f>SUM('【方向別】自動車交通量(1)'!F19,'【方向別】自動車交通量(4)'!F19,'【方向別】自動車交通量(12)'!F19)</f>
        <v>0</v>
      </c>
      <c r="G19" s="93">
        <f>SUM('【方向別】自動車交通量(1)'!G19,'【方向別】自動車交通量(4)'!G19,'【方向別】自動車交通量(12)'!G19)</f>
        <v>1</v>
      </c>
      <c r="H19" s="93">
        <f t="shared" si="0"/>
        <v>74</v>
      </c>
      <c r="I19" s="93">
        <f t="shared" si="1"/>
        <v>1</v>
      </c>
      <c r="J19" s="93">
        <f t="shared" si="2"/>
        <v>75</v>
      </c>
      <c r="K19" s="92">
        <f t="shared" si="3"/>
        <v>1.3</v>
      </c>
      <c r="L19" s="91">
        <f t="shared" si="4"/>
        <v>1.7</v>
      </c>
    </row>
    <row r="20" spans="2:12" ht="14.45" customHeight="1" x14ac:dyDescent="0.15">
      <c r="B20" s="96" t="s">
        <v>244</v>
      </c>
      <c r="C20" s="95"/>
      <c r="D20" s="94">
        <f>SUM('【方向別】自動車交通量(1)'!D20,'【方向別】自動車交通量(4)'!D20,'【方向別】自動車交通量(12)'!D20)</f>
        <v>55</v>
      </c>
      <c r="E20" s="93">
        <f>SUM('【方向別】自動車交通量(1)'!E20,'【方向別】自動車交通量(4)'!E20,'【方向別】自動車交通量(12)'!E20)</f>
        <v>10</v>
      </c>
      <c r="F20" s="93">
        <f>SUM('【方向別】自動車交通量(1)'!F20,'【方向別】自動車交通量(4)'!F20,'【方向別】自動車交通量(12)'!F20)</f>
        <v>5</v>
      </c>
      <c r="G20" s="93">
        <f>SUM('【方向別】自動車交通量(1)'!G20,'【方向別】自動車交通量(4)'!G20,'【方向別】自動車交通量(12)'!G20)</f>
        <v>3</v>
      </c>
      <c r="H20" s="93">
        <f t="shared" si="0"/>
        <v>65</v>
      </c>
      <c r="I20" s="93">
        <f t="shared" si="1"/>
        <v>8</v>
      </c>
      <c r="J20" s="93">
        <f t="shared" si="2"/>
        <v>73</v>
      </c>
      <c r="K20" s="92">
        <f t="shared" si="3"/>
        <v>11</v>
      </c>
      <c r="L20" s="91">
        <f t="shared" si="4"/>
        <v>1.6</v>
      </c>
    </row>
    <row r="21" spans="2:12" ht="14.45" customHeight="1" x14ac:dyDescent="0.15">
      <c r="B21" s="90" t="s">
        <v>243</v>
      </c>
      <c r="C21" s="89"/>
      <c r="D21" s="88">
        <f>SUM('【方向別】自動車交通量(1)'!D21,'【方向別】自動車交通量(4)'!D21,'【方向別】自動車交通量(12)'!D21)</f>
        <v>45</v>
      </c>
      <c r="E21" s="87">
        <f>SUM('【方向別】自動車交通量(1)'!E21,'【方向別】自動車交通量(4)'!E21,'【方向別】自動車交通量(12)'!E21)</f>
        <v>7</v>
      </c>
      <c r="F21" s="87">
        <f>SUM('【方向別】自動車交通量(1)'!F21,'【方向別】自動車交通量(4)'!F21,'【方向別】自動車交通量(12)'!F21)</f>
        <v>5</v>
      </c>
      <c r="G21" s="87">
        <f>SUM('【方向別】自動車交通量(1)'!G21,'【方向別】自動車交通量(4)'!G21,'【方向別】自動車交通量(12)'!G21)</f>
        <v>1</v>
      </c>
      <c r="H21" s="87">
        <f t="shared" si="0"/>
        <v>52</v>
      </c>
      <c r="I21" s="87">
        <f t="shared" si="1"/>
        <v>6</v>
      </c>
      <c r="J21" s="87">
        <f t="shared" si="2"/>
        <v>58</v>
      </c>
      <c r="K21" s="86">
        <f t="shared" si="3"/>
        <v>10.3</v>
      </c>
      <c r="L21" s="85">
        <f t="shared" si="4"/>
        <v>1.3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340</v>
      </c>
      <c r="E22" s="81">
        <f t="shared" si="5"/>
        <v>51</v>
      </c>
      <c r="F22" s="81">
        <f t="shared" si="5"/>
        <v>15</v>
      </c>
      <c r="G22" s="81">
        <f t="shared" si="5"/>
        <v>6</v>
      </c>
      <c r="H22" s="81">
        <f t="shared" si="5"/>
        <v>391</v>
      </c>
      <c r="I22" s="81">
        <f t="shared" si="5"/>
        <v>21</v>
      </c>
      <c r="J22" s="81">
        <f t="shared" si="5"/>
        <v>412</v>
      </c>
      <c r="K22" s="80">
        <f t="shared" si="3"/>
        <v>5.0999999999999996</v>
      </c>
      <c r="L22" s="79">
        <f t="shared" si="4"/>
        <v>9.3000000000000007</v>
      </c>
    </row>
    <row r="23" spans="2:12" ht="14.45" customHeight="1" thickTop="1" x14ac:dyDescent="0.15">
      <c r="B23" s="102" t="s">
        <v>103</v>
      </c>
      <c r="C23" s="101"/>
      <c r="D23" s="100">
        <f>SUM('【方向別】自動車交通量(1)'!D23,'【方向別】自動車交通量(4)'!D23,'【方向別】自動車交通量(12)'!D23)</f>
        <v>68</v>
      </c>
      <c r="E23" s="99">
        <f>SUM('【方向別】自動車交通量(1)'!E23,'【方向別】自動車交通量(4)'!E23,'【方向別】自動車交通量(12)'!E23)</f>
        <v>2</v>
      </c>
      <c r="F23" s="99">
        <f>SUM('【方向別】自動車交通量(1)'!F23,'【方向別】自動車交通量(4)'!F23,'【方向別】自動車交通量(12)'!F23)</f>
        <v>3</v>
      </c>
      <c r="G23" s="99">
        <f>SUM('【方向別】自動車交通量(1)'!G23,'【方向別】自動車交通量(4)'!G23,'【方向別】自動車交通量(12)'!G23)</f>
        <v>2</v>
      </c>
      <c r="H23" s="99">
        <f t="shared" ref="H23:H28" si="6">SUM(D23:E23)</f>
        <v>70</v>
      </c>
      <c r="I23" s="99">
        <f t="shared" ref="I23:I28" si="7">SUM(F23:G23)</f>
        <v>5</v>
      </c>
      <c r="J23" s="99">
        <f t="shared" ref="J23:J28" si="8">SUM(H23:I23)</f>
        <v>75</v>
      </c>
      <c r="K23" s="98">
        <f t="shared" si="3"/>
        <v>6.7</v>
      </c>
      <c r="L23" s="97">
        <f t="shared" si="4"/>
        <v>1.7</v>
      </c>
    </row>
    <row r="24" spans="2:12" ht="14.45" customHeight="1" x14ac:dyDescent="0.15">
      <c r="B24" s="96" t="s">
        <v>102</v>
      </c>
      <c r="C24" s="95"/>
      <c r="D24" s="94">
        <f>SUM('【方向別】自動車交通量(1)'!D24,'【方向別】自動車交通量(4)'!D24,'【方向別】自動車交通量(12)'!D24)</f>
        <v>47</v>
      </c>
      <c r="E24" s="93">
        <f>SUM('【方向別】自動車交通量(1)'!E24,'【方向別】自動車交通量(4)'!E24,'【方向別】自動車交通量(12)'!E24)</f>
        <v>0</v>
      </c>
      <c r="F24" s="93">
        <f>SUM('【方向別】自動車交通量(1)'!F24,'【方向別】自動車交通量(4)'!F24,'【方向別】自動車交通量(12)'!F24)</f>
        <v>4</v>
      </c>
      <c r="G24" s="93">
        <f>SUM('【方向別】自動車交通量(1)'!G24,'【方向別】自動車交通量(4)'!G24,'【方向別】自動車交通量(12)'!G24)</f>
        <v>2</v>
      </c>
      <c r="H24" s="93">
        <f t="shared" si="6"/>
        <v>47</v>
      </c>
      <c r="I24" s="93">
        <f t="shared" si="7"/>
        <v>6</v>
      </c>
      <c r="J24" s="93">
        <f t="shared" si="8"/>
        <v>53</v>
      </c>
      <c r="K24" s="92">
        <f t="shared" si="3"/>
        <v>11.3</v>
      </c>
      <c r="L24" s="91">
        <f t="shared" si="4"/>
        <v>1.2</v>
      </c>
    </row>
    <row r="25" spans="2:12" ht="14.45" customHeight="1" x14ac:dyDescent="0.15">
      <c r="B25" s="96" t="s">
        <v>101</v>
      </c>
      <c r="C25" s="95"/>
      <c r="D25" s="94">
        <f>SUM('【方向別】自動車交通量(1)'!D25,'【方向別】自動車交通量(4)'!D25,'【方向別】自動車交通量(12)'!D25)</f>
        <v>57</v>
      </c>
      <c r="E25" s="93">
        <f>SUM('【方向別】自動車交通量(1)'!E25,'【方向別】自動車交通量(4)'!E25,'【方向別】自動車交通量(12)'!E25)</f>
        <v>2</v>
      </c>
      <c r="F25" s="93">
        <f>SUM('【方向別】自動車交通量(1)'!F25,'【方向別】自動車交通量(4)'!F25,'【方向別】自動車交通量(12)'!F25)</f>
        <v>3</v>
      </c>
      <c r="G25" s="93">
        <f>SUM('【方向別】自動車交通量(1)'!G25,'【方向別】自動車交通量(4)'!G25,'【方向別】自動車交通量(12)'!G25)</f>
        <v>2</v>
      </c>
      <c r="H25" s="93">
        <f t="shared" si="6"/>
        <v>59</v>
      </c>
      <c r="I25" s="93">
        <f t="shared" si="7"/>
        <v>5</v>
      </c>
      <c r="J25" s="93">
        <f t="shared" si="8"/>
        <v>64</v>
      </c>
      <c r="K25" s="92">
        <f t="shared" si="3"/>
        <v>7.8</v>
      </c>
      <c r="L25" s="91">
        <f t="shared" si="4"/>
        <v>1.4</v>
      </c>
    </row>
    <row r="26" spans="2:12" ht="14.45" customHeight="1" x14ac:dyDescent="0.15">
      <c r="B26" s="96" t="s">
        <v>100</v>
      </c>
      <c r="C26" s="95"/>
      <c r="D26" s="94">
        <f>SUM('【方向別】自動車交通量(1)'!D26,'【方向別】自動車交通量(4)'!D26,'【方向別】自動車交通量(12)'!D26)</f>
        <v>41</v>
      </c>
      <c r="E26" s="93">
        <f>SUM('【方向別】自動車交通量(1)'!E26,'【方向別】自動車交通量(4)'!E26,'【方向別】自動車交通量(12)'!E26)</f>
        <v>5</v>
      </c>
      <c r="F26" s="93">
        <f>SUM('【方向別】自動車交通量(1)'!F26,'【方向別】自動車交通量(4)'!F26,'【方向別】自動車交通量(12)'!F26)</f>
        <v>1</v>
      </c>
      <c r="G26" s="93">
        <f>SUM('【方向別】自動車交通量(1)'!G26,'【方向別】自動車交通量(4)'!G26,'【方向別】自動車交通量(12)'!G26)</f>
        <v>1</v>
      </c>
      <c r="H26" s="93">
        <f t="shared" si="6"/>
        <v>46</v>
      </c>
      <c r="I26" s="93">
        <f t="shared" si="7"/>
        <v>2</v>
      </c>
      <c r="J26" s="93">
        <f t="shared" si="8"/>
        <v>48</v>
      </c>
      <c r="K26" s="92">
        <f t="shared" si="3"/>
        <v>4.2</v>
      </c>
      <c r="L26" s="91">
        <f t="shared" si="4"/>
        <v>1.1000000000000001</v>
      </c>
    </row>
    <row r="27" spans="2:12" ht="14.45" customHeight="1" x14ac:dyDescent="0.15">
      <c r="B27" s="96" t="s">
        <v>99</v>
      </c>
      <c r="C27" s="95"/>
      <c r="D27" s="94">
        <f>SUM('【方向別】自動車交通量(1)'!D27,'【方向別】自動車交通量(4)'!D27,'【方向別】自動車交通量(12)'!D27)</f>
        <v>55</v>
      </c>
      <c r="E27" s="93">
        <f>SUM('【方向別】自動車交通量(1)'!E27,'【方向別】自動車交通量(4)'!E27,'【方向別】自動車交通量(12)'!E27)</f>
        <v>3</v>
      </c>
      <c r="F27" s="93">
        <f>SUM('【方向別】自動車交通量(1)'!F27,'【方向別】自動車交通量(4)'!F27,'【方向別】自動車交通量(12)'!F27)</f>
        <v>5</v>
      </c>
      <c r="G27" s="93">
        <f>SUM('【方向別】自動車交通量(1)'!G27,'【方向別】自動車交通量(4)'!G27,'【方向別】自動車交通量(12)'!G27)</f>
        <v>2</v>
      </c>
      <c r="H27" s="93">
        <f t="shared" si="6"/>
        <v>58</v>
      </c>
      <c r="I27" s="93">
        <f t="shared" si="7"/>
        <v>7</v>
      </c>
      <c r="J27" s="93">
        <f t="shared" si="8"/>
        <v>65</v>
      </c>
      <c r="K27" s="92">
        <f t="shared" si="3"/>
        <v>10.8</v>
      </c>
      <c r="L27" s="91">
        <f t="shared" si="4"/>
        <v>1.5</v>
      </c>
    </row>
    <row r="28" spans="2:12" ht="14.45" customHeight="1" x14ac:dyDescent="0.15">
      <c r="B28" s="90" t="s">
        <v>242</v>
      </c>
      <c r="C28" s="89"/>
      <c r="D28" s="88">
        <f>SUM('【方向別】自動車交通量(1)'!D28,'【方向別】自動車交通量(4)'!D28,'【方向別】自動車交通量(12)'!D28)</f>
        <v>47</v>
      </c>
      <c r="E28" s="87">
        <f>SUM('【方向別】自動車交通量(1)'!E28,'【方向別】自動車交通量(4)'!E28,'【方向別】自動車交通量(12)'!E28)</f>
        <v>1</v>
      </c>
      <c r="F28" s="87">
        <f>SUM('【方向別】自動車交通量(1)'!F28,'【方向別】自動車交通量(4)'!F28,'【方向別】自動車交通量(12)'!F28)</f>
        <v>5</v>
      </c>
      <c r="G28" s="87">
        <f>SUM('【方向別】自動車交通量(1)'!G28,'【方向別】自動車交通量(4)'!G28,'【方向別】自動車交通量(12)'!G28)</f>
        <v>0</v>
      </c>
      <c r="H28" s="87">
        <f t="shared" si="6"/>
        <v>48</v>
      </c>
      <c r="I28" s="87">
        <f t="shared" si="7"/>
        <v>5</v>
      </c>
      <c r="J28" s="87">
        <f t="shared" si="8"/>
        <v>53</v>
      </c>
      <c r="K28" s="86">
        <f t="shared" si="3"/>
        <v>9.4</v>
      </c>
      <c r="L28" s="85">
        <f t="shared" si="4"/>
        <v>1.2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315</v>
      </c>
      <c r="E29" s="81">
        <f t="shared" si="9"/>
        <v>13</v>
      </c>
      <c r="F29" s="81">
        <f t="shared" si="9"/>
        <v>21</v>
      </c>
      <c r="G29" s="81">
        <f t="shared" si="9"/>
        <v>9</v>
      </c>
      <c r="H29" s="81">
        <f t="shared" si="9"/>
        <v>328</v>
      </c>
      <c r="I29" s="81">
        <f t="shared" si="9"/>
        <v>30</v>
      </c>
      <c r="J29" s="81">
        <f t="shared" si="9"/>
        <v>358</v>
      </c>
      <c r="K29" s="80">
        <f t="shared" si="3"/>
        <v>8.4</v>
      </c>
      <c r="L29" s="79">
        <f t="shared" si="4"/>
        <v>8.1</v>
      </c>
    </row>
    <row r="30" spans="2:12" ht="14.45" customHeight="1" thickTop="1" x14ac:dyDescent="0.15">
      <c r="B30" s="110" t="s">
        <v>241</v>
      </c>
      <c r="C30" s="109"/>
      <c r="D30" s="76">
        <f>SUM('【方向別】自動車交通量(1)'!D30,'【方向別】自動車交通量(4)'!D30,'【方向別】自動車交通量(12)'!D30)</f>
        <v>315</v>
      </c>
      <c r="E30" s="75">
        <f>SUM('【方向別】自動車交通量(1)'!E30,'【方向別】自動車交通量(4)'!E30,'【方向別】自動車交通量(12)'!E30)</f>
        <v>46</v>
      </c>
      <c r="F30" s="75">
        <f>SUM('【方向別】自動車交通量(1)'!F30,'【方向別】自動車交通量(4)'!F30,'【方向別】自動車交通量(12)'!F30)</f>
        <v>20</v>
      </c>
      <c r="G30" s="75">
        <f>SUM('【方向別】自動車交通量(1)'!G30,'【方向別】自動車交通量(4)'!G30,'【方向別】自動車交通量(12)'!G30)</f>
        <v>6</v>
      </c>
      <c r="H30" s="75">
        <f t="shared" ref="H30:H43" si="10">SUM(D30:E30)</f>
        <v>361</v>
      </c>
      <c r="I30" s="75">
        <f t="shared" ref="I30:I43" si="11">SUM(F30:G30)</f>
        <v>26</v>
      </c>
      <c r="J30" s="75">
        <f t="shared" ref="J30:J43" si="12">SUM(H30:I30)</f>
        <v>387</v>
      </c>
      <c r="K30" s="74">
        <f t="shared" si="3"/>
        <v>6.7</v>
      </c>
      <c r="L30" s="73">
        <f t="shared" si="4"/>
        <v>8.6999999999999993</v>
      </c>
    </row>
    <row r="31" spans="2:12" ht="14.45" customHeight="1" x14ac:dyDescent="0.15">
      <c r="B31" s="108" t="s">
        <v>240</v>
      </c>
      <c r="C31" s="107"/>
      <c r="D31" s="106">
        <f>SUM('【方向別】自動車交通量(1)'!D31,'【方向別】自動車交通量(4)'!D31,'【方向別】自動車交通量(12)'!D31)</f>
        <v>320</v>
      </c>
      <c r="E31" s="105">
        <f>SUM('【方向別】自動車交通量(1)'!E31,'【方向別】自動車交通量(4)'!E31,'【方向別】自動車交通量(12)'!E31)</f>
        <v>49</v>
      </c>
      <c r="F31" s="105">
        <f>SUM('【方向別】自動車交通量(1)'!F31,'【方向別】自動車交通量(4)'!F31,'【方向別】自動車交通量(12)'!F31)</f>
        <v>22</v>
      </c>
      <c r="G31" s="105">
        <f>SUM('【方向別】自動車交通量(1)'!G31,'【方向別】自動車交通量(4)'!G31,'【方向別】自動車交通量(12)'!G31)</f>
        <v>4</v>
      </c>
      <c r="H31" s="105">
        <f t="shared" si="10"/>
        <v>369</v>
      </c>
      <c r="I31" s="105">
        <f t="shared" si="11"/>
        <v>26</v>
      </c>
      <c r="J31" s="105">
        <f t="shared" si="12"/>
        <v>395</v>
      </c>
      <c r="K31" s="104">
        <f t="shared" si="3"/>
        <v>6.6</v>
      </c>
      <c r="L31" s="103">
        <f t="shared" si="4"/>
        <v>8.9</v>
      </c>
    </row>
    <row r="32" spans="2:12" ht="14.45" customHeight="1" x14ac:dyDescent="0.15">
      <c r="B32" s="108" t="s">
        <v>239</v>
      </c>
      <c r="C32" s="107"/>
      <c r="D32" s="106">
        <f>SUM('【方向別】自動車交通量(1)'!D32,'【方向別】自動車交通量(4)'!D32,'【方向別】自動車交通量(12)'!D32)</f>
        <v>346</v>
      </c>
      <c r="E32" s="105">
        <f>SUM('【方向別】自動車交通量(1)'!E32,'【方向別】自動車交通量(4)'!E32,'【方向別】自動車交通量(12)'!E32)</f>
        <v>34</v>
      </c>
      <c r="F32" s="105">
        <f>SUM('【方向別】自動車交通量(1)'!F32,'【方向別】自動車交通量(4)'!F32,'【方向別】自動車交通量(12)'!F32)</f>
        <v>37</v>
      </c>
      <c r="G32" s="105">
        <f>SUM('【方向別】自動車交通量(1)'!G32,'【方向別】自動車交通量(4)'!G32,'【方向別】自動車交通量(12)'!G32)</f>
        <v>3</v>
      </c>
      <c r="H32" s="105">
        <f t="shared" si="10"/>
        <v>380</v>
      </c>
      <c r="I32" s="105">
        <f t="shared" si="11"/>
        <v>40</v>
      </c>
      <c r="J32" s="105">
        <f t="shared" si="12"/>
        <v>420</v>
      </c>
      <c r="K32" s="104">
        <f t="shared" si="3"/>
        <v>9.5</v>
      </c>
      <c r="L32" s="103">
        <f t="shared" si="4"/>
        <v>9.5</v>
      </c>
    </row>
    <row r="33" spans="2:12" ht="14.45" customHeight="1" x14ac:dyDescent="0.15">
      <c r="B33" s="108" t="s">
        <v>238</v>
      </c>
      <c r="C33" s="107"/>
      <c r="D33" s="106">
        <f>SUM('【方向別】自動車交通量(1)'!D33,'【方向別】自動車交通量(4)'!D33,'【方向別】自動車交通量(12)'!D33)</f>
        <v>310</v>
      </c>
      <c r="E33" s="105">
        <f>SUM('【方向別】自動車交通量(1)'!E33,'【方向別】自動車交通量(4)'!E33,'【方向別】自動車交通量(12)'!E33)</f>
        <v>26</v>
      </c>
      <c r="F33" s="105">
        <f>SUM('【方向別】自動車交通量(1)'!F33,'【方向別】自動車交通量(4)'!F33,'【方向別】自動車交通量(12)'!F33)</f>
        <v>26</v>
      </c>
      <c r="G33" s="105">
        <f>SUM('【方向別】自動車交通量(1)'!G33,'【方向別】自動車交通量(4)'!G33,'【方向別】自動車交通量(12)'!G33)</f>
        <v>2</v>
      </c>
      <c r="H33" s="105">
        <f t="shared" si="10"/>
        <v>336</v>
      </c>
      <c r="I33" s="105">
        <f t="shared" si="11"/>
        <v>28</v>
      </c>
      <c r="J33" s="105">
        <f t="shared" si="12"/>
        <v>364</v>
      </c>
      <c r="K33" s="104">
        <f t="shared" si="3"/>
        <v>7.7</v>
      </c>
      <c r="L33" s="103">
        <f t="shared" si="4"/>
        <v>8.1999999999999993</v>
      </c>
    </row>
    <row r="34" spans="2:12" ht="14.45" customHeight="1" x14ac:dyDescent="0.15">
      <c r="B34" s="108" t="s">
        <v>237</v>
      </c>
      <c r="C34" s="107"/>
      <c r="D34" s="106">
        <f>SUM('【方向別】自動車交通量(1)'!D34,'【方向別】自動車交通量(4)'!D34,'【方向別】自動車交通量(12)'!D34)</f>
        <v>302</v>
      </c>
      <c r="E34" s="105">
        <f>SUM('【方向別】自動車交通量(1)'!E34,'【方向別】自動車交通量(4)'!E34,'【方向別】自動車交通量(12)'!E34)</f>
        <v>45</v>
      </c>
      <c r="F34" s="105">
        <f>SUM('【方向別】自動車交通量(1)'!F34,'【方向別】自動車交通量(4)'!F34,'【方向別】自動車交通量(12)'!F34)</f>
        <v>20</v>
      </c>
      <c r="G34" s="105">
        <f>SUM('【方向別】自動車交通量(1)'!G34,'【方向別】自動車交通量(4)'!G34,'【方向別】自動車交通量(12)'!G34)</f>
        <v>3</v>
      </c>
      <c r="H34" s="105">
        <f t="shared" si="10"/>
        <v>347</v>
      </c>
      <c r="I34" s="105">
        <f t="shared" si="11"/>
        <v>23</v>
      </c>
      <c r="J34" s="105">
        <f t="shared" si="12"/>
        <v>370</v>
      </c>
      <c r="K34" s="104">
        <f t="shared" si="3"/>
        <v>6.2</v>
      </c>
      <c r="L34" s="103">
        <f t="shared" si="4"/>
        <v>8.3000000000000007</v>
      </c>
    </row>
    <row r="35" spans="2:12" ht="14.45" customHeight="1" x14ac:dyDescent="0.15">
      <c r="B35" s="108" t="s">
        <v>236</v>
      </c>
      <c r="C35" s="107"/>
      <c r="D35" s="106">
        <f>SUM('【方向別】自動車交通量(1)'!D35,'【方向別】自動車交通量(4)'!D35,'【方向別】自動車交通量(12)'!D35)</f>
        <v>274</v>
      </c>
      <c r="E35" s="105">
        <f>SUM('【方向別】自動車交通量(1)'!E35,'【方向別】自動車交通量(4)'!E35,'【方向別】自動車交通量(12)'!E35)</f>
        <v>46</v>
      </c>
      <c r="F35" s="105">
        <f>SUM('【方向別】自動車交通量(1)'!F35,'【方向別】自動車交通量(4)'!F35,'【方向別】自動車交通量(12)'!F35)</f>
        <v>22</v>
      </c>
      <c r="G35" s="105">
        <f>SUM('【方向別】自動車交通量(1)'!G35,'【方向別】自動車交通量(4)'!G35,'【方向別】自動車交通量(12)'!G35)</f>
        <v>5</v>
      </c>
      <c r="H35" s="105">
        <f t="shared" si="10"/>
        <v>320</v>
      </c>
      <c r="I35" s="105">
        <f t="shared" si="11"/>
        <v>27</v>
      </c>
      <c r="J35" s="105">
        <f t="shared" si="12"/>
        <v>347</v>
      </c>
      <c r="K35" s="104">
        <f t="shared" si="3"/>
        <v>7.8</v>
      </c>
      <c r="L35" s="103">
        <f t="shared" si="4"/>
        <v>7.8</v>
      </c>
    </row>
    <row r="36" spans="2:12" ht="14.45" customHeight="1" x14ac:dyDescent="0.15">
      <c r="B36" s="108" t="s">
        <v>235</v>
      </c>
      <c r="C36" s="107"/>
      <c r="D36" s="106">
        <f>SUM('【方向別】自動車交通量(1)'!D36,'【方向別】自動車交通量(4)'!D36,'【方向別】自動車交通量(12)'!D36)</f>
        <v>257</v>
      </c>
      <c r="E36" s="105">
        <f>SUM('【方向別】自動車交通量(1)'!E36,'【方向別】自動車交通量(4)'!E36,'【方向別】自動車交通量(12)'!E36)</f>
        <v>28</v>
      </c>
      <c r="F36" s="105">
        <f>SUM('【方向別】自動車交通量(1)'!F36,'【方向別】自動車交通量(4)'!F36,'【方向別】自動車交通量(12)'!F36)</f>
        <v>24</v>
      </c>
      <c r="G36" s="105">
        <f>SUM('【方向別】自動車交通量(1)'!G36,'【方向別】自動車交通量(4)'!G36,'【方向別】自動車交通量(12)'!G36)</f>
        <v>7</v>
      </c>
      <c r="H36" s="105">
        <f t="shared" si="10"/>
        <v>285</v>
      </c>
      <c r="I36" s="105">
        <f t="shared" si="11"/>
        <v>31</v>
      </c>
      <c r="J36" s="105">
        <f t="shared" si="12"/>
        <v>316</v>
      </c>
      <c r="K36" s="104">
        <f t="shared" si="3"/>
        <v>9.8000000000000007</v>
      </c>
      <c r="L36" s="103">
        <f t="shared" si="4"/>
        <v>7.1</v>
      </c>
    </row>
    <row r="37" spans="2:12" ht="14.45" customHeight="1" x14ac:dyDescent="0.15">
      <c r="B37" s="108" t="s">
        <v>234</v>
      </c>
      <c r="C37" s="107"/>
      <c r="D37" s="106">
        <f>SUM('【方向別】自動車交通量(1)'!D37,'【方向別】自動車交通量(4)'!D37,'【方向別】自動車交通量(12)'!D37)</f>
        <v>319</v>
      </c>
      <c r="E37" s="105">
        <f>SUM('【方向別】自動車交通量(1)'!E37,'【方向別】自動車交通量(4)'!E37,'【方向別】自動車交通量(12)'!E37)</f>
        <v>31</v>
      </c>
      <c r="F37" s="105">
        <f>SUM('【方向別】自動車交通量(1)'!F37,'【方向別】自動車交通量(4)'!F37,'【方向別】自動車交通量(12)'!F37)</f>
        <v>9</v>
      </c>
      <c r="G37" s="105">
        <f>SUM('【方向別】自動車交通量(1)'!G37,'【方向別】自動車交通量(4)'!G37,'【方向別】自動車交通量(12)'!G37)</f>
        <v>6</v>
      </c>
      <c r="H37" s="105">
        <f t="shared" si="10"/>
        <v>350</v>
      </c>
      <c r="I37" s="105">
        <f t="shared" si="11"/>
        <v>15</v>
      </c>
      <c r="J37" s="105">
        <f t="shared" si="12"/>
        <v>365</v>
      </c>
      <c r="K37" s="104">
        <f t="shared" si="3"/>
        <v>4.0999999999999996</v>
      </c>
      <c r="L37" s="103">
        <f t="shared" si="4"/>
        <v>8.1999999999999993</v>
      </c>
    </row>
    <row r="38" spans="2:12" ht="14.45" customHeight="1" x14ac:dyDescent="0.15">
      <c r="B38" s="102" t="s">
        <v>88</v>
      </c>
      <c r="C38" s="101"/>
      <c r="D38" s="100">
        <f>SUM('【方向別】自動車交通量(1)'!D38,'【方向別】自動車交通量(4)'!D38,'【方向別】自動車交通量(12)'!D38)</f>
        <v>45</v>
      </c>
      <c r="E38" s="99">
        <f>SUM('【方向別】自動車交通量(1)'!E38,'【方向別】自動車交通量(4)'!E38,'【方向別】自動車交通量(12)'!E38)</f>
        <v>9</v>
      </c>
      <c r="F38" s="99">
        <f>SUM('【方向別】自動車交通量(1)'!F38,'【方向別】自動車交通量(4)'!F38,'【方向別】自動車交通量(12)'!F38)</f>
        <v>2</v>
      </c>
      <c r="G38" s="99">
        <f>SUM('【方向別】自動車交通量(1)'!G38,'【方向別】自動車交通量(4)'!G38,'【方向別】自動車交通量(12)'!G38)</f>
        <v>0</v>
      </c>
      <c r="H38" s="99">
        <f t="shared" si="10"/>
        <v>54</v>
      </c>
      <c r="I38" s="99">
        <f t="shared" si="11"/>
        <v>2</v>
      </c>
      <c r="J38" s="99">
        <f t="shared" si="12"/>
        <v>56</v>
      </c>
      <c r="K38" s="98">
        <f t="shared" si="3"/>
        <v>3.6</v>
      </c>
      <c r="L38" s="97">
        <f t="shared" si="4"/>
        <v>1.3</v>
      </c>
    </row>
    <row r="39" spans="2:12" ht="14.45" customHeight="1" x14ac:dyDescent="0.15">
      <c r="B39" s="96" t="s">
        <v>87</v>
      </c>
      <c r="C39" s="95"/>
      <c r="D39" s="94">
        <f>SUM('【方向別】自動車交通量(1)'!D39,'【方向別】自動車交通量(4)'!D39,'【方向別】自動車交通量(12)'!D39)</f>
        <v>60</v>
      </c>
      <c r="E39" s="93">
        <f>SUM('【方向別】自動車交通量(1)'!E39,'【方向別】自動車交通量(4)'!E39,'【方向別】自動車交通量(12)'!E39)</f>
        <v>15</v>
      </c>
      <c r="F39" s="93">
        <f>SUM('【方向別】自動車交通量(1)'!F39,'【方向別】自動車交通量(4)'!F39,'【方向別】自動車交通量(12)'!F39)</f>
        <v>3</v>
      </c>
      <c r="G39" s="93">
        <f>SUM('【方向別】自動車交通量(1)'!G39,'【方向別】自動車交通量(4)'!G39,'【方向別】自動車交通量(12)'!G39)</f>
        <v>2</v>
      </c>
      <c r="H39" s="93">
        <f t="shared" si="10"/>
        <v>75</v>
      </c>
      <c r="I39" s="93">
        <f t="shared" si="11"/>
        <v>5</v>
      </c>
      <c r="J39" s="93">
        <f t="shared" si="12"/>
        <v>80</v>
      </c>
      <c r="K39" s="92">
        <f t="shared" si="3"/>
        <v>6.3</v>
      </c>
      <c r="L39" s="91">
        <f t="shared" si="4"/>
        <v>1.8</v>
      </c>
    </row>
    <row r="40" spans="2:12" ht="14.45" customHeight="1" x14ac:dyDescent="0.15">
      <c r="B40" s="96" t="s">
        <v>86</v>
      </c>
      <c r="C40" s="95"/>
      <c r="D40" s="94">
        <f>SUM('【方向別】自動車交通量(1)'!D40,'【方向別】自動車交通量(4)'!D40,'【方向別】自動車交通量(12)'!D40)</f>
        <v>49</v>
      </c>
      <c r="E40" s="93">
        <f>SUM('【方向別】自動車交通量(1)'!E40,'【方向別】自動車交通量(4)'!E40,'【方向別】自動車交通量(12)'!E40)</f>
        <v>8</v>
      </c>
      <c r="F40" s="93">
        <f>SUM('【方向別】自動車交通量(1)'!F40,'【方向別】自動車交通量(4)'!F40,'【方向別】自動車交通量(12)'!F40)</f>
        <v>1</v>
      </c>
      <c r="G40" s="93">
        <f>SUM('【方向別】自動車交通量(1)'!G40,'【方向別】自動車交通量(4)'!G40,'【方向別】自動車交通量(12)'!G40)</f>
        <v>0</v>
      </c>
      <c r="H40" s="93">
        <f t="shared" si="10"/>
        <v>57</v>
      </c>
      <c r="I40" s="93">
        <f t="shared" si="11"/>
        <v>1</v>
      </c>
      <c r="J40" s="93">
        <f t="shared" si="12"/>
        <v>58</v>
      </c>
      <c r="K40" s="92">
        <f t="shared" si="3"/>
        <v>1.7</v>
      </c>
      <c r="L40" s="91">
        <f t="shared" si="4"/>
        <v>1.3</v>
      </c>
    </row>
    <row r="41" spans="2:12" ht="14.45" customHeight="1" x14ac:dyDescent="0.15">
      <c r="B41" s="96" t="s">
        <v>85</v>
      </c>
      <c r="C41" s="95"/>
      <c r="D41" s="94">
        <f>SUM('【方向別】自動車交通量(1)'!D41,'【方向別】自動車交通量(4)'!D41,'【方向別】自動車交通量(12)'!D41)</f>
        <v>44</v>
      </c>
      <c r="E41" s="93">
        <f>SUM('【方向別】自動車交通量(1)'!E41,'【方向別】自動車交通量(4)'!E41,'【方向別】自動車交通量(12)'!E41)</f>
        <v>15</v>
      </c>
      <c r="F41" s="93">
        <f>SUM('【方向別】自動車交通量(1)'!F41,'【方向別】自動車交通量(4)'!F41,'【方向別】自動車交通量(12)'!F41)</f>
        <v>3</v>
      </c>
      <c r="G41" s="93">
        <f>SUM('【方向別】自動車交通量(1)'!G41,'【方向別】自動車交通量(4)'!G41,'【方向別】自動車交通量(12)'!G41)</f>
        <v>0</v>
      </c>
      <c r="H41" s="93">
        <f t="shared" si="10"/>
        <v>59</v>
      </c>
      <c r="I41" s="93">
        <f t="shared" si="11"/>
        <v>3</v>
      </c>
      <c r="J41" s="93">
        <f t="shared" si="12"/>
        <v>62</v>
      </c>
      <c r="K41" s="92">
        <f t="shared" si="3"/>
        <v>4.8</v>
      </c>
      <c r="L41" s="91">
        <f t="shared" si="4"/>
        <v>1.4</v>
      </c>
    </row>
    <row r="42" spans="2:12" ht="14.45" customHeight="1" x14ac:dyDescent="0.15">
      <c r="B42" s="96" t="s">
        <v>84</v>
      </c>
      <c r="C42" s="95"/>
      <c r="D42" s="94">
        <f>SUM('【方向別】自動車交通量(1)'!D42,'【方向別】自動車交通量(4)'!D42,'【方向別】自動車交通量(12)'!D42)</f>
        <v>44</v>
      </c>
      <c r="E42" s="93">
        <f>SUM('【方向別】自動車交通量(1)'!E42,'【方向別】自動車交通量(4)'!E42,'【方向別】自動車交通量(12)'!E42)</f>
        <v>6</v>
      </c>
      <c r="F42" s="93">
        <f>SUM('【方向別】自動車交通量(1)'!F42,'【方向別】自動車交通量(4)'!F42,'【方向別】自動車交通量(12)'!F42)</f>
        <v>1</v>
      </c>
      <c r="G42" s="93">
        <f>SUM('【方向別】自動車交通量(1)'!G42,'【方向別】自動車交通量(4)'!G42,'【方向別】自動車交通量(12)'!G42)</f>
        <v>1</v>
      </c>
      <c r="H42" s="93">
        <f t="shared" si="10"/>
        <v>50</v>
      </c>
      <c r="I42" s="93">
        <f t="shared" si="11"/>
        <v>2</v>
      </c>
      <c r="J42" s="93">
        <f t="shared" si="12"/>
        <v>52</v>
      </c>
      <c r="K42" s="92">
        <f t="shared" si="3"/>
        <v>3.8</v>
      </c>
      <c r="L42" s="91">
        <f t="shared" si="4"/>
        <v>1.2</v>
      </c>
    </row>
    <row r="43" spans="2:12" ht="14.45" customHeight="1" x14ac:dyDescent="0.15">
      <c r="B43" s="90" t="s">
        <v>233</v>
      </c>
      <c r="C43" s="89"/>
      <c r="D43" s="88">
        <f>SUM('【方向別】自動車交通量(1)'!D43,'【方向別】自動車交通量(4)'!D43,'【方向別】自動車交通量(12)'!D43)</f>
        <v>65</v>
      </c>
      <c r="E43" s="87">
        <f>SUM('【方向別】自動車交通量(1)'!E43,'【方向別】自動車交通量(4)'!E43,'【方向別】自動車交通量(12)'!E43)</f>
        <v>8</v>
      </c>
      <c r="F43" s="87">
        <f>SUM('【方向別】自動車交通量(1)'!F43,'【方向別】自動車交通量(4)'!F43,'【方向別】自動車交通量(12)'!F43)</f>
        <v>1</v>
      </c>
      <c r="G43" s="87">
        <f>SUM('【方向別】自動車交通量(1)'!G43,'【方向別】自動車交通量(4)'!G43,'【方向別】自動車交通量(12)'!G43)</f>
        <v>1</v>
      </c>
      <c r="H43" s="87">
        <f t="shared" si="10"/>
        <v>73</v>
      </c>
      <c r="I43" s="87">
        <f t="shared" si="11"/>
        <v>2</v>
      </c>
      <c r="J43" s="87">
        <f t="shared" si="12"/>
        <v>75</v>
      </c>
      <c r="K43" s="86">
        <f t="shared" si="3"/>
        <v>2.7</v>
      </c>
      <c r="L43" s="85">
        <f t="shared" si="4"/>
        <v>1.7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307</v>
      </c>
      <c r="E44" s="81">
        <f t="shared" si="13"/>
        <v>61</v>
      </c>
      <c r="F44" s="81">
        <f t="shared" si="13"/>
        <v>11</v>
      </c>
      <c r="G44" s="81">
        <f t="shared" si="13"/>
        <v>4</v>
      </c>
      <c r="H44" s="81">
        <f t="shared" si="13"/>
        <v>368</v>
      </c>
      <c r="I44" s="81">
        <f t="shared" si="13"/>
        <v>15</v>
      </c>
      <c r="J44" s="81">
        <f t="shared" si="13"/>
        <v>383</v>
      </c>
      <c r="K44" s="80">
        <f t="shared" si="3"/>
        <v>3.9</v>
      </c>
      <c r="L44" s="79">
        <f t="shared" si="4"/>
        <v>8.6</v>
      </c>
    </row>
    <row r="45" spans="2:12" ht="14.45" customHeight="1" thickTop="1" x14ac:dyDescent="0.15">
      <c r="B45" s="102" t="s">
        <v>81</v>
      </c>
      <c r="C45" s="101"/>
      <c r="D45" s="100">
        <f>SUM('【方向別】自動車交通量(1)'!D45,'【方向別】自動車交通量(4)'!D45,'【方向別】自動車交通量(12)'!D45)</f>
        <v>58</v>
      </c>
      <c r="E45" s="99">
        <f>SUM('【方向別】自動車交通量(1)'!E45,'【方向別】自動車交通量(4)'!E45,'【方向別】自動車交通量(12)'!E45)</f>
        <v>7</v>
      </c>
      <c r="F45" s="99">
        <f>SUM('【方向別】自動車交通量(1)'!F45,'【方向別】自動車交通量(4)'!F45,'【方向別】自動車交通量(12)'!F45)</f>
        <v>2</v>
      </c>
      <c r="G45" s="99">
        <f>SUM('【方向別】自動車交通量(1)'!G45,'【方向別】自動車交通量(4)'!G45,'【方向別】自動車交通量(12)'!G45)</f>
        <v>2</v>
      </c>
      <c r="H45" s="99">
        <f t="shared" ref="H45:H50" si="14">SUM(D45:E45)</f>
        <v>65</v>
      </c>
      <c r="I45" s="99">
        <f t="shared" ref="I45:I50" si="15">SUM(F45:G45)</f>
        <v>4</v>
      </c>
      <c r="J45" s="99">
        <f t="shared" ref="J45:J50" si="16">SUM(H45:I45)</f>
        <v>69</v>
      </c>
      <c r="K45" s="98">
        <f t="shared" si="3"/>
        <v>5.8</v>
      </c>
      <c r="L45" s="97">
        <f t="shared" si="4"/>
        <v>1.6</v>
      </c>
    </row>
    <row r="46" spans="2:12" ht="14.45" customHeight="1" x14ac:dyDescent="0.15">
      <c r="B46" s="96" t="s">
        <v>80</v>
      </c>
      <c r="C46" s="95"/>
      <c r="D46" s="94">
        <f>SUM('【方向別】自動車交通量(1)'!D46,'【方向別】自動車交通量(4)'!D46,'【方向別】自動車交通量(12)'!D46)</f>
        <v>50</v>
      </c>
      <c r="E46" s="93">
        <f>SUM('【方向別】自動車交通量(1)'!E46,'【方向別】自動車交通量(4)'!E46,'【方向別】自動車交通量(12)'!E46)</f>
        <v>0</v>
      </c>
      <c r="F46" s="93">
        <f>SUM('【方向別】自動車交通量(1)'!F46,'【方向別】自動車交通量(4)'!F46,'【方向別】自動車交通量(12)'!F46)</f>
        <v>1</v>
      </c>
      <c r="G46" s="93">
        <f>SUM('【方向別】自動車交通量(1)'!G46,'【方向別】自動車交通量(4)'!G46,'【方向別】自動車交通量(12)'!G46)</f>
        <v>0</v>
      </c>
      <c r="H46" s="93">
        <f t="shared" si="14"/>
        <v>50</v>
      </c>
      <c r="I46" s="93">
        <f t="shared" si="15"/>
        <v>1</v>
      </c>
      <c r="J46" s="93">
        <f t="shared" si="16"/>
        <v>51</v>
      </c>
      <c r="K46" s="92">
        <f t="shared" si="3"/>
        <v>2</v>
      </c>
      <c r="L46" s="91">
        <f t="shared" si="4"/>
        <v>1.1000000000000001</v>
      </c>
    </row>
    <row r="47" spans="2:12" ht="14.45" customHeight="1" x14ac:dyDescent="0.15">
      <c r="B47" s="96" t="s">
        <v>79</v>
      </c>
      <c r="C47" s="95"/>
      <c r="D47" s="94">
        <f>SUM('【方向別】自動車交通量(1)'!D47,'【方向別】自動車交通量(4)'!D47,'【方向別】自動車交通量(12)'!D47)</f>
        <v>60</v>
      </c>
      <c r="E47" s="93">
        <f>SUM('【方向別】自動車交通量(1)'!E47,'【方向別】自動車交通量(4)'!E47,'【方向別】自動車交通量(12)'!E47)</f>
        <v>2</v>
      </c>
      <c r="F47" s="93">
        <f>SUM('【方向別】自動車交通量(1)'!F47,'【方向別】自動車交通量(4)'!F47,'【方向別】自動車交通量(12)'!F47)</f>
        <v>0</v>
      </c>
      <c r="G47" s="93">
        <f>SUM('【方向別】自動車交通量(1)'!G47,'【方向別】自動車交通量(4)'!G47,'【方向別】自動車交通量(12)'!G47)</f>
        <v>0</v>
      </c>
      <c r="H47" s="93">
        <f t="shared" si="14"/>
        <v>62</v>
      </c>
      <c r="I47" s="93">
        <f t="shared" si="15"/>
        <v>0</v>
      </c>
      <c r="J47" s="93">
        <f t="shared" si="16"/>
        <v>62</v>
      </c>
      <c r="K47" s="92">
        <f t="shared" si="3"/>
        <v>0</v>
      </c>
      <c r="L47" s="91">
        <f t="shared" si="4"/>
        <v>1.4</v>
      </c>
    </row>
    <row r="48" spans="2:12" ht="14.45" customHeight="1" x14ac:dyDescent="0.15">
      <c r="B48" s="96" t="s">
        <v>78</v>
      </c>
      <c r="C48" s="95"/>
      <c r="D48" s="94">
        <f>SUM('【方向別】自動車交通量(1)'!D48,'【方向別】自動車交通量(4)'!D48,'【方向別】自動車交通量(12)'!D48)</f>
        <v>40</v>
      </c>
      <c r="E48" s="93">
        <f>SUM('【方向別】自動車交通量(1)'!E48,'【方向別】自動車交通量(4)'!E48,'【方向別】自動車交通量(12)'!E48)</f>
        <v>3</v>
      </c>
      <c r="F48" s="93">
        <f>SUM('【方向別】自動車交通量(1)'!F48,'【方向別】自動車交通量(4)'!F48,'【方向別】自動車交通量(12)'!F48)</f>
        <v>4</v>
      </c>
      <c r="G48" s="93">
        <f>SUM('【方向別】自動車交通量(1)'!G48,'【方向別】自動車交通量(4)'!G48,'【方向別】自動車交通量(12)'!G48)</f>
        <v>1</v>
      </c>
      <c r="H48" s="93">
        <f t="shared" si="14"/>
        <v>43</v>
      </c>
      <c r="I48" s="93">
        <f t="shared" si="15"/>
        <v>5</v>
      </c>
      <c r="J48" s="93">
        <f t="shared" si="16"/>
        <v>48</v>
      </c>
      <c r="K48" s="92">
        <f t="shared" si="3"/>
        <v>10.4</v>
      </c>
      <c r="L48" s="91">
        <f t="shared" si="4"/>
        <v>1.1000000000000001</v>
      </c>
    </row>
    <row r="49" spans="2:13" ht="14.45" customHeight="1" x14ac:dyDescent="0.15">
      <c r="B49" s="96" t="s">
        <v>77</v>
      </c>
      <c r="C49" s="95"/>
      <c r="D49" s="94">
        <f>SUM('【方向別】自動車交通量(1)'!D49,'【方向別】自動車交通量(4)'!D49,'【方向別】自動車交通量(12)'!D49)</f>
        <v>59</v>
      </c>
      <c r="E49" s="93">
        <f>SUM('【方向別】自動車交通量(1)'!E49,'【方向別】自動車交通量(4)'!E49,'【方向別】自動車交通量(12)'!E49)</f>
        <v>0</v>
      </c>
      <c r="F49" s="93">
        <f>SUM('【方向別】自動車交通量(1)'!F49,'【方向別】自動車交通量(4)'!F49,'【方向別】自動車交通量(12)'!F49)</f>
        <v>1</v>
      </c>
      <c r="G49" s="93">
        <f>SUM('【方向別】自動車交通量(1)'!G49,'【方向別】自動車交通量(4)'!G49,'【方向別】自動車交通量(12)'!G49)</f>
        <v>1</v>
      </c>
      <c r="H49" s="93">
        <f t="shared" si="14"/>
        <v>59</v>
      </c>
      <c r="I49" s="93">
        <f t="shared" si="15"/>
        <v>2</v>
      </c>
      <c r="J49" s="93">
        <f t="shared" si="16"/>
        <v>61</v>
      </c>
      <c r="K49" s="92">
        <f t="shared" si="3"/>
        <v>3.3</v>
      </c>
      <c r="L49" s="91">
        <f t="shared" si="4"/>
        <v>1.4</v>
      </c>
    </row>
    <row r="50" spans="2:13" ht="14.45" customHeight="1" x14ac:dyDescent="0.15">
      <c r="B50" s="90" t="s">
        <v>232</v>
      </c>
      <c r="C50" s="89"/>
      <c r="D50" s="88">
        <f>SUM('【方向別】自動車交通量(1)'!D50,'【方向別】自動車交通量(4)'!D50,'【方向別】自動車交通量(12)'!D50)</f>
        <v>32</v>
      </c>
      <c r="E50" s="87">
        <f>SUM('【方向別】自動車交通量(1)'!E50,'【方向別】自動車交通量(4)'!E50,'【方向別】自動車交通量(12)'!E50)</f>
        <v>1</v>
      </c>
      <c r="F50" s="87">
        <f>SUM('【方向別】自動車交通量(1)'!F50,'【方向別】自動車交通量(4)'!F50,'【方向別】自動車交通量(12)'!F50)</f>
        <v>0</v>
      </c>
      <c r="G50" s="87">
        <f>SUM('【方向別】自動車交通量(1)'!G50,'【方向別】自動車交通量(4)'!G50,'【方向別】自動車交通量(12)'!G50)</f>
        <v>1</v>
      </c>
      <c r="H50" s="87">
        <f t="shared" si="14"/>
        <v>33</v>
      </c>
      <c r="I50" s="87">
        <f t="shared" si="15"/>
        <v>1</v>
      </c>
      <c r="J50" s="87">
        <f t="shared" si="16"/>
        <v>34</v>
      </c>
      <c r="K50" s="86">
        <f t="shared" si="3"/>
        <v>2.9</v>
      </c>
      <c r="L50" s="85">
        <f t="shared" si="4"/>
        <v>0.8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299</v>
      </c>
      <c r="E51" s="81">
        <f t="shared" si="17"/>
        <v>13</v>
      </c>
      <c r="F51" s="81">
        <f t="shared" si="17"/>
        <v>8</v>
      </c>
      <c r="G51" s="81">
        <f t="shared" si="17"/>
        <v>5</v>
      </c>
      <c r="H51" s="81">
        <f t="shared" si="17"/>
        <v>312</v>
      </c>
      <c r="I51" s="81">
        <f t="shared" si="17"/>
        <v>13</v>
      </c>
      <c r="J51" s="81">
        <f t="shared" si="17"/>
        <v>325</v>
      </c>
      <c r="K51" s="80">
        <f t="shared" si="3"/>
        <v>4</v>
      </c>
      <c r="L51" s="79">
        <f t="shared" si="4"/>
        <v>7.3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3704</v>
      </c>
      <c r="E52" s="75">
        <f t="shared" si="18"/>
        <v>443</v>
      </c>
      <c r="F52" s="75">
        <f t="shared" si="18"/>
        <v>235</v>
      </c>
      <c r="G52" s="75">
        <f t="shared" si="18"/>
        <v>60</v>
      </c>
      <c r="H52" s="75">
        <f t="shared" si="18"/>
        <v>4147</v>
      </c>
      <c r="I52" s="75">
        <f t="shared" si="18"/>
        <v>295</v>
      </c>
      <c r="J52" s="75">
        <f t="shared" si="18"/>
        <v>4442</v>
      </c>
      <c r="K52" s="74">
        <f t="shared" si="3"/>
        <v>6.6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C9" sqref="C9"/>
    </sheetView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250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228</v>
      </c>
      <c r="C16" s="101"/>
      <c r="D16" s="100">
        <f>SUM('【断面別】自動車交通量（C断面流入)'!D16,'【断面別】自動車交通量(C断面流出)'!D16)</f>
        <v>102</v>
      </c>
      <c r="E16" s="99">
        <f>SUM('【断面別】自動車交通量（C断面流入)'!E16,'【断面別】自動車交通量(C断面流出)'!E16)</f>
        <v>24</v>
      </c>
      <c r="F16" s="99">
        <f>SUM('【断面別】自動車交通量（C断面流入)'!F16,'【断面別】自動車交通量(C断面流出)'!F16)</f>
        <v>4</v>
      </c>
      <c r="G16" s="99">
        <f>SUM('【断面別】自動車交通量（C断面流入)'!G16,'【断面別】自動車交通量(C断面流出)'!G16)</f>
        <v>1</v>
      </c>
      <c r="H16" s="99">
        <f t="shared" ref="H16:H21" si="0">SUM(D16:E16)</f>
        <v>126</v>
      </c>
      <c r="I16" s="99">
        <f t="shared" ref="I16:I21" si="1">SUM(F16:G16)</f>
        <v>5</v>
      </c>
      <c r="J16" s="99">
        <f t="shared" ref="J16:J21" si="2">SUM(H16:I16)</f>
        <v>131</v>
      </c>
      <c r="K16" s="98">
        <f t="shared" ref="K16:K52" si="3">IF(J16=0,0,ROUND(I16/J16*100,1))</f>
        <v>3.8</v>
      </c>
      <c r="L16" s="97">
        <f t="shared" ref="L16:L52" si="4">IF(J16=0,0,ROUND(J16/$J$52*100,1))</f>
        <v>1.4</v>
      </c>
    </row>
    <row r="17" spans="2:12" ht="14.45" customHeight="1" x14ac:dyDescent="0.15">
      <c r="B17" s="96" t="s">
        <v>227</v>
      </c>
      <c r="C17" s="95"/>
      <c r="D17" s="94">
        <f>SUM('【断面別】自動車交通量（C断面流入)'!D17,'【断面別】自動車交通量(C断面流出)'!D17)</f>
        <v>93</v>
      </c>
      <c r="E17" s="93">
        <f>SUM('【断面別】自動車交通量（C断面流入)'!E17,'【断面別】自動車交通量(C断面流出)'!E17)</f>
        <v>17</v>
      </c>
      <c r="F17" s="93">
        <f>SUM('【断面別】自動車交通量（C断面流入)'!F17,'【断面別】自動車交通量(C断面流出)'!F17)</f>
        <v>5</v>
      </c>
      <c r="G17" s="93">
        <f>SUM('【断面別】自動車交通量（C断面流入)'!G17,'【断面別】自動車交通量(C断面流出)'!G17)</f>
        <v>2</v>
      </c>
      <c r="H17" s="93">
        <f t="shared" si="0"/>
        <v>110</v>
      </c>
      <c r="I17" s="93">
        <f t="shared" si="1"/>
        <v>7</v>
      </c>
      <c r="J17" s="93">
        <f t="shared" si="2"/>
        <v>117</v>
      </c>
      <c r="K17" s="92">
        <f t="shared" si="3"/>
        <v>6</v>
      </c>
      <c r="L17" s="91">
        <f t="shared" si="4"/>
        <v>1.2</v>
      </c>
    </row>
    <row r="18" spans="2:12" ht="14.45" customHeight="1" x14ac:dyDescent="0.15">
      <c r="B18" s="96" t="s">
        <v>226</v>
      </c>
      <c r="C18" s="95"/>
      <c r="D18" s="94">
        <f>SUM('【断面別】自動車交通量（C断面流入)'!D18,'【断面別】自動車交通量(C断面流出)'!D18)</f>
        <v>148</v>
      </c>
      <c r="E18" s="93">
        <f>SUM('【断面別】自動車交通量（C断面流入)'!E18,'【断面別】自動車交通量(C断面流出)'!E18)</f>
        <v>21</v>
      </c>
      <c r="F18" s="93">
        <f>SUM('【断面別】自動車交通量（C断面流入)'!F18,'【断面別】自動車交通量(C断面流出)'!F18)</f>
        <v>3</v>
      </c>
      <c r="G18" s="93">
        <f>SUM('【断面別】自動車交通量（C断面流入)'!G18,'【断面別】自動車交通量(C断面流出)'!G18)</f>
        <v>0</v>
      </c>
      <c r="H18" s="93">
        <f t="shared" si="0"/>
        <v>169</v>
      </c>
      <c r="I18" s="93">
        <f t="shared" si="1"/>
        <v>3</v>
      </c>
      <c r="J18" s="93">
        <f t="shared" si="2"/>
        <v>172</v>
      </c>
      <c r="K18" s="92">
        <f t="shared" si="3"/>
        <v>1.7</v>
      </c>
      <c r="L18" s="91">
        <f t="shared" si="4"/>
        <v>1.8</v>
      </c>
    </row>
    <row r="19" spans="2:12" ht="14.45" customHeight="1" x14ac:dyDescent="0.15">
      <c r="B19" s="96" t="s">
        <v>225</v>
      </c>
      <c r="C19" s="95"/>
      <c r="D19" s="94">
        <f>SUM('【断面別】自動車交通量（C断面流入)'!D19,'【断面別】自動車交通量(C断面流出)'!D19)</f>
        <v>108</v>
      </c>
      <c r="E19" s="93">
        <f>SUM('【断面別】自動車交通量（C断面流入)'!E19,'【断面別】自動車交通量(C断面流出)'!E19)</f>
        <v>14</v>
      </c>
      <c r="F19" s="93">
        <f>SUM('【断面別】自動車交通量（C断面流入)'!F19,'【断面別】自動車交通量(C断面流出)'!F19)</f>
        <v>0</v>
      </c>
      <c r="G19" s="93">
        <f>SUM('【断面別】自動車交通量（C断面流入)'!G19,'【断面別】自動車交通量(C断面流出)'!G19)</f>
        <v>2</v>
      </c>
      <c r="H19" s="93">
        <f t="shared" si="0"/>
        <v>122</v>
      </c>
      <c r="I19" s="93">
        <f t="shared" si="1"/>
        <v>2</v>
      </c>
      <c r="J19" s="93">
        <f t="shared" si="2"/>
        <v>124</v>
      </c>
      <c r="K19" s="92">
        <f t="shared" si="3"/>
        <v>1.6</v>
      </c>
      <c r="L19" s="91">
        <f t="shared" si="4"/>
        <v>1.3</v>
      </c>
    </row>
    <row r="20" spans="2:12" ht="14.45" customHeight="1" x14ac:dyDescent="0.15">
      <c r="B20" s="96" t="s">
        <v>224</v>
      </c>
      <c r="C20" s="95"/>
      <c r="D20" s="94">
        <f>SUM('【断面別】自動車交通量（C断面流入)'!D20,'【断面別】自動車交通量(C断面流出)'!D20)</f>
        <v>110</v>
      </c>
      <c r="E20" s="93">
        <f>SUM('【断面別】自動車交通量（C断面流入)'!E20,'【断面別】自動車交通量(C断面流出)'!E20)</f>
        <v>20</v>
      </c>
      <c r="F20" s="93">
        <f>SUM('【断面別】自動車交通量（C断面流入)'!F20,'【断面別】自動車交通量(C断面流出)'!F20)</f>
        <v>6</v>
      </c>
      <c r="G20" s="93">
        <f>SUM('【断面別】自動車交通量（C断面流入)'!G20,'【断面別】自動車交通量(C断面流出)'!G20)</f>
        <v>4</v>
      </c>
      <c r="H20" s="93">
        <f t="shared" si="0"/>
        <v>130</v>
      </c>
      <c r="I20" s="93">
        <f t="shared" si="1"/>
        <v>10</v>
      </c>
      <c r="J20" s="93">
        <f t="shared" si="2"/>
        <v>140</v>
      </c>
      <c r="K20" s="92">
        <f t="shared" si="3"/>
        <v>7.1</v>
      </c>
      <c r="L20" s="91">
        <f t="shared" si="4"/>
        <v>1.4</v>
      </c>
    </row>
    <row r="21" spans="2:12" ht="14.45" customHeight="1" x14ac:dyDescent="0.15">
      <c r="B21" s="90" t="s">
        <v>223</v>
      </c>
      <c r="C21" s="89"/>
      <c r="D21" s="88">
        <f>SUM('【断面別】自動車交通量（C断面流入)'!D21,'【断面別】自動車交通量(C断面流出)'!D21)</f>
        <v>129</v>
      </c>
      <c r="E21" s="87">
        <f>SUM('【断面別】自動車交通量（C断面流入)'!E21,'【断面別】自動車交通量(C断面流出)'!E21)</f>
        <v>17</v>
      </c>
      <c r="F21" s="87">
        <f>SUM('【断面別】自動車交通量（C断面流入)'!F21,'【断面別】自動車交通量(C断面流出)'!F21)</f>
        <v>15</v>
      </c>
      <c r="G21" s="87">
        <f>SUM('【断面別】自動車交通量（C断面流入)'!G21,'【断面別】自動車交通量(C断面流出)'!G21)</f>
        <v>3</v>
      </c>
      <c r="H21" s="87">
        <f t="shared" si="0"/>
        <v>146</v>
      </c>
      <c r="I21" s="87">
        <f t="shared" si="1"/>
        <v>18</v>
      </c>
      <c r="J21" s="87">
        <f t="shared" si="2"/>
        <v>164</v>
      </c>
      <c r="K21" s="86">
        <f t="shared" si="3"/>
        <v>11</v>
      </c>
      <c r="L21" s="85">
        <f t="shared" si="4"/>
        <v>1.7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690</v>
      </c>
      <c r="E22" s="81">
        <f t="shared" si="5"/>
        <v>113</v>
      </c>
      <c r="F22" s="81">
        <f t="shared" si="5"/>
        <v>33</v>
      </c>
      <c r="G22" s="81">
        <f t="shared" si="5"/>
        <v>12</v>
      </c>
      <c r="H22" s="81">
        <f t="shared" si="5"/>
        <v>803</v>
      </c>
      <c r="I22" s="81">
        <f t="shared" si="5"/>
        <v>45</v>
      </c>
      <c r="J22" s="81">
        <f t="shared" si="5"/>
        <v>848</v>
      </c>
      <c r="K22" s="80">
        <f t="shared" si="3"/>
        <v>5.3</v>
      </c>
      <c r="L22" s="79">
        <f t="shared" si="4"/>
        <v>8.8000000000000007</v>
      </c>
    </row>
    <row r="23" spans="2:12" ht="14.45" customHeight="1" thickTop="1" x14ac:dyDescent="0.15">
      <c r="B23" s="102" t="s">
        <v>103</v>
      </c>
      <c r="C23" s="101"/>
      <c r="D23" s="100">
        <f>SUM('【断面別】自動車交通量（C断面流入)'!D23,'【断面別】自動車交通量(C断面流出)'!D23)</f>
        <v>132</v>
      </c>
      <c r="E23" s="99">
        <f>SUM('【断面別】自動車交通量（C断面流入)'!E23,'【断面別】自動車交通量(C断面流出)'!E23)</f>
        <v>10</v>
      </c>
      <c r="F23" s="99">
        <f>SUM('【断面別】自動車交通量（C断面流入)'!F23,'【断面別】自動車交通量(C断面流出)'!F23)</f>
        <v>6</v>
      </c>
      <c r="G23" s="99">
        <f>SUM('【断面別】自動車交通量（C断面流入)'!G23,'【断面別】自動車交通量(C断面流出)'!G23)</f>
        <v>2</v>
      </c>
      <c r="H23" s="99">
        <f t="shared" ref="H23:H28" si="6">SUM(D23:E23)</f>
        <v>142</v>
      </c>
      <c r="I23" s="99">
        <f t="shared" ref="I23:I28" si="7">SUM(F23:G23)</f>
        <v>8</v>
      </c>
      <c r="J23" s="99">
        <f t="shared" ref="J23:J28" si="8">SUM(H23:I23)</f>
        <v>150</v>
      </c>
      <c r="K23" s="98">
        <f t="shared" si="3"/>
        <v>5.3</v>
      </c>
      <c r="L23" s="97">
        <f t="shared" si="4"/>
        <v>1.6</v>
      </c>
    </row>
    <row r="24" spans="2:12" ht="14.45" customHeight="1" x14ac:dyDescent="0.15">
      <c r="B24" s="96" t="s">
        <v>102</v>
      </c>
      <c r="C24" s="95"/>
      <c r="D24" s="94">
        <f>SUM('【断面別】自動車交通量（C断面流入)'!D24,'【断面別】自動車交通量(C断面流出)'!D24)</f>
        <v>131</v>
      </c>
      <c r="E24" s="93">
        <f>SUM('【断面別】自動車交通量（C断面流入)'!E24,'【断面別】自動車交通量(C断面流出)'!E24)</f>
        <v>11</v>
      </c>
      <c r="F24" s="93">
        <f>SUM('【断面別】自動車交通量（C断面流入)'!F24,'【断面別】自動車交通量(C断面流出)'!F24)</f>
        <v>5</v>
      </c>
      <c r="G24" s="93">
        <f>SUM('【断面別】自動車交通量（C断面流入)'!G24,'【断面別】自動車交通量(C断面流出)'!G24)</f>
        <v>2</v>
      </c>
      <c r="H24" s="93">
        <f t="shared" si="6"/>
        <v>142</v>
      </c>
      <c r="I24" s="93">
        <f t="shared" si="7"/>
        <v>7</v>
      </c>
      <c r="J24" s="93">
        <f t="shared" si="8"/>
        <v>149</v>
      </c>
      <c r="K24" s="92">
        <f t="shared" si="3"/>
        <v>4.7</v>
      </c>
      <c r="L24" s="91">
        <f t="shared" si="4"/>
        <v>1.5</v>
      </c>
    </row>
    <row r="25" spans="2:12" ht="14.45" customHeight="1" x14ac:dyDescent="0.15">
      <c r="B25" s="96" t="s">
        <v>101</v>
      </c>
      <c r="C25" s="95"/>
      <c r="D25" s="94">
        <f>SUM('【断面別】自動車交通量（C断面流入)'!D25,'【断面別】自動車交通量(C断面流出)'!D25)</f>
        <v>121</v>
      </c>
      <c r="E25" s="93">
        <f>SUM('【断面別】自動車交通量（C断面流入)'!E25,'【断面別】自動車交通量(C断面流出)'!E25)</f>
        <v>11</v>
      </c>
      <c r="F25" s="93">
        <f>SUM('【断面別】自動車交通量（C断面流入)'!F25,'【断面別】自動車交通量(C断面流出)'!F25)</f>
        <v>12</v>
      </c>
      <c r="G25" s="93">
        <f>SUM('【断面別】自動車交通量（C断面流入)'!G25,'【断面別】自動車交通量(C断面流出)'!G25)</f>
        <v>3</v>
      </c>
      <c r="H25" s="93">
        <f t="shared" si="6"/>
        <v>132</v>
      </c>
      <c r="I25" s="93">
        <f t="shared" si="7"/>
        <v>15</v>
      </c>
      <c r="J25" s="93">
        <f t="shared" si="8"/>
        <v>147</v>
      </c>
      <c r="K25" s="92">
        <f t="shared" si="3"/>
        <v>10.199999999999999</v>
      </c>
      <c r="L25" s="91">
        <f t="shared" si="4"/>
        <v>1.5</v>
      </c>
    </row>
    <row r="26" spans="2:12" ht="14.45" customHeight="1" x14ac:dyDescent="0.15">
      <c r="B26" s="96" t="s">
        <v>100</v>
      </c>
      <c r="C26" s="95"/>
      <c r="D26" s="94">
        <f>SUM('【断面別】自動車交通量（C断面流入)'!D26,'【断面別】自動車交通量(C断面流出)'!D26)</f>
        <v>104</v>
      </c>
      <c r="E26" s="93">
        <f>SUM('【断面別】自動車交通量（C断面流入)'!E26,'【断面別】自動車交通量(C断面流出)'!E26)</f>
        <v>13</v>
      </c>
      <c r="F26" s="93">
        <f>SUM('【断面別】自動車交通量（C断面流入)'!F26,'【断面別】自動車交通量(C断面流出)'!F26)</f>
        <v>6</v>
      </c>
      <c r="G26" s="93">
        <f>SUM('【断面別】自動車交通量（C断面流入)'!G26,'【断面別】自動車交通量(C断面流出)'!G26)</f>
        <v>1</v>
      </c>
      <c r="H26" s="93">
        <f t="shared" si="6"/>
        <v>117</v>
      </c>
      <c r="I26" s="93">
        <f t="shared" si="7"/>
        <v>7</v>
      </c>
      <c r="J26" s="93">
        <f t="shared" si="8"/>
        <v>124</v>
      </c>
      <c r="K26" s="92">
        <f t="shared" si="3"/>
        <v>5.6</v>
      </c>
      <c r="L26" s="91">
        <f t="shared" si="4"/>
        <v>1.3</v>
      </c>
    </row>
    <row r="27" spans="2:12" ht="14.45" customHeight="1" x14ac:dyDescent="0.15">
      <c r="B27" s="96" t="s">
        <v>99</v>
      </c>
      <c r="C27" s="95"/>
      <c r="D27" s="94">
        <f>SUM('【断面別】自動車交通量（C断面流入)'!D27,'【断面別】自動車交通量(C断面流出)'!D27)</f>
        <v>133</v>
      </c>
      <c r="E27" s="93">
        <f>SUM('【断面別】自動車交通量（C断面流入)'!E27,'【断面別】自動車交通量(C断面流出)'!E27)</f>
        <v>11</v>
      </c>
      <c r="F27" s="93">
        <f>SUM('【断面別】自動車交通量（C断面流入)'!F27,'【断面別】自動車交通量(C断面流出)'!F27)</f>
        <v>8</v>
      </c>
      <c r="G27" s="93">
        <f>SUM('【断面別】自動車交通量（C断面流入)'!G27,'【断面別】自動車交通量(C断面流出)'!G27)</f>
        <v>3</v>
      </c>
      <c r="H27" s="93">
        <f t="shared" si="6"/>
        <v>144</v>
      </c>
      <c r="I27" s="93">
        <f t="shared" si="7"/>
        <v>11</v>
      </c>
      <c r="J27" s="93">
        <f t="shared" si="8"/>
        <v>155</v>
      </c>
      <c r="K27" s="92">
        <f t="shared" si="3"/>
        <v>7.1</v>
      </c>
      <c r="L27" s="91">
        <f t="shared" si="4"/>
        <v>1.6</v>
      </c>
    </row>
    <row r="28" spans="2:12" ht="14.45" customHeight="1" x14ac:dyDescent="0.15">
      <c r="B28" s="90" t="s">
        <v>222</v>
      </c>
      <c r="C28" s="89"/>
      <c r="D28" s="88">
        <f>SUM('【断面別】自動車交通量（C断面流入)'!D28,'【断面別】自動車交通量(C断面流出)'!D28)</f>
        <v>101</v>
      </c>
      <c r="E28" s="87">
        <f>SUM('【断面別】自動車交通量（C断面流入)'!E28,'【断面別】自動車交通量(C断面流出)'!E28)</f>
        <v>13</v>
      </c>
      <c r="F28" s="87">
        <f>SUM('【断面別】自動車交通量（C断面流入)'!F28,'【断面別】自動車交通量(C断面流出)'!F28)</f>
        <v>10</v>
      </c>
      <c r="G28" s="87">
        <f>SUM('【断面別】自動車交通量（C断面流入)'!G28,'【断面別】自動車交通量(C断面流出)'!G28)</f>
        <v>2</v>
      </c>
      <c r="H28" s="87">
        <f t="shared" si="6"/>
        <v>114</v>
      </c>
      <c r="I28" s="87">
        <f t="shared" si="7"/>
        <v>12</v>
      </c>
      <c r="J28" s="87">
        <f t="shared" si="8"/>
        <v>126</v>
      </c>
      <c r="K28" s="86">
        <f t="shared" si="3"/>
        <v>9.5</v>
      </c>
      <c r="L28" s="85">
        <f t="shared" si="4"/>
        <v>1.3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722</v>
      </c>
      <c r="E29" s="81">
        <f t="shared" si="9"/>
        <v>69</v>
      </c>
      <c r="F29" s="81">
        <f t="shared" si="9"/>
        <v>47</v>
      </c>
      <c r="G29" s="81">
        <f t="shared" si="9"/>
        <v>13</v>
      </c>
      <c r="H29" s="81">
        <f t="shared" si="9"/>
        <v>791</v>
      </c>
      <c r="I29" s="81">
        <f t="shared" si="9"/>
        <v>60</v>
      </c>
      <c r="J29" s="81">
        <f t="shared" si="9"/>
        <v>851</v>
      </c>
      <c r="K29" s="80">
        <f t="shared" si="3"/>
        <v>7.1</v>
      </c>
      <c r="L29" s="79">
        <f t="shared" si="4"/>
        <v>8.8000000000000007</v>
      </c>
    </row>
    <row r="30" spans="2:12" ht="14.45" customHeight="1" thickTop="1" x14ac:dyDescent="0.15">
      <c r="B30" s="110" t="s">
        <v>221</v>
      </c>
      <c r="C30" s="109"/>
      <c r="D30" s="76">
        <f>SUM('【断面別】自動車交通量（C断面流入)'!D30,'【断面別】自動車交通量(C断面流出)'!D30)</f>
        <v>636</v>
      </c>
      <c r="E30" s="75">
        <f>SUM('【断面別】自動車交通量（C断面流入)'!E30,'【断面別】自動車交通量(C断面流出)'!E30)</f>
        <v>104</v>
      </c>
      <c r="F30" s="75">
        <f>SUM('【断面別】自動車交通量（C断面流入)'!F30,'【断面別】自動車交通量(C断面流出)'!F30)</f>
        <v>54</v>
      </c>
      <c r="G30" s="75">
        <f>SUM('【断面別】自動車交通量（C断面流入)'!G30,'【断面別】自動車交通量(C断面流出)'!G30)</f>
        <v>11</v>
      </c>
      <c r="H30" s="75">
        <f t="shared" ref="H30:H43" si="10">SUM(D30:E30)</f>
        <v>740</v>
      </c>
      <c r="I30" s="75">
        <f t="shared" ref="I30:I43" si="11">SUM(F30:G30)</f>
        <v>65</v>
      </c>
      <c r="J30" s="75">
        <f t="shared" ref="J30:J43" si="12">SUM(H30:I30)</f>
        <v>805</v>
      </c>
      <c r="K30" s="74">
        <f t="shared" si="3"/>
        <v>8.1</v>
      </c>
      <c r="L30" s="73">
        <f t="shared" si="4"/>
        <v>8.3000000000000007</v>
      </c>
    </row>
    <row r="31" spans="2:12" ht="14.45" customHeight="1" x14ac:dyDescent="0.15">
      <c r="B31" s="108" t="s">
        <v>220</v>
      </c>
      <c r="C31" s="107"/>
      <c r="D31" s="106">
        <f>SUM('【断面別】自動車交通量（C断面流入)'!D31,'【断面別】自動車交通量(C断面流出)'!D31)</f>
        <v>597</v>
      </c>
      <c r="E31" s="105">
        <f>SUM('【断面別】自動車交通量（C断面流入)'!E31,'【断面別】自動車交通量(C断面流出)'!E31)</f>
        <v>114</v>
      </c>
      <c r="F31" s="105">
        <f>SUM('【断面別】自動車交通量（C断面流入)'!F31,'【断面別】自動車交通量(C断面流出)'!F31)</f>
        <v>45</v>
      </c>
      <c r="G31" s="105">
        <f>SUM('【断面別】自動車交通量（C断面流入)'!G31,'【断面別】自動車交通量(C断面流出)'!G31)</f>
        <v>7</v>
      </c>
      <c r="H31" s="105">
        <f t="shared" si="10"/>
        <v>711</v>
      </c>
      <c r="I31" s="105">
        <f t="shared" si="11"/>
        <v>52</v>
      </c>
      <c r="J31" s="105">
        <f t="shared" si="12"/>
        <v>763</v>
      </c>
      <c r="K31" s="104">
        <f t="shared" si="3"/>
        <v>6.8</v>
      </c>
      <c r="L31" s="103">
        <f t="shared" si="4"/>
        <v>7.9</v>
      </c>
    </row>
    <row r="32" spans="2:12" ht="14.45" customHeight="1" x14ac:dyDescent="0.15">
      <c r="B32" s="108" t="s">
        <v>219</v>
      </c>
      <c r="C32" s="107"/>
      <c r="D32" s="106">
        <f>SUM('【断面別】自動車交通量（C断面流入)'!D32,'【断面別】自動車交通量(C断面流出)'!D32)</f>
        <v>637</v>
      </c>
      <c r="E32" s="105">
        <f>SUM('【断面別】自動車交通量（C断面流入)'!E32,'【断面別】自動車交通量(C断面流出)'!E32)</f>
        <v>86</v>
      </c>
      <c r="F32" s="105">
        <f>SUM('【断面別】自動車交通量（C断面流入)'!F32,'【断面別】自動車交通量(C断面流出)'!F32)</f>
        <v>67</v>
      </c>
      <c r="G32" s="105">
        <f>SUM('【断面別】自動車交通量（C断面流入)'!G32,'【断面別】自動車交通量(C断面流出)'!G32)</f>
        <v>8</v>
      </c>
      <c r="H32" s="105">
        <f t="shared" si="10"/>
        <v>723</v>
      </c>
      <c r="I32" s="105">
        <f t="shared" si="11"/>
        <v>75</v>
      </c>
      <c r="J32" s="105">
        <f t="shared" si="12"/>
        <v>798</v>
      </c>
      <c r="K32" s="104">
        <f t="shared" si="3"/>
        <v>9.4</v>
      </c>
      <c r="L32" s="103">
        <f t="shared" si="4"/>
        <v>8.3000000000000007</v>
      </c>
    </row>
    <row r="33" spans="2:12" ht="14.45" customHeight="1" x14ac:dyDescent="0.15">
      <c r="B33" s="108" t="s">
        <v>218</v>
      </c>
      <c r="C33" s="107"/>
      <c r="D33" s="106">
        <f>SUM('【断面別】自動車交通量（C断面流入)'!D33,'【断面別】自動車交通量(C断面流出)'!D33)</f>
        <v>629</v>
      </c>
      <c r="E33" s="105">
        <f>SUM('【断面別】自動車交通量（C断面流入)'!E33,'【断面別】自動車交通量(C断面流出)'!E33)</f>
        <v>86</v>
      </c>
      <c r="F33" s="105">
        <f>SUM('【断面別】自動車交通量（C断面流入)'!F33,'【断面別】自動車交通量(C断面流出)'!F33)</f>
        <v>54</v>
      </c>
      <c r="G33" s="105">
        <f>SUM('【断面別】自動車交通量（C断面流入)'!G33,'【断面別】自動車交通量(C断面流出)'!G33)</f>
        <v>4</v>
      </c>
      <c r="H33" s="105">
        <f t="shared" si="10"/>
        <v>715</v>
      </c>
      <c r="I33" s="105">
        <f t="shared" si="11"/>
        <v>58</v>
      </c>
      <c r="J33" s="105">
        <f t="shared" si="12"/>
        <v>773</v>
      </c>
      <c r="K33" s="104">
        <f t="shared" si="3"/>
        <v>7.5</v>
      </c>
      <c r="L33" s="103">
        <f t="shared" si="4"/>
        <v>8</v>
      </c>
    </row>
    <row r="34" spans="2:12" ht="14.45" customHeight="1" x14ac:dyDescent="0.15">
      <c r="B34" s="108" t="s">
        <v>217</v>
      </c>
      <c r="C34" s="107"/>
      <c r="D34" s="106">
        <f>SUM('【断面別】自動車交通量（C断面流入)'!D34,'【断面別】自動車交通量(C断面流出)'!D34)</f>
        <v>635</v>
      </c>
      <c r="E34" s="105">
        <f>SUM('【断面別】自動車交通量（C断面流入)'!E34,'【断面別】自動車交通量(C断面流出)'!E34)</f>
        <v>98</v>
      </c>
      <c r="F34" s="105">
        <f>SUM('【断面別】自動車交通量（C断面流入)'!F34,'【断面別】自動車交通量(C断面流出)'!F34)</f>
        <v>55</v>
      </c>
      <c r="G34" s="105">
        <f>SUM('【断面別】自動車交通量（C断面流入)'!G34,'【断面別】自動車交通量(C断面流出)'!G34)</f>
        <v>7</v>
      </c>
      <c r="H34" s="105">
        <f t="shared" si="10"/>
        <v>733</v>
      </c>
      <c r="I34" s="105">
        <f t="shared" si="11"/>
        <v>62</v>
      </c>
      <c r="J34" s="105">
        <f t="shared" si="12"/>
        <v>795</v>
      </c>
      <c r="K34" s="104">
        <f t="shared" si="3"/>
        <v>7.8</v>
      </c>
      <c r="L34" s="103">
        <f t="shared" si="4"/>
        <v>8.1999999999999993</v>
      </c>
    </row>
    <row r="35" spans="2:12" ht="14.45" customHeight="1" x14ac:dyDescent="0.15">
      <c r="B35" s="108" t="s">
        <v>216</v>
      </c>
      <c r="C35" s="107"/>
      <c r="D35" s="106">
        <f>SUM('【断面別】自動車交通量（C断面流入)'!D35,'【断面別】自動車交通量(C断面流出)'!D35)</f>
        <v>615</v>
      </c>
      <c r="E35" s="105">
        <f>SUM('【断面別】自動車交通量（C断面流入)'!E35,'【断面別】自動車交通量(C断面流出)'!E35)</f>
        <v>98</v>
      </c>
      <c r="F35" s="105">
        <f>SUM('【断面別】自動車交通量（C断面流入)'!F35,'【断面別】自動車交通量(C断面流出)'!F35)</f>
        <v>58</v>
      </c>
      <c r="G35" s="105">
        <f>SUM('【断面別】自動車交通量（C断面流入)'!G35,'【断面別】自動車交通量(C断面流出)'!G35)</f>
        <v>8</v>
      </c>
      <c r="H35" s="105">
        <f t="shared" si="10"/>
        <v>713</v>
      </c>
      <c r="I35" s="105">
        <f t="shared" si="11"/>
        <v>66</v>
      </c>
      <c r="J35" s="105">
        <f t="shared" si="12"/>
        <v>779</v>
      </c>
      <c r="K35" s="104">
        <f t="shared" si="3"/>
        <v>8.5</v>
      </c>
      <c r="L35" s="103">
        <f t="shared" si="4"/>
        <v>8.1</v>
      </c>
    </row>
    <row r="36" spans="2:12" ht="14.45" customHeight="1" x14ac:dyDescent="0.15">
      <c r="B36" s="108" t="s">
        <v>215</v>
      </c>
      <c r="C36" s="107"/>
      <c r="D36" s="106">
        <f>SUM('【断面別】自動車交通量（C断面流入)'!D36,'【断面別】自動車交通量(C断面流出)'!D36)</f>
        <v>619</v>
      </c>
      <c r="E36" s="105">
        <f>SUM('【断面別】自動車交通量（C断面流入)'!E36,'【断面別】自動車交通量(C断面流出)'!E36)</f>
        <v>77</v>
      </c>
      <c r="F36" s="105">
        <f>SUM('【断面別】自動車交通量（C断面流入)'!F36,'【断面別】自動車交通量(C断面流出)'!F36)</f>
        <v>45</v>
      </c>
      <c r="G36" s="105">
        <f>SUM('【断面別】自動車交通量（C断面流入)'!G36,'【断面別】自動車交通量(C断面流出)'!G36)</f>
        <v>13</v>
      </c>
      <c r="H36" s="105">
        <f t="shared" si="10"/>
        <v>696</v>
      </c>
      <c r="I36" s="105">
        <f t="shared" si="11"/>
        <v>58</v>
      </c>
      <c r="J36" s="105">
        <f t="shared" si="12"/>
        <v>754</v>
      </c>
      <c r="K36" s="104">
        <f t="shared" si="3"/>
        <v>7.7</v>
      </c>
      <c r="L36" s="103">
        <f t="shared" si="4"/>
        <v>7.8</v>
      </c>
    </row>
    <row r="37" spans="2:12" ht="14.45" customHeight="1" x14ac:dyDescent="0.15">
      <c r="B37" s="108" t="s">
        <v>214</v>
      </c>
      <c r="C37" s="107"/>
      <c r="D37" s="106">
        <f>SUM('【断面別】自動車交通量（C断面流入)'!D37,'【断面別】自動車交通量(C断面流出)'!D37)</f>
        <v>705</v>
      </c>
      <c r="E37" s="105">
        <f>SUM('【断面別】自動車交通量（C断面流入)'!E37,'【断面別】自動車交通量(C断面流出)'!E37)</f>
        <v>73</v>
      </c>
      <c r="F37" s="105">
        <f>SUM('【断面別】自動車交通量（C断面流入)'!F37,'【断面別】自動車交通量(C断面流出)'!F37)</f>
        <v>33</v>
      </c>
      <c r="G37" s="105">
        <f>SUM('【断面別】自動車交通量（C断面流入)'!G37,'【断面別】自動車交通量(C断面流出)'!G37)</f>
        <v>12</v>
      </c>
      <c r="H37" s="105">
        <f t="shared" si="10"/>
        <v>778</v>
      </c>
      <c r="I37" s="105">
        <f t="shared" si="11"/>
        <v>45</v>
      </c>
      <c r="J37" s="105">
        <f t="shared" si="12"/>
        <v>823</v>
      </c>
      <c r="K37" s="104">
        <f t="shared" si="3"/>
        <v>5.5</v>
      </c>
      <c r="L37" s="103">
        <f t="shared" si="4"/>
        <v>8.5</v>
      </c>
    </row>
    <row r="38" spans="2:12" ht="14.45" customHeight="1" x14ac:dyDescent="0.15">
      <c r="B38" s="102" t="s">
        <v>88</v>
      </c>
      <c r="C38" s="101"/>
      <c r="D38" s="100">
        <f>SUM('【断面別】自動車交通量（C断面流入)'!D38,'【断面別】自動車交通量(C断面流出)'!D38)</f>
        <v>116</v>
      </c>
      <c r="E38" s="99">
        <f>SUM('【断面別】自動車交通量（C断面流入)'!E38,'【断面別】自動車交通量(C断面流出)'!E38)</f>
        <v>15</v>
      </c>
      <c r="F38" s="99">
        <f>SUM('【断面別】自動車交通量（C断面流入)'!F38,'【断面別】自動車交通量(C断面流出)'!F38)</f>
        <v>3</v>
      </c>
      <c r="G38" s="99">
        <f>SUM('【断面別】自動車交通量（C断面流入)'!G38,'【断面別】自動車交通量(C断面流出)'!G38)</f>
        <v>0</v>
      </c>
      <c r="H38" s="99">
        <f t="shared" si="10"/>
        <v>131</v>
      </c>
      <c r="I38" s="99">
        <f t="shared" si="11"/>
        <v>3</v>
      </c>
      <c r="J38" s="99">
        <f t="shared" si="12"/>
        <v>134</v>
      </c>
      <c r="K38" s="98">
        <f t="shared" si="3"/>
        <v>2.2000000000000002</v>
      </c>
      <c r="L38" s="97">
        <f t="shared" si="4"/>
        <v>1.4</v>
      </c>
    </row>
    <row r="39" spans="2:12" ht="14.45" customHeight="1" x14ac:dyDescent="0.15">
      <c r="B39" s="96" t="s">
        <v>87</v>
      </c>
      <c r="C39" s="95"/>
      <c r="D39" s="94">
        <f>SUM('【断面別】自動車交通量（C断面流入)'!D39,'【断面別】自動車交通量(C断面流出)'!D39)</f>
        <v>154</v>
      </c>
      <c r="E39" s="93">
        <f>SUM('【断面別】自動車交通量（C断面流入)'!E39,'【断面別】自動車交通量(C断面流出)'!E39)</f>
        <v>29</v>
      </c>
      <c r="F39" s="93">
        <f>SUM('【断面別】自動車交通量（C断面流入)'!F39,'【断面別】自動車交通量(C断面流出)'!F39)</f>
        <v>5</v>
      </c>
      <c r="G39" s="93">
        <f>SUM('【断面別】自動車交通量（C断面流入)'!G39,'【断面別】自動車交通量(C断面流出)'!G39)</f>
        <v>2</v>
      </c>
      <c r="H39" s="93">
        <f t="shared" si="10"/>
        <v>183</v>
      </c>
      <c r="I39" s="93">
        <f t="shared" si="11"/>
        <v>7</v>
      </c>
      <c r="J39" s="93">
        <f t="shared" si="12"/>
        <v>190</v>
      </c>
      <c r="K39" s="92">
        <f t="shared" si="3"/>
        <v>3.7</v>
      </c>
      <c r="L39" s="91">
        <f t="shared" si="4"/>
        <v>2</v>
      </c>
    </row>
    <row r="40" spans="2:12" ht="14.45" customHeight="1" x14ac:dyDescent="0.15">
      <c r="B40" s="96" t="s">
        <v>86</v>
      </c>
      <c r="C40" s="95"/>
      <c r="D40" s="94">
        <f>SUM('【断面別】自動車交通量（C断面流入)'!D40,'【断面別】自動車交通量(C断面流出)'!D40)</f>
        <v>110</v>
      </c>
      <c r="E40" s="93">
        <f>SUM('【断面別】自動車交通量（C断面流入)'!E40,'【断面別】自動車交通量(C断面流出)'!E40)</f>
        <v>15</v>
      </c>
      <c r="F40" s="93">
        <f>SUM('【断面別】自動車交通量（C断面流入)'!F40,'【断面別】自動車交通量(C断面流出)'!F40)</f>
        <v>2</v>
      </c>
      <c r="G40" s="93">
        <f>SUM('【断面別】自動車交通量（C断面流入)'!G40,'【断面別】自動車交通量(C断面流出)'!G40)</f>
        <v>0</v>
      </c>
      <c r="H40" s="93">
        <f t="shared" si="10"/>
        <v>125</v>
      </c>
      <c r="I40" s="93">
        <f t="shared" si="11"/>
        <v>2</v>
      </c>
      <c r="J40" s="93">
        <f t="shared" si="12"/>
        <v>127</v>
      </c>
      <c r="K40" s="92">
        <f t="shared" si="3"/>
        <v>1.6</v>
      </c>
      <c r="L40" s="91">
        <f t="shared" si="4"/>
        <v>1.3</v>
      </c>
    </row>
    <row r="41" spans="2:12" ht="14.45" customHeight="1" x14ac:dyDescent="0.15">
      <c r="B41" s="96" t="s">
        <v>85</v>
      </c>
      <c r="C41" s="95"/>
      <c r="D41" s="94">
        <f>SUM('【断面別】自動車交通量（C断面流入)'!D41,'【断面別】自動車交通量(C断面流出)'!D41)</f>
        <v>126</v>
      </c>
      <c r="E41" s="93">
        <f>SUM('【断面別】自動車交通量（C断面流入)'!E41,'【断面別】自動車交通量(C断面流出)'!E41)</f>
        <v>21</v>
      </c>
      <c r="F41" s="93">
        <f>SUM('【断面別】自動車交通量（C断面流入)'!F41,'【断面別】自動車交通量(C断面流出)'!F41)</f>
        <v>4</v>
      </c>
      <c r="G41" s="93">
        <f>SUM('【断面別】自動車交通量（C断面流入)'!G41,'【断面別】自動車交通量(C断面流出)'!G41)</f>
        <v>1</v>
      </c>
      <c r="H41" s="93">
        <f t="shared" si="10"/>
        <v>147</v>
      </c>
      <c r="I41" s="93">
        <f t="shared" si="11"/>
        <v>5</v>
      </c>
      <c r="J41" s="93">
        <f t="shared" si="12"/>
        <v>152</v>
      </c>
      <c r="K41" s="92">
        <f t="shared" si="3"/>
        <v>3.3</v>
      </c>
      <c r="L41" s="91">
        <f t="shared" si="4"/>
        <v>1.6</v>
      </c>
    </row>
    <row r="42" spans="2:12" ht="14.45" customHeight="1" x14ac:dyDescent="0.15">
      <c r="B42" s="96" t="s">
        <v>84</v>
      </c>
      <c r="C42" s="95"/>
      <c r="D42" s="94">
        <f>SUM('【断面別】自動車交通量（C断面流入)'!D42,'【断面別】自動車交通量(C断面流出)'!D42)</f>
        <v>106</v>
      </c>
      <c r="E42" s="93">
        <f>SUM('【断面別】自動車交通量（C断面流入)'!E42,'【断面別】自動車交通量(C断面流出)'!E42)</f>
        <v>12</v>
      </c>
      <c r="F42" s="93">
        <f>SUM('【断面別】自動車交通量（C断面流入)'!F42,'【断面別】自動車交通量(C断面流出)'!F42)</f>
        <v>2</v>
      </c>
      <c r="G42" s="93">
        <f>SUM('【断面別】自動車交通量（C断面流入)'!G42,'【断面別】自動車交通量(C断面流出)'!G42)</f>
        <v>2</v>
      </c>
      <c r="H42" s="93">
        <f t="shared" si="10"/>
        <v>118</v>
      </c>
      <c r="I42" s="93">
        <f t="shared" si="11"/>
        <v>4</v>
      </c>
      <c r="J42" s="93">
        <f t="shared" si="12"/>
        <v>122</v>
      </c>
      <c r="K42" s="92">
        <f t="shared" si="3"/>
        <v>3.3</v>
      </c>
      <c r="L42" s="91">
        <f t="shared" si="4"/>
        <v>1.3</v>
      </c>
    </row>
    <row r="43" spans="2:12" ht="14.45" customHeight="1" x14ac:dyDescent="0.15">
      <c r="B43" s="90" t="s">
        <v>213</v>
      </c>
      <c r="C43" s="89"/>
      <c r="D43" s="88">
        <f>SUM('【断面別】自動車交通量（C断面流入)'!D43,'【断面別】自動車交通量(C断面流出)'!D43)</f>
        <v>127</v>
      </c>
      <c r="E43" s="87">
        <f>SUM('【断面別】自動車交通量（C断面流入)'!E43,'【断面別】自動車交通量(C断面流出)'!E43)</f>
        <v>12</v>
      </c>
      <c r="F43" s="87">
        <f>SUM('【断面別】自動車交通量（C断面流入)'!F43,'【断面別】自動車交通量(C断面流出)'!F43)</f>
        <v>1</v>
      </c>
      <c r="G43" s="87">
        <f>SUM('【断面別】自動車交通量（C断面流入)'!G43,'【断面別】自動車交通量(C断面流出)'!G43)</f>
        <v>1</v>
      </c>
      <c r="H43" s="87">
        <f t="shared" si="10"/>
        <v>139</v>
      </c>
      <c r="I43" s="87">
        <f t="shared" si="11"/>
        <v>2</v>
      </c>
      <c r="J43" s="87">
        <f t="shared" si="12"/>
        <v>141</v>
      </c>
      <c r="K43" s="86">
        <f t="shared" si="3"/>
        <v>1.4</v>
      </c>
      <c r="L43" s="85">
        <f t="shared" si="4"/>
        <v>1.5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739</v>
      </c>
      <c r="E44" s="81">
        <f t="shared" si="13"/>
        <v>104</v>
      </c>
      <c r="F44" s="81">
        <f t="shared" si="13"/>
        <v>17</v>
      </c>
      <c r="G44" s="81">
        <f t="shared" si="13"/>
        <v>6</v>
      </c>
      <c r="H44" s="81">
        <f t="shared" si="13"/>
        <v>843</v>
      </c>
      <c r="I44" s="81">
        <f t="shared" si="13"/>
        <v>23</v>
      </c>
      <c r="J44" s="81">
        <f t="shared" si="13"/>
        <v>866</v>
      </c>
      <c r="K44" s="80">
        <f t="shared" si="3"/>
        <v>2.7</v>
      </c>
      <c r="L44" s="79">
        <f t="shared" si="4"/>
        <v>9</v>
      </c>
    </row>
    <row r="45" spans="2:12" ht="14.45" customHeight="1" thickTop="1" x14ac:dyDescent="0.15">
      <c r="B45" s="102" t="s">
        <v>81</v>
      </c>
      <c r="C45" s="101"/>
      <c r="D45" s="100">
        <f>SUM('【断面別】自動車交通量（C断面流入)'!D45,'【断面別】自動車交通量(C断面流出)'!D45)</f>
        <v>113</v>
      </c>
      <c r="E45" s="99">
        <f>SUM('【断面別】自動車交通量（C断面流入)'!E45,'【断面別】自動車交通量(C断面流出)'!E45)</f>
        <v>12</v>
      </c>
      <c r="F45" s="99">
        <f>SUM('【断面別】自動車交通量（C断面流入)'!F45,'【断面別】自動車交通量(C断面流出)'!F45)</f>
        <v>3</v>
      </c>
      <c r="G45" s="99">
        <f>SUM('【断面別】自動車交通量（C断面流入)'!G45,'【断面別】自動車交通量(C断面流出)'!G45)</f>
        <v>3</v>
      </c>
      <c r="H45" s="99">
        <f t="shared" ref="H45:H50" si="14">SUM(D45:E45)</f>
        <v>125</v>
      </c>
      <c r="I45" s="99">
        <f t="shared" ref="I45:I50" si="15">SUM(F45:G45)</f>
        <v>6</v>
      </c>
      <c r="J45" s="99">
        <f t="shared" ref="J45:J50" si="16">SUM(H45:I45)</f>
        <v>131</v>
      </c>
      <c r="K45" s="98">
        <f t="shared" si="3"/>
        <v>4.5999999999999996</v>
      </c>
      <c r="L45" s="97">
        <f t="shared" si="4"/>
        <v>1.4</v>
      </c>
    </row>
    <row r="46" spans="2:12" ht="14.45" customHeight="1" x14ac:dyDescent="0.15">
      <c r="B46" s="96" t="s">
        <v>80</v>
      </c>
      <c r="C46" s="95"/>
      <c r="D46" s="94">
        <f>SUM('【断面別】自動車交通量（C断面流入)'!D46,'【断面別】自動車交通量(C断面流出)'!D46)</f>
        <v>115</v>
      </c>
      <c r="E46" s="93">
        <f>SUM('【断面別】自動車交通量（C断面流入)'!E46,'【断面別】自動車交通量(C断面流出)'!E46)</f>
        <v>2</v>
      </c>
      <c r="F46" s="93">
        <f>SUM('【断面別】自動車交通量（C断面流入)'!F46,'【断面別】自動車交通量(C断面流出)'!F46)</f>
        <v>2</v>
      </c>
      <c r="G46" s="93">
        <f>SUM('【断面別】自動車交通量（C断面流入)'!G46,'【断面別】自動車交通量(C断面流出)'!G46)</f>
        <v>0</v>
      </c>
      <c r="H46" s="93">
        <f t="shared" si="14"/>
        <v>117</v>
      </c>
      <c r="I46" s="93">
        <f t="shared" si="15"/>
        <v>2</v>
      </c>
      <c r="J46" s="93">
        <f t="shared" si="16"/>
        <v>119</v>
      </c>
      <c r="K46" s="92">
        <f t="shared" si="3"/>
        <v>1.7</v>
      </c>
      <c r="L46" s="91">
        <f t="shared" si="4"/>
        <v>1.2</v>
      </c>
    </row>
    <row r="47" spans="2:12" ht="14.45" customHeight="1" x14ac:dyDescent="0.15">
      <c r="B47" s="96" t="s">
        <v>79</v>
      </c>
      <c r="C47" s="95"/>
      <c r="D47" s="94">
        <f>SUM('【断面別】自動車交通量（C断面流入)'!D47,'【断面別】自動車交通量(C断面流出)'!D47)</f>
        <v>162</v>
      </c>
      <c r="E47" s="93">
        <f>SUM('【断面別】自動車交通量（C断面流入)'!E47,'【断面別】自動車交通量(C断面流出)'!E47)</f>
        <v>12</v>
      </c>
      <c r="F47" s="93">
        <f>SUM('【断面別】自動車交通量（C断面流入)'!F47,'【断面別】自動車交通量(C断面流出)'!F47)</f>
        <v>1</v>
      </c>
      <c r="G47" s="93">
        <f>SUM('【断面別】自動車交通量（C断面流入)'!G47,'【断面別】自動車交通量(C断面流出)'!G47)</f>
        <v>1</v>
      </c>
      <c r="H47" s="93">
        <f t="shared" si="14"/>
        <v>174</v>
      </c>
      <c r="I47" s="93">
        <f t="shared" si="15"/>
        <v>2</v>
      </c>
      <c r="J47" s="93">
        <f t="shared" si="16"/>
        <v>176</v>
      </c>
      <c r="K47" s="92">
        <f t="shared" si="3"/>
        <v>1.1000000000000001</v>
      </c>
      <c r="L47" s="91">
        <f t="shared" si="4"/>
        <v>1.8</v>
      </c>
    </row>
    <row r="48" spans="2:12" ht="14.45" customHeight="1" x14ac:dyDescent="0.15">
      <c r="B48" s="96" t="s">
        <v>78</v>
      </c>
      <c r="C48" s="95"/>
      <c r="D48" s="94">
        <f>SUM('【断面別】自動車交通量（C断面流入)'!D48,'【断面別】自動車交通量(C断面流出)'!D48)</f>
        <v>104</v>
      </c>
      <c r="E48" s="93">
        <f>SUM('【断面別】自動車交通量（C断面流入)'!E48,'【断面別】自動車交通量(C断面流出)'!E48)</f>
        <v>9</v>
      </c>
      <c r="F48" s="93">
        <f>SUM('【断面別】自動車交通量（C断面流入)'!F48,'【断面別】自動車交通量(C断面流出)'!F48)</f>
        <v>6</v>
      </c>
      <c r="G48" s="93">
        <f>SUM('【断面別】自動車交通量（C断面流入)'!G48,'【断面別】自動車交通量(C断面流出)'!G48)</f>
        <v>1</v>
      </c>
      <c r="H48" s="93">
        <f t="shared" si="14"/>
        <v>113</v>
      </c>
      <c r="I48" s="93">
        <f t="shared" si="15"/>
        <v>7</v>
      </c>
      <c r="J48" s="93">
        <f t="shared" si="16"/>
        <v>120</v>
      </c>
      <c r="K48" s="92">
        <f t="shared" si="3"/>
        <v>5.8</v>
      </c>
      <c r="L48" s="91">
        <f t="shared" si="4"/>
        <v>1.2</v>
      </c>
    </row>
    <row r="49" spans="2:13" ht="14.45" customHeight="1" x14ac:dyDescent="0.15">
      <c r="B49" s="96" t="s">
        <v>77</v>
      </c>
      <c r="C49" s="95"/>
      <c r="D49" s="94">
        <f>SUM('【断面別】自動車交通量（C断面流入)'!D49,'【断面別】自動車交通量(C断面流出)'!D49)</f>
        <v>141</v>
      </c>
      <c r="E49" s="93">
        <f>SUM('【断面別】自動車交通量（C断面流入)'!E49,'【断面別】自動車交通量(C断面流出)'!E49)</f>
        <v>4</v>
      </c>
      <c r="F49" s="93">
        <f>SUM('【断面別】自動車交通量（C断面流入)'!F49,'【断面別】自動車交通量(C断面流出)'!F49)</f>
        <v>3</v>
      </c>
      <c r="G49" s="93">
        <f>SUM('【断面別】自動車交通量（C断面流入)'!G49,'【断面別】自動車交通量(C断面流出)'!G49)</f>
        <v>2</v>
      </c>
      <c r="H49" s="93">
        <f t="shared" si="14"/>
        <v>145</v>
      </c>
      <c r="I49" s="93">
        <f t="shared" si="15"/>
        <v>5</v>
      </c>
      <c r="J49" s="93">
        <f t="shared" si="16"/>
        <v>150</v>
      </c>
      <c r="K49" s="92">
        <f t="shared" si="3"/>
        <v>3.3</v>
      </c>
      <c r="L49" s="91">
        <f t="shared" si="4"/>
        <v>1.6</v>
      </c>
    </row>
    <row r="50" spans="2:13" ht="14.45" customHeight="1" x14ac:dyDescent="0.15">
      <c r="B50" s="90" t="s">
        <v>212</v>
      </c>
      <c r="C50" s="89"/>
      <c r="D50" s="88">
        <f>SUM('【断面別】自動車交通量（C断面流入)'!D50,'【断面別】自動車交通量(C断面流出)'!D50)</f>
        <v>106</v>
      </c>
      <c r="E50" s="87">
        <f>SUM('【断面別】自動車交通量（C断面流入)'!E50,'【断面別】自動車交通量(C断面流出)'!E50)</f>
        <v>6</v>
      </c>
      <c r="F50" s="87">
        <f>SUM('【断面別】自動車交通量（C断面流入)'!F50,'【断面別】自動車交通量(C断面流出)'!F50)</f>
        <v>2</v>
      </c>
      <c r="G50" s="87">
        <f>SUM('【断面別】自動車交通量（C断面流入)'!G50,'【断面別】自動車交通量(C断面流出)'!G50)</f>
        <v>1</v>
      </c>
      <c r="H50" s="87">
        <f t="shared" si="14"/>
        <v>112</v>
      </c>
      <c r="I50" s="87">
        <f t="shared" si="15"/>
        <v>3</v>
      </c>
      <c r="J50" s="87">
        <f t="shared" si="16"/>
        <v>115</v>
      </c>
      <c r="K50" s="86">
        <f t="shared" si="3"/>
        <v>2.6</v>
      </c>
      <c r="L50" s="85">
        <f t="shared" si="4"/>
        <v>1.2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741</v>
      </c>
      <c r="E51" s="81">
        <f t="shared" si="17"/>
        <v>45</v>
      </c>
      <c r="F51" s="81">
        <f t="shared" si="17"/>
        <v>17</v>
      </c>
      <c r="G51" s="81">
        <f t="shared" si="17"/>
        <v>8</v>
      </c>
      <c r="H51" s="81">
        <f t="shared" si="17"/>
        <v>786</v>
      </c>
      <c r="I51" s="81">
        <f t="shared" si="17"/>
        <v>25</v>
      </c>
      <c r="J51" s="81">
        <f t="shared" si="17"/>
        <v>811</v>
      </c>
      <c r="K51" s="80">
        <f t="shared" si="3"/>
        <v>3.1</v>
      </c>
      <c r="L51" s="79">
        <f t="shared" si="4"/>
        <v>8.4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7965</v>
      </c>
      <c r="E52" s="75">
        <f t="shared" si="18"/>
        <v>1067</v>
      </c>
      <c r="F52" s="75">
        <f t="shared" si="18"/>
        <v>525</v>
      </c>
      <c r="G52" s="75">
        <f t="shared" si="18"/>
        <v>109</v>
      </c>
      <c r="H52" s="75">
        <f t="shared" si="18"/>
        <v>9032</v>
      </c>
      <c r="I52" s="75">
        <f t="shared" si="18"/>
        <v>634</v>
      </c>
      <c r="J52" s="75">
        <f t="shared" si="18"/>
        <v>9666</v>
      </c>
      <c r="K52" s="74">
        <f t="shared" si="3"/>
        <v>6.6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/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251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228</v>
      </c>
      <c r="C16" s="101"/>
      <c r="D16" s="100">
        <f>SUM('【方向別】自動車交通量(10)'!D16,'【方向別】自動車交通量(11)'!D16,'【方向別】自動車交通量(12)'!D16)</f>
        <v>3</v>
      </c>
      <c r="E16" s="99">
        <f>SUM('【方向別】自動車交通量(10)'!E16,'【方向別】自動車交通量(11)'!E16,'【方向別】自動車交通量(12)'!E16)</f>
        <v>4</v>
      </c>
      <c r="F16" s="99">
        <f>SUM('【方向別】自動車交通量(10)'!F16,'【方向別】自動車交通量(11)'!F16,'【方向別】自動車交通量(12)'!F16)</f>
        <v>0</v>
      </c>
      <c r="G16" s="99">
        <f>SUM('【方向別】自動車交通量(10)'!G16,'【方向別】自動車交通量(11)'!G16,'【方向別】自動車交通量(12)'!G16)</f>
        <v>0</v>
      </c>
      <c r="H16" s="99">
        <f t="shared" ref="H16:H21" si="0">SUM(D16:E16)</f>
        <v>7</v>
      </c>
      <c r="I16" s="99">
        <f t="shared" ref="I16:I21" si="1">SUM(F16:G16)</f>
        <v>0</v>
      </c>
      <c r="J16" s="99">
        <f t="shared" ref="J16:J21" si="2">SUM(H16:I16)</f>
        <v>7</v>
      </c>
      <c r="K16" s="98">
        <f t="shared" ref="K16:K52" si="3">IF(J16=0,0,ROUND(I16/J16*100,1))</f>
        <v>0</v>
      </c>
      <c r="L16" s="97">
        <f t="shared" ref="L16:L52" si="4">IF(J16=0,0,ROUND(J16/$J$52*100,1))</f>
        <v>2.2000000000000002</v>
      </c>
    </row>
    <row r="17" spans="2:12" ht="14.45" customHeight="1" x14ac:dyDescent="0.15">
      <c r="B17" s="96" t="s">
        <v>227</v>
      </c>
      <c r="C17" s="95"/>
      <c r="D17" s="94">
        <f>SUM('【方向別】自動車交通量(10)'!D17,'【方向別】自動車交通量(11)'!D17,'【方向別】自動車交通量(12)'!D17)</f>
        <v>1</v>
      </c>
      <c r="E17" s="93">
        <f>SUM('【方向別】自動車交通量(10)'!E17,'【方向別】自動車交通量(11)'!E17,'【方向別】自動車交通量(12)'!E17)</f>
        <v>2</v>
      </c>
      <c r="F17" s="93">
        <f>SUM('【方向別】自動車交通量(10)'!F17,'【方向別】自動車交通量(11)'!F17,'【方向別】自動車交通量(12)'!F17)</f>
        <v>0</v>
      </c>
      <c r="G17" s="93">
        <f>SUM('【方向別】自動車交通量(10)'!G17,'【方向別】自動車交通量(11)'!G17,'【方向別】自動車交通量(12)'!G17)</f>
        <v>0</v>
      </c>
      <c r="H17" s="93">
        <f t="shared" si="0"/>
        <v>3</v>
      </c>
      <c r="I17" s="93">
        <f t="shared" si="1"/>
        <v>0</v>
      </c>
      <c r="J17" s="93">
        <f t="shared" si="2"/>
        <v>3</v>
      </c>
      <c r="K17" s="92">
        <f t="shared" si="3"/>
        <v>0</v>
      </c>
      <c r="L17" s="91">
        <f t="shared" si="4"/>
        <v>1</v>
      </c>
    </row>
    <row r="18" spans="2:12" ht="14.45" customHeight="1" x14ac:dyDescent="0.15">
      <c r="B18" s="96" t="s">
        <v>226</v>
      </c>
      <c r="C18" s="95"/>
      <c r="D18" s="94">
        <f>SUM('【方向別】自動車交通量(10)'!D18,'【方向別】自動車交通量(11)'!D18,'【方向別】自動車交通量(12)'!D18)</f>
        <v>3</v>
      </c>
      <c r="E18" s="93">
        <f>SUM('【方向別】自動車交通量(10)'!E18,'【方向別】自動車交通量(11)'!E18,'【方向別】自動車交通量(12)'!E18)</f>
        <v>2</v>
      </c>
      <c r="F18" s="93">
        <f>SUM('【方向別】自動車交通量(10)'!F18,'【方向別】自動車交通量(11)'!F18,'【方向別】自動車交通量(12)'!F18)</f>
        <v>0</v>
      </c>
      <c r="G18" s="93">
        <f>SUM('【方向別】自動車交通量(10)'!G18,'【方向別】自動車交通量(11)'!G18,'【方向別】自動車交通量(12)'!G18)</f>
        <v>0</v>
      </c>
      <c r="H18" s="93">
        <f t="shared" si="0"/>
        <v>5</v>
      </c>
      <c r="I18" s="93">
        <f t="shared" si="1"/>
        <v>0</v>
      </c>
      <c r="J18" s="93">
        <f t="shared" si="2"/>
        <v>5</v>
      </c>
      <c r="K18" s="92">
        <f t="shared" si="3"/>
        <v>0</v>
      </c>
      <c r="L18" s="91">
        <f t="shared" si="4"/>
        <v>1.6</v>
      </c>
    </row>
    <row r="19" spans="2:12" ht="14.45" customHeight="1" x14ac:dyDescent="0.15">
      <c r="B19" s="96" t="s">
        <v>225</v>
      </c>
      <c r="C19" s="95"/>
      <c r="D19" s="94">
        <f>SUM('【方向別】自動車交通量(10)'!D19,'【方向別】自動車交通量(11)'!D19,'【方向別】自動車交通量(12)'!D19)</f>
        <v>3</v>
      </c>
      <c r="E19" s="93">
        <f>SUM('【方向別】自動車交通量(10)'!E19,'【方向別】自動車交通量(11)'!E19,'【方向別】自動車交通量(12)'!E19)</f>
        <v>1</v>
      </c>
      <c r="F19" s="93">
        <f>SUM('【方向別】自動車交通量(10)'!F19,'【方向別】自動車交通量(11)'!F19,'【方向別】自動車交通量(12)'!F19)</f>
        <v>0</v>
      </c>
      <c r="G19" s="93">
        <f>SUM('【方向別】自動車交通量(10)'!G19,'【方向別】自動車交通量(11)'!G19,'【方向別】自動車交通量(12)'!G19)</f>
        <v>0</v>
      </c>
      <c r="H19" s="93">
        <f t="shared" si="0"/>
        <v>4</v>
      </c>
      <c r="I19" s="93">
        <f t="shared" si="1"/>
        <v>0</v>
      </c>
      <c r="J19" s="93">
        <f t="shared" si="2"/>
        <v>4</v>
      </c>
      <c r="K19" s="92">
        <f t="shared" si="3"/>
        <v>0</v>
      </c>
      <c r="L19" s="91">
        <f t="shared" si="4"/>
        <v>1.3</v>
      </c>
    </row>
    <row r="20" spans="2:12" ht="14.45" customHeight="1" x14ac:dyDescent="0.15">
      <c r="B20" s="96" t="s">
        <v>224</v>
      </c>
      <c r="C20" s="95"/>
      <c r="D20" s="94">
        <f>SUM('【方向別】自動車交通量(10)'!D20,'【方向別】自動車交通量(11)'!D20,'【方向別】自動車交通量(12)'!D20)</f>
        <v>4</v>
      </c>
      <c r="E20" s="93">
        <f>SUM('【方向別】自動車交通量(10)'!E20,'【方向別】自動車交通量(11)'!E20,'【方向別】自動車交通量(12)'!E20)</f>
        <v>1</v>
      </c>
      <c r="F20" s="93">
        <f>SUM('【方向別】自動車交通量(10)'!F20,'【方向別】自動車交通量(11)'!F20,'【方向別】自動車交通量(12)'!F20)</f>
        <v>0</v>
      </c>
      <c r="G20" s="93">
        <f>SUM('【方向別】自動車交通量(10)'!G20,'【方向別】自動車交通量(11)'!G20,'【方向別】自動車交通量(12)'!G20)</f>
        <v>0</v>
      </c>
      <c r="H20" s="93">
        <f t="shared" si="0"/>
        <v>5</v>
      </c>
      <c r="I20" s="93">
        <f t="shared" si="1"/>
        <v>0</v>
      </c>
      <c r="J20" s="93">
        <f t="shared" si="2"/>
        <v>5</v>
      </c>
      <c r="K20" s="92">
        <f t="shared" si="3"/>
        <v>0</v>
      </c>
      <c r="L20" s="91">
        <f t="shared" si="4"/>
        <v>1.6</v>
      </c>
    </row>
    <row r="21" spans="2:12" ht="14.45" customHeight="1" x14ac:dyDescent="0.15">
      <c r="B21" s="90" t="s">
        <v>223</v>
      </c>
      <c r="C21" s="89"/>
      <c r="D21" s="88">
        <f>SUM('【方向別】自動車交通量(10)'!D21,'【方向別】自動車交通量(11)'!D21,'【方向別】自動車交通量(12)'!D21)</f>
        <v>3</v>
      </c>
      <c r="E21" s="87">
        <f>SUM('【方向別】自動車交通量(10)'!E21,'【方向別】自動車交通量(11)'!E21,'【方向別】自動車交通量(12)'!E21)</f>
        <v>1</v>
      </c>
      <c r="F21" s="87">
        <f>SUM('【方向別】自動車交通量(10)'!F21,'【方向別】自動車交通量(11)'!F21,'【方向別】自動車交通量(12)'!F21)</f>
        <v>0</v>
      </c>
      <c r="G21" s="87">
        <f>SUM('【方向別】自動車交通量(10)'!G21,'【方向別】自動車交通量(11)'!G21,'【方向別】自動車交通量(12)'!G21)</f>
        <v>0</v>
      </c>
      <c r="H21" s="87">
        <f t="shared" si="0"/>
        <v>4</v>
      </c>
      <c r="I21" s="87">
        <f t="shared" si="1"/>
        <v>0</v>
      </c>
      <c r="J21" s="87">
        <f t="shared" si="2"/>
        <v>4</v>
      </c>
      <c r="K21" s="86">
        <f t="shared" si="3"/>
        <v>0</v>
      </c>
      <c r="L21" s="85">
        <f t="shared" si="4"/>
        <v>1.3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17</v>
      </c>
      <c r="E22" s="81">
        <f t="shared" si="5"/>
        <v>11</v>
      </c>
      <c r="F22" s="81">
        <f t="shared" si="5"/>
        <v>0</v>
      </c>
      <c r="G22" s="81">
        <f t="shared" si="5"/>
        <v>0</v>
      </c>
      <c r="H22" s="81">
        <f t="shared" si="5"/>
        <v>28</v>
      </c>
      <c r="I22" s="81">
        <f t="shared" si="5"/>
        <v>0</v>
      </c>
      <c r="J22" s="81">
        <f t="shared" si="5"/>
        <v>28</v>
      </c>
      <c r="K22" s="80">
        <f t="shared" si="3"/>
        <v>0</v>
      </c>
      <c r="L22" s="79">
        <f t="shared" si="4"/>
        <v>8.9</v>
      </c>
    </row>
    <row r="23" spans="2:12" ht="14.45" customHeight="1" thickTop="1" x14ac:dyDescent="0.15">
      <c r="B23" s="102" t="s">
        <v>103</v>
      </c>
      <c r="C23" s="101"/>
      <c r="D23" s="100">
        <f>SUM('【方向別】自動車交通量(10)'!D23,'【方向別】自動車交通量(11)'!D23,'【方向別】自動車交通量(12)'!D23)</f>
        <v>2</v>
      </c>
      <c r="E23" s="99">
        <f>SUM('【方向別】自動車交通量(10)'!E23,'【方向別】自動車交通量(11)'!E23,'【方向別】自動車交通量(12)'!E23)</f>
        <v>0</v>
      </c>
      <c r="F23" s="99">
        <f>SUM('【方向別】自動車交通量(10)'!F23,'【方向別】自動車交通量(11)'!F23,'【方向別】自動車交通量(12)'!F23)</f>
        <v>1</v>
      </c>
      <c r="G23" s="99">
        <f>SUM('【方向別】自動車交通量(10)'!G23,'【方向別】自動車交通量(11)'!G23,'【方向別】自動車交通量(12)'!G23)</f>
        <v>0</v>
      </c>
      <c r="H23" s="99">
        <f t="shared" ref="H23:H28" si="6">SUM(D23:E23)</f>
        <v>2</v>
      </c>
      <c r="I23" s="99">
        <f t="shared" ref="I23:I28" si="7">SUM(F23:G23)</f>
        <v>1</v>
      </c>
      <c r="J23" s="99">
        <f t="shared" ref="J23:J28" si="8">SUM(H23:I23)</f>
        <v>3</v>
      </c>
      <c r="K23" s="98">
        <f t="shared" si="3"/>
        <v>33.299999999999997</v>
      </c>
      <c r="L23" s="97">
        <f t="shared" si="4"/>
        <v>1</v>
      </c>
    </row>
    <row r="24" spans="2:12" ht="14.45" customHeight="1" x14ac:dyDescent="0.15">
      <c r="B24" s="96" t="s">
        <v>102</v>
      </c>
      <c r="C24" s="95"/>
      <c r="D24" s="94">
        <f>SUM('【方向別】自動車交通量(10)'!D24,'【方向別】自動車交通量(11)'!D24,'【方向別】自動車交通量(12)'!D24)</f>
        <v>3</v>
      </c>
      <c r="E24" s="93">
        <f>SUM('【方向別】自動車交通量(10)'!E24,'【方向別】自動車交通量(11)'!E24,'【方向別】自動車交通量(12)'!E24)</f>
        <v>0</v>
      </c>
      <c r="F24" s="93">
        <f>SUM('【方向別】自動車交通量(10)'!F24,'【方向別】自動車交通量(11)'!F24,'【方向別】自動車交通量(12)'!F24)</f>
        <v>0</v>
      </c>
      <c r="G24" s="93">
        <f>SUM('【方向別】自動車交通量(10)'!G24,'【方向別】自動車交通量(11)'!G24,'【方向別】自動車交通量(12)'!G24)</f>
        <v>0</v>
      </c>
      <c r="H24" s="93">
        <f t="shared" si="6"/>
        <v>3</v>
      </c>
      <c r="I24" s="93">
        <f t="shared" si="7"/>
        <v>0</v>
      </c>
      <c r="J24" s="93">
        <f t="shared" si="8"/>
        <v>3</v>
      </c>
      <c r="K24" s="92">
        <f t="shared" si="3"/>
        <v>0</v>
      </c>
      <c r="L24" s="91">
        <f t="shared" si="4"/>
        <v>1</v>
      </c>
    </row>
    <row r="25" spans="2:12" ht="14.45" customHeight="1" x14ac:dyDescent="0.15">
      <c r="B25" s="96" t="s">
        <v>101</v>
      </c>
      <c r="C25" s="95"/>
      <c r="D25" s="94">
        <f>SUM('【方向別】自動車交通量(10)'!D25,'【方向別】自動車交通量(11)'!D25,'【方向別】自動車交通量(12)'!D25)</f>
        <v>3</v>
      </c>
      <c r="E25" s="93">
        <f>SUM('【方向別】自動車交通量(10)'!E25,'【方向別】自動車交通量(11)'!E25,'【方向別】自動車交通量(12)'!E25)</f>
        <v>0</v>
      </c>
      <c r="F25" s="93">
        <f>SUM('【方向別】自動車交通量(10)'!F25,'【方向別】自動車交通量(11)'!F25,'【方向別】自動車交通量(12)'!F25)</f>
        <v>0</v>
      </c>
      <c r="G25" s="93">
        <f>SUM('【方向別】自動車交通量(10)'!G25,'【方向別】自動車交通量(11)'!G25,'【方向別】自動車交通量(12)'!G25)</f>
        <v>0</v>
      </c>
      <c r="H25" s="93">
        <f t="shared" si="6"/>
        <v>3</v>
      </c>
      <c r="I25" s="93">
        <f t="shared" si="7"/>
        <v>0</v>
      </c>
      <c r="J25" s="93">
        <f t="shared" si="8"/>
        <v>3</v>
      </c>
      <c r="K25" s="92">
        <f t="shared" si="3"/>
        <v>0</v>
      </c>
      <c r="L25" s="91">
        <f t="shared" si="4"/>
        <v>1</v>
      </c>
    </row>
    <row r="26" spans="2:12" ht="14.45" customHeight="1" x14ac:dyDescent="0.15">
      <c r="B26" s="96" t="s">
        <v>100</v>
      </c>
      <c r="C26" s="95"/>
      <c r="D26" s="94">
        <f>SUM('【方向別】自動車交通量(10)'!D26,'【方向別】自動車交通量(11)'!D26,'【方向別】自動車交通量(12)'!D26)</f>
        <v>2</v>
      </c>
      <c r="E26" s="93">
        <f>SUM('【方向別】自動車交通量(10)'!E26,'【方向別】自動車交通量(11)'!E26,'【方向別】自動車交通量(12)'!E26)</f>
        <v>0</v>
      </c>
      <c r="F26" s="93">
        <f>SUM('【方向別】自動車交通量(10)'!F26,'【方向別】自動車交通量(11)'!F26,'【方向別】自動車交通量(12)'!F26)</f>
        <v>0</v>
      </c>
      <c r="G26" s="93">
        <f>SUM('【方向別】自動車交通量(10)'!G26,'【方向別】自動車交通量(11)'!G26,'【方向別】自動車交通量(12)'!G26)</f>
        <v>0</v>
      </c>
      <c r="H26" s="93">
        <f t="shared" si="6"/>
        <v>2</v>
      </c>
      <c r="I26" s="93">
        <f t="shared" si="7"/>
        <v>0</v>
      </c>
      <c r="J26" s="93">
        <f t="shared" si="8"/>
        <v>2</v>
      </c>
      <c r="K26" s="92">
        <f t="shared" si="3"/>
        <v>0</v>
      </c>
      <c r="L26" s="91">
        <f t="shared" si="4"/>
        <v>0.6</v>
      </c>
    </row>
    <row r="27" spans="2:12" ht="14.45" customHeight="1" x14ac:dyDescent="0.15">
      <c r="B27" s="96" t="s">
        <v>99</v>
      </c>
      <c r="C27" s="95"/>
      <c r="D27" s="94">
        <f>SUM('【方向別】自動車交通量(10)'!D27,'【方向別】自動車交通量(11)'!D27,'【方向別】自動車交通量(12)'!D27)</f>
        <v>3</v>
      </c>
      <c r="E27" s="93">
        <f>SUM('【方向別】自動車交通量(10)'!E27,'【方向別】自動車交通量(11)'!E27,'【方向別】自動車交通量(12)'!E27)</f>
        <v>0</v>
      </c>
      <c r="F27" s="93">
        <f>SUM('【方向別】自動車交通量(10)'!F27,'【方向別】自動車交通量(11)'!F27,'【方向別】自動車交通量(12)'!F27)</f>
        <v>0</v>
      </c>
      <c r="G27" s="93">
        <f>SUM('【方向別】自動車交通量(10)'!G27,'【方向別】自動車交通量(11)'!G27,'【方向別】自動車交通量(12)'!G27)</f>
        <v>0</v>
      </c>
      <c r="H27" s="93">
        <f t="shared" si="6"/>
        <v>3</v>
      </c>
      <c r="I27" s="93">
        <f t="shared" si="7"/>
        <v>0</v>
      </c>
      <c r="J27" s="93">
        <f t="shared" si="8"/>
        <v>3</v>
      </c>
      <c r="K27" s="92">
        <f t="shared" si="3"/>
        <v>0</v>
      </c>
      <c r="L27" s="91">
        <f t="shared" si="4"/>
        <v>1</v>
      </c>
    </row>
    <row r="28" spans="2:12" ht="14.45" customHeight="1" x14ac:dyDescent="0.15">
      <c r="B28" s="90" t="s">
        <v>222</v>
      </c>
      <c r="C28" s="89"/>
      <c r="D28" s="88">
        <f>SUM('【方向別】自動車交通量(10)'!D28,'【方向別】自動車交通量(11)'!D28,'【方向別】自動車交通量(12)'!D28)</f>
        <v>5</v>
      </c>
      <c r="E28" s="87">
        <f>SUM('【方向別】自動車交通量(10)'!E28,'【方向別】自動車交通量(11)'!E28,'【方向別】自動車交通量(12)'!E28)</f>
        <v>0</v>
      </c>
      <c r="F28" s="87">
        <f>SUM('【方向別】自動車交通量(10)'!F28,'【方向別】自動車交通量(11)'!F28,'【方向別】自動車交通量(12)'!F28)</f>
        <v>0</v>
      </c>
      <c r="G28" s="87">
        <f>SUM('【方向別】自動車交通量(10)'!G28,'【方向別】自動車交通量(11)'!G28,'【方向別】自動車交通量(12)'!G28)</f>
        <v>0</v>
      </c>
      <c r="H28" s="87">
        <f t="shared" si="6"/>
        <v>5</v>
      </c>
      <c r="I28" s="87">
        <f t="shared" si="7"/>
        <v>0</v>
      </c>
      <c r="J28" s="87">
        <f t="shared" si="8"/>
        <v>5</v>
      </c>
      <c r="K28" s="86">
        <f t="shared" si="3"/>
        <v>0</v>
      </c>
      <c r="L28" s="85">
        <f t="shared" si="4"/>
        <v>1.6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18</v>
      </c>
      <c r="E29" s="81">
        <f t="shared" si="9"/>
        <v>0</v>
      </c>
      <c r="F29" s="81">
        <f t="shared" si="9"/>
        <v>1</v>
      </c>
      <c r="G29" s="81">
        <f t="shared" si="9"/>
        <v>0</v>
      </c>
      <c r="H29" s="81">
        <f t="shared" si="9"/>
        <v>18</v>
      </c>
      <c r="I29" s="81">
        <f t="shared" si="9"/>
        <v>1</v>
      </c>
      <c r="J29" s="81">
        <f t="shared" si="9"/>
        <v>19</v>
      </c>
      <c r="K29" s="80">
        <f t="shared" si="3"/>
        <v>5.3</v>
      </c>
      <c r="L29" s="79">
        <f t="shared" si="4"/>
        <v>6.1</v>
      </c>
    </row>
    <row r="30" spans="2:12" ht="14.45" customHeight="1" thickTop="1" x14ac:dyDescent="0.15">
      <c r="B30" s="110" t="s">
        <v>221</v>
      </c>
      <c r="C30" s="109"/>
      <c r="D30" s="76">
        <f>SUM('【方向別】自動車交通量(10)'!D30,'【方向別】自動車交通量(11)'!D30,'【方向別】自動車交通量(12)'!D30)</f>
        <v>14</v>
      </c>
      <c r="E30" s="75">
        <f>SUM('【方向別】自動車交通量(10)'!E30,'【方向別】自動車交通量(11)'!E30,'【方向別】自動車交通量(12)'!E30)</f>
        <v>6</v>
      </c>
      <c r="F30" s="75">
        <f>SUM('【方向別】自動車交通量(10)'!F30,'【方向別】自動車交通量(11)'!F30,'【方向別】自動車交通量(12)'!F30)</f>
        <v>0</v>
      </c>
      <c r="G30" s="75">
        <f>SUM('【方向別】自動車交通量(10)'!G30,'【方向別】自動車交通量(11)'!G30,'【方向別】自動車交通量(12)'!G30)</f>
        <v>0</v>
      </c>
      <c r="H30" s="75">
        <f t="shared" ref="H30:H43" si="10">SUM(D30:E30)</f>
        <v>20</v>
      </c>
      <c r="I30" s="75">
        <f t="shared" ref="I30:I43" si="11">SUM(F30:G30)</f>
        <v>0</v>
      </c>
      <c r="J30" s="75">
        <f t="shared" ref="J30:J43" si="12">SUM(H30:I30)</f>
        <v>20</v>
      </c>
      <c r="K30" s="74">
        <f t="shared" si="3"/>
        <v>0</v>
      </c>
      <c r="L30" s="73">
        <f t="shared" si="4"/>
        <v>6.4</v>
      </c>
    </row>
    <row r="31" spans="2:12" ht="14.45" customHeight="1" x14ac:dyDescent="0.15">
      <c r="B31" s="108" t="s">
        <v>220</v>
      </c>
      <c r="C31" s="107"/>
      <c r="D31" s="106">
        <f>SUM('【方向別】自動車交通量(10)'!D31,'【方向別】自動車交通量(11)'!D31,'【方向別】自動車交通量(12)'!D31)</f>
        <v>31</v>
      </c>
      <c r="E31" s="105">
        <f>SUM('【方向別】自動車交通量(10)'!E31,'【方向別】自動車交通量(11)'!E31,'【方向別】自動車交通量(12)'!E31)</f>
        <v>6</v>
      </c>
      <c r="F31" s="105">
        <f>SUM('【方向別】自動車交通量(10)'!F31,'【方向別】自動車交通量(11)'!F31,'【方向別】自動車交通量(12)'!F31)</f>
        <v>0</v>
      </c>
      <c r="G31" s="105">
        <f>SUM('【方向別】自動車交通量(10)'!G31,'【方向別】自動車交通量(11)'!G31,'【方向別】自動車交通量(12)'!G31)</f>
        <v>0</v>
      </c>
      <c r="H31" s="105">
        <f t="shared" si="10"/>
        <v>37</v>
      </c>
      <c r="I31" s="105">
        <f t="shared" si="11"/>
        <v>0</v>
      </c>
      <c r="J31" s="105">
        <f t="shared" si="12"/>
        <v>37</v>
      </c>
      <c r="K31" s="104">
        <f t="shared" si="3"/>
        <v>0</v>
      </c>
      <c r="L31" s="103">
        <f t="shared" si="4"/>
        <v>11.8</v>
      </c>
    </row>
    <row r="32" spans="2:12" ht="14.45" customHeight="1" x14ac:dyDescent="0.15">
      <c r="B32" s="108" t="s">
        <v>219</v>
      </c>
      <c r="C32" s="107"/>
      <c r="D32" s="106">
        <f>SUM('【方向別】自動車交通量(10)'!D32,'【方向別】自動車交通量(11)'!D32,'【方向別】自動車交通量(12)'!D32)</f>
        <v>34</v>
      </c>
      <c r="E32" s="105">
        <f>SUM('【方向別】自動車交通量(10)'!E32,'【方向別】自動車交通量(11)'!E32,'【方向別】自動車交通量(12)'!E32)</f>
        <v>3</v>
      </c>
      <c r="F32" s="105">
        <f>SUM('【方向別】自動車交通量(10)'!F32,'【方向別】自動車交通量(11)'!F32,'【方向別】自動車交通量(12)'!F32)</f>
        <v>1</v>
      </c>
      <c r="G32" s="105">
        <f>SUM('【方向別】自動車交通量(10)'!G32,'【方向別】自動車交通量(11)'!G32,'【方向別】自動車交通量(12)'!G32)</f>
        <v>0</v>
      </c>
      <c r="H32" s="105">
        <f t="shared" si="10"/>
        <v>37</v>
      </c>
      <c r="I32" s="105">
        <f t="shared" si="11"/>
        <v>1</v>
      </c>
      <c r="J32" s="105">
        <f t="shared" si="12"/>
        <v>38</v>
      </c>
      <c r="K32" s="104">
        <f t="shared" si="3"/>
        <v>2.6</v>
      </c>
      <c r="L32" s="103">
        <f t="shared" si="4"/>
        <v>12.1</v>
      </c>
    </row>
    <row r="33" spans="2:12" ht="14.45" customHeight="1" x14ac:dyDescent="0.15">
      <c r="B33" s="108" t="s">
        <v>218</v>
      </c>
      <c r="C33" s="107"/>
      <c r="D33" s="106">
        <f>SUM('【方向別】自動車交通量(10)'!D33,'【方向別】自動車交通量(11)'!D33,'【方向別】自動車交通量(12)'!D33)</f>
        <v>23</v>
      </c>
      <c r="E33" s="105">
        <f>SUM('【方向別】自動車交通量(10)'!E33,'【方向別】自動車交通量(11)'!E33,'【方向別】自動車交通量(12)'!E33)</f>
        <v>1</v>
      </c>
      <c r="F33" s="105">
        <f>SUM('【方向別】自動車交通量(10)'!F33,'【方向別】自動車交通量(11)'!F33,'【方向別】自動車交通量(12)'!F33)</f>
        <v>0</v>
      </c>
      <c r="G33" s="105">
        <f>SUM('【方向別】自動車交通量(10)'!G33,'【方向別】自動車交通量(11)'!G33,'【方向別】自動車交通量(12)'!G33)</f>
        <v>0</v>
      </c>
      <c r="H33" s="105">
        <f t="shared" si="10"/>
        <v>24</v>
      </c>
      <c r="I33" s="105">
        <f t="shared" si="11"/>
        <v>0</v>
      </c>
      <c r="J33" s="105">
        <f t="shared" si="12"/>
        <v>24</v>
      </c>
      <c r="K33" s="104">
        <f t="shared" si="3"/>
        <v>0</v>
      </c>
      <c r="L33" s="103">
        <f t="shared" si="4"/>
        <v>7.6</v>
      </c>
    </row>
    <row r="34" spans="2:12" ht="14.45" customHeight="1" x14ac:dyDescent="0.15">
      <c r="B34" s="108" t="s">
        <v>217</v>
      </c>
      <c r="C34" s="107"/>
      <c r="D34" s="106">
        <f>SUM('【方向別】自動車交通量(10)'!D34,'【方向別】自動車交通量(11)'!D34,'【方向別】自動車交通量(12)'!D34)</f>
        <v>21</v>
      </c>
      <c r="E34" s="105">
        <f>SUM('【方向別】自動車交通量(10)'!E34,'【方向別】自動車交通量(11)'!E34,'【方向別】自動車交通量(12)'!E34)</f>
        <v>0</v>
      </c>
      <c r="F34" s="105">
        <f>SUM('【方向別】自動車交通量(10)'!F34,'【方向別】自動車交通量(11)'!F34,'【方向別】自動車交通量(12)'!F34)</f>
        <v>3</v>
      </c>
      <c r="G34" s="105">
        <f>SUM('【方向別】自動車交通量(10)'!G34,'【方向別】自動車交通量(11)'!G34,'【方向別】自動車交通量(12)'!G34)</f>
        <v>1</v>
      </c>
      <c r="H34" s="105">
        <f t="shared" si="10"/>
        <v>21</v>
      </c>
      <c r="I34" s="105">
        <f t="shared" si="11"/>
        <v>4</v>
      </c>
      <c r="J34" s="105">
        <f t="shared" si="12"/>
        <v>25</v>
      </c>
      <c r="K34" s="104">
        <f t="shared" si="3"/>
        <v>16</v>
      </c>
      <c r="L34" s="103">
        <f t="shared" si="4"/>
        <v>8</v>
      </c>
    </row>
    <row r="35" spans="2:12" ht="14.45" customHeight="1" x14ac:dyDescent="0.15">
      <c r="B35" s="108" t="s">
        <v>216</v>
      </c>
      <c r="C35" s="107"/>
      <c r="D35" s="106">
        <f>SUM('【方向別】自動車交通量(10)'!D35,'【方向別】自動車交通量(11)'!D35,'【方向別】自動車交通量(12)'!D35)</f>
        <v>9</v>
      </c>
      <c r="E35" s="105">
        <f>SUM('【方向別】自動車交通量(10)'!E35,'【方向別】自動車交通量(11)'!E35,'【方向別】自動車交通量(12)'!E35)</f>
        <v>2</v>
      </c>
      <c r="F35" s="105">
        <f>SUM('【方向別】自動車交通量(10)'!F35,'【方向別】自動車交通量(11)'!F35,'【方向別】自動車交通量(12)'!F35)</f>
        <v>2</v>
      </c>
      <c r="G35" s="105">
        <f>SUM('【方向別】自動車交通量(10)'!G35,'【方向別】自動車交通量(11)'!G35,'【方向別】自動車交通量(12)'!G35)</f>
        <v>0</v>
      </c>
      <c r="H35" s="105">
        <f t="shared" si="10"/>
        <v>11</v>
      </c>
      <c r="I35" s="105">
        <f t="shared" si="11"/>
        <v>2</v>
      </c>
      <c r="J35" s="105">
        <f t="shared" si="12"/>
        <v>13</v>
      </c>
      <c r="K35" s="104">
        <f t="shared" si="3"/>
        <v>15.4</v>
      </c>
      <c r="L35" s="103">
        <f t="shared" si="4"/>
        <v>4.0999999999999996</v>
      </c>
    </row>
    <row r="36" spans="2:12" ht="14.45" customHeight="1" x14ac:dyDescent="0.15">
      <c r="B36" s="108" t="s">
        <v>215</v>
      </c>
      <c r="C36" s="107"/>
      <c r="D36" s="106">
        <f>SUM('【方向別】自動車交通量(10)'!D36,'【方向別】自動車交通量(11)'!D36,'【方向別】自動車交通量(12)'!D36)</f>
        <v>22</v>
      </c>
      <c r="E36" s="105">
        <f>SUM('【方向別】自動車交通量(10)'!E36,'【方向別】自動車交通量(11)'!E36,'【方向別】自動車交通量(12)'!E36)</f>
        <v>2</v>
      </c>
      <c r="F36" s="105">
        <f>SUM('【方向別】自動車交通量(10)'!F36,'【方向別】自動車交通量(11)'!F36,'【方向別】自動車交通量(12)'!F36)</f>
        <v>1</v>
      </c>
      <c r="G36" s="105">
        <f>SUM('【方向別】自動車交通量(10)'!G36,'【方向別】自動車交通量(11)'!G36,'【方向別】自動車交通量(12)'!G36)</f>
        <v>1</v>
      </c>
      <c r="H36" s="105">
        <f t="shared" si="10"/>
        <v>24</v>
      </c>
      <c r="I36" s="105">
        <f t="shared" si="11"/>
        <v>2</v>
      </c>
      <c r="J36" s="105">
        <f t="shared" si="12"/>
        <v>26</v>
      </c>
      <c r="K36" s="104">
        <f t="shared" si="3"/>
        <v>7.7</v>
      </c>
      <c r="L36" s="103">
        <f t="shared" si="4"/>
        <v>8.3000000000000007</v>
      </c>
    </row>
    <row r="37" spans="2:12" ht="14.45" customHeight="1" x14ac:dyDescent="0.15">
      <c r="B37" s="108" t="s">
        <v>214</v>
      </c>
      <c r="C37" s="107"/>
      <c r="D37" s="106">
        <f>SUM('【方向別】自動車交通量(10)'!D37,'【方向別】自動車交通量(11)'!D37,'【方向別】自動車交通量(12)'!D37)</f>
        <v>19</v>
      </c>
      <c r="E37" s="105">
        <f>SUM('【方向別】自動車交通量(10)'!E37,'【方向別】自動車交通量(11)'!E37,'【方向別】自動車交通量(12)'!E37)</f>
        <v>2</v>
      </c>
      <c r="F37" s="105">
        <f>SUM('【方向別】自動車交通量(10)'!F37,'【方向別】自動車交通量(11)'!F37,'【方向別】自動車交通量(12)'!F37)</f>
        <v>0</v>
      </c>
      <c r="G37" s="105">
        <f>SUM('【方向別】自動車交通量(10)'!G37,'【方向別】自動車交通量(11)'!G37,'【方向別】自動車交通量(12)'!G37)</f>
        <v>0</v>
      </c>
      <c r="H37" s="105">
        <f t="shared" si="10"/>
        <v>21</v>
      </c>
      <c r="I37" s="105">
        <f t="shared" si="11"/>
        <v>0</v>
      </c>
      <c r="J37" s="105">
        <f t="shared" si="12"/>
        <v>21</v>
      </c>
      <c r="K37" s="104">
        <f t="shared" si="3"/>
        <v>0</v>
      </c>
      <c r="L37" s="103">
        <f t="shared" si="4"/>
        <v>6.7</v>
      </c>
    </row>
    <row r="38" spans="2:12" ht="14.45" customHeight="1" x14ac:dyDescent="0.15">
      <c r="B38" s="102" t="s">
        <v>88</v>
      </c>
      <c r="C38" s="101"/>
      <c r="D38" s="100">
        <f>SUM('【方向別】自動車交通量(10)'!D38,'【方向別】自動車交通量(11)'!D38,'【方向別】自動車交通量(12)'!D38)</f>
        <v>3</v>
      </c>
      <c r="E38" s="99">
        <f>SUM('【方向別】自動車交通量(10)'!E38,'【方向別】自動車交通量(11)'!E38,'【方向別】自動車交通量(12)'!E38)</f>
        <v>2</v>
      </c>
      <c r="F38" s="99">
        <f>SUM('【方向別】自動車交通量(10)'!F38,'【方向別】自動車交通量(11)'!F38,'【方向別】自動車交通量(12)'!F38)</f>
        <v>0</v>
      </c>
      <c r="G38" s="99">
        <f>SUM('【方向別】自動車交通量(10)'!G38,'【方向別】自動車交通量(11)'!G38,'【方向別】自動車交通量(12)'!G38)</f>
        <v>0</v>
      </c>
      <c r="H38" s="99">
        <f t="shared" si="10"/>
        <v>5</v>
      </c>
      <c r="I38" s="99">
        <f t="shared" si="11"/>
        <v>0</v>
      </c>
      <c r="J38" s="99">
        <f t="shared" si="12"/>
        <v>5</v>
      </c>
      <c r="K38" s="98">
        <f t="shared" si="3"/>
        <v>0</v>
      </c>
      <c r="L38" s="97">
        <f t="shared" si="4"/>
        <v>1.6</v>
      </c>
    </row>
    <row r="39" spans="2:12" ht="14.45" customHeight="1" x14ac:dyDescent="0.15">
      <c r="B39" s="96" t="s">
        <v>87</v>
      </c>
      <c r="C39" s="95"/>
      <c r="D39" s="94">
        <f>SUM('【方向別】自動車交通量(10)'!D39,'【方向別】自動車交通量(11)'!D39,'【方向別】自動車交通量(12)'!D39)</f>
        <v>6</v>
      </c>
      <c r="E39" s="93">
        <f>SUM('【方向別】自動車交通量(10)'!E39,'【方向別】自動車交通量(11)'!E39,'【方向別】自動車交通量(12)'!E39)</f>
        <v>1</v>
      </c>
      <c r="F39" s="93">
        <f>SUM('【方向別】自動車交通量(10)'!F39,'【方向別】自動車交通量(11)'!F39,'【方向別】自動車交通量(12)'!F39)</f>
        <v>0</v>
      </c>
      <c r="G39" s="93">
        <f>SUM('【方向別】自動車交通量(10)'!G39,'【方向別】自動車交通量(11)'!G39,'【方向別】自動車交通量(12)'!G39)</f>
        <v>0</v>
      </c>
      <c r="H39" s="93">
        <f t="shared" si="10"/>
        <v>7</v>
      </c>
      <c r="I39" s="93">
        <f t="shared" si="11"/>
        <v>0</v>
      </c>
      <c r="J39" s="93">
        <f t="shared" si="12"/>
        <v>7</v>
      </c>
      <c r="K39" s="92">
        <f t="shared" si="3"/>
        <v>0</v>
      </c>
      <c r="L39" s="91">
        <f t="shared" si="4"/>
        <v>2.2000000000000002</v>
      </c>
    </row>
    <row r="40" spans="2:12" ht="14.45" customHeight="1" x14ac:dyDescent="0.15">
      <c r="B40" s="96" t="s">
        <v>86</v>
      </c>
      <c r="C40" s="95"/>
      <c r="D40" s="94">
        <f>SUM('【方向別】自動車交通量(10)'!D40,'【方向別】自動車交通量(11)'!D40,'【方向別】自動車交通量(12)'!D40)</f>
        <v>2</v>
      </c>
      <c r="E40" s="93">
        <f>SUM('【方向別】自動車交通量(10)'!E40,'【方向別】自動車交通量(11)'!E40,'【方向別】自動車交通量(12)'!E40)</f>
        <v>0</v>
      </c>
      <c r="F40" s="93">
        <f>SUM('【方向別】自動車交通量(10)'!F40,'【方向別】自動車交通量(11)'!F40,'【方向別】自動車交通量(12)'!F40)</f>
        <v>0</v>
      </c>
      <c r="G40" s="93">
        <f>SUM('【方向別】自動車交通量(10)'!G40,'【方向別】自動車交通量(11)'!G40,'【方向別】自動車交通量(12)'!G40)</f>
        <v>0</v>
      </c>
      <c r="H40" s="93">
        <f t="shared" si="10"/>
        <v>2</v>
      </c>
      <c r="I40" s="93">
        <f t="shared" si="11"/>
        <v>0</v>
      </c>
      <c r="J40" s="93">
        <f t="shared" si="12"/>
        <v>2</v>
      </c>
      <c r="K40" s="92">
        <f t="shared" si="3"/>
        <v>0</v>
      </c>
      <c r="L40" s="91">
        <f t="shared" si="4"/>
        <v>0.6</v>
      </c>
    </row>
    <row r="41" spans="2:12" ht="14.45" customHeight="1" x14ac:dyDescent="0.15">
      <c r="B41" s="96" t="s">
        <v>85</v>
      </c>
      <c r="C41" s="95"/>
      <c r="D41" s="94">
        <f>SUM('【方向別】自動車交通量(10)'!D41,'【方向別】自動車交通量(11)'!D41,'【方向別】自動車交通量(12)'!D41)</f>
        <v>3</v>
      </c>
      <c r="E41" s="93">
        <f>SUM('【方向別】自動車交通量(10)'!E41,'【方向別】自動車交通量(11)'!E41,'【方向別】自動車交通量(12)'!E41)</f>
        <v>1</v>
      </c>
      <c r="F41" s="93">
        <f>SUM('【方向別】自動車交通量(10)'!F41,'【方向別】自動車交通量(11)'!F41,'【方向別】自動車交通量(12)'!F41)</f>
        <v>1</v>
      </c>
      <c r="G41" s="93">
        <f>SUM('【方向別】自動車交通量(10)'!G41,'【方向別】自動車交通量(11)'!G41,'【方向別】自動車交通量(12)'!G41)</f>
        <v>0</v>
      </c>
      <c r="H41" s="93">
        <f t="shared" si="10"/>
        <v>4</v>
      </c>
      <c r="I41" s="93">
        <f t="shared" si="11"/>
        <v>1</v>
      </c>
      <c r="J41" s="93">
        <f t="shared" si="12"/>
        <v>5</v>
      </c>
      <c r="K41" s="92">
        <f t="shared" si="3"/>
        <v>20</v>
      </c>
      <c r="L41" s="91">
        <f t="shared" si="4"/>
        <v>1.6</v>
      </c>
    </row>
    <row r="42" spans="2:12" ht="14.45" customHeight="1" x14ac:dyDescent="0.15">
      <c r="B42" s="96" t="s">
        <v>84</v>
      </c>
      <c r="C42" s="95"/>
      <c r="D42" s="94">
        <f>SUM('【方向別】自動車交通量(10)'!D42,'【方向別】自動車交通量(11)'!D42,'【方向別】自動車交通量(12)'!D42)</f>
        <v>1</v>
      </c>
      <c r="E42" s="93">
        <f>SUM('【方向別】自動車交通量(10)'!E42,'【方向別】自動車交通量(11)'!E42,'【方向別】自動車交通量(12)'!E42)</f>
        <v>0</v>
      </c>
      <c r="F42" s="93">
        <f>SUM('【方向別】自動車交通量(10)'!F42,'【方向別】自動車交通量(11)'!F42,'【方向別】自動車交通量(12)'!F42)</f>
        <v>0</v>
      </c>
      <c r="G42" s="93">
        <f>SUM('【方向別】自動車交通量(10)'!G42,'【方向別】自動車交通量(11)'!G42,'【方向別】自動車交通量(12)'!G42)</f>
        <v>0</v>
      </c>
      <c r="H42" s="93">
        <f t="shared" si="10"/>
        <v>1</v>
      </c>
      <c r="I42" s="93">
        <f t="shared" si="11"/>
        <v>0</v>
      </c>
      <c r="J42" s="93">
        <f t="shared" si="12"/>
        <v>1</v>
      </c>
      <c r="K42" s="92">
        <f t="shared" si="3"/>
        <v>0</v>
      </c>
      <c r="L42" s="91">
        <f t="shared" si="4"/>
        <v>0.3</v>
      </c>
    </row>
    <row r="43" spans="2:12" ht="14.45" customHeight="1" x14ac:dyDescent="0.15">
      <c r="B43" s="90" t="s">
        <v>213</v>
      </c>
      <c r="C43" s="89"/>
      <c r="D43" s="88">
        <f>SUM('【方向別】自動車交通量(10)'!D43,'【方向別】自動車交通量(11)'!D43,'【方向別】自動車交通量(12)'!D43)</f>
        <v>5</v>
      </c>
      <c r="E43" s="87">
        <f>SUM('【方向別】自動車交通量(10)'!E43,'【方向別】自動車交通量(11)'!E43,'【方向別】自動車交通量(12)'!E43)</f>
        <v>0</v>
      </c>
      <c r="F43" s="87">
        <f>SUM('【方向別】自動車交通量(10)'!F43,'【方向別】自動車交通量(11)'!F43,'【方向別】自動車交通量(12)'!F43)</f>
        <v>0</v>
      </c>
      <c r="G43" s="87">
        <f>SUM('【方向別】自動車交通量(10)'!G43,'【方向別】自動車交通量(11)'!G43,'【方向別】自動車交通量(12)'!G43)</f>
        <v>0</v>
      </c>
      <c r="H43" s="87">
        <f t="shared" si="10"/>
        <v>5</v>
      </c>
      <c r="I43" s="87">
        <f t="shared" si="11"/>
        <v>0</v>
      </c>
      <c r="J43" s="87">
        <f t="shared" si="12"/>
        <v>5</v>
      </c>
      <c r="K43" s="86">
        <f t="shared" si="3"/>
        <v>0</v>
      </c>
      <c r="L43" s="85">
        <f t="shared" si="4"/>
        <v>1.6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20</v>
      </c>
      <c r="E44" s="81">
        <f t="shared" si="13"/>
        <v>4</v>
      </c>
      <c r="F44" s="81">
        <f t="shared" si="13"/>
        <v>1</v>
      </c>
      <c r="G44" s="81">
        <f t="shared" si="13"/>
        <v>0</v>
      </c>
      <c r="H44" s="81">
        <f t="shared" si="13"/>
        <v>24</v>
      </c>
      <c r="I44" s="81">
        <f t="shared" si="13"/>
        <v>1</v>
      </c>
      <c r="J44" s="81">
        <f t="shared" si="13"/>
        <v>25</v>
      </c>
      <c r="K44" s="80">
        <f t="shared" si="3"/>
        <v>4</v>
      </c>
      <c r="L44" s="79">
        <f t="shared" si="4"/>
        <v>8</v>
      </c>
    </row>
    <row r="45" spans="2:12" ht="14.45" customHeight="1" thickTop="1" x14ac:dyDescent="0.15">
      <c r="B45" s="102" t="s">
        <v>81</v>
      </c>
      <c r="C45" s="101"/>
      <c r="D45" s="100">
        <f>SUM('【方向別】自動車交通量(10)'!D45,'【方向別】自動車交通量(11)'!D45,'【方向別】自動車交通量(12)'!D45)</f>
        <v>5</v>
      </c>
      <c r="E45" s="99">
        <f>SUM('【方向別】自動車交通量(10)'!E45,'【方向別】自動車交通量(11)'!E45,'【方向別】自動車交通量(12)'!E45)</f>
        <v>0</v>
      </c>
      <c r="F45" s="99">
        <f>SUM('【方向別】自動車交通量(10)'!F45,'【方向別】自動車交通量(11)'!F45,'【方向別】自動車交通量(12)'!F45)</f>
        <v>0</v>
      </c>
      <c r="G45" s="99">
        <f>SUM('【方向別】自動車交通量(10)'!G45,'【方向別】自動車交通量(11)'!G45,'【方向別】自動車交通量(12)'!G45)</f>
        <v>0</v>
      </c>
      <c r="H45" s="99">
        <f t="shared" ref="H45:H50" si="14">SUM(D45:E45)</f>
        <v>5</v>
      </c>
      <c r="I45" s="99">
        <f t="shared" ref="I45:I50" si="15">SUM(F45:G45)</f>
        <v>0</v>
      </c>
      <c r="J45" s="99">
        <f t="shared" ref="J45:J50" si="16">SUM(H45:I45)</f>
        <v>5</v>
      </c>
      <c r="K45" s="98">
        <f t="shared" si="3"/>
        <v>0</v>
      </c>
      <c r="L45" s="97">
        <f t="shared" si="4"/>
        <v>1.6</v>
      </c>
    </row>
    <row r="46" spans="2:12" ht="14.45" customHeight="1" x14ac:dyDescent="0.15">
      <c r="B46" s="96" t="s">
        <v>80</v>
      </c>
      <c r="C46" s="95"/>
      <c r="D46" s="94">
        <f>SUM('【方向別】自動車交通量(10)'!D46,'【方向別】自動車交通量(11)'!D46,'【方向別】自動車交通量(12)'!D46)</f>
        <v>9</v>
      </c>
      <c r="E46" s="93">
        <f>SUM('【方向別】自動車交通量(10)'!E46,'【方向別】自動車交通量(11)'!E46,'【方向別】自動車交通量(12)'!E46)</f>
        <v>0</v>
      </c>
      <c r="F46" s="93">
        <f>SUM('【方向別】自動車交通量(10)'!F46,'【方向別】自動車交通量(11)'!F46,'【方向別】自動車交通量(12)'!F46)</f>
        <v>1</v>
      </c>
      <c r="G46" s="93">
        <f>SUM('【方向別】自動車交通量(10)'!G46,'【方向別】自動車交通量(11)'!G46,'【方向別】自動車交通量(12)'!G46)</f>
        <v>0</v>
      </c>
      <c r="H46" s="93">
        <f t="shared" si="14"/>
        <v>9</v>
      </c>
      <c r="I46" s="93">
        <f t="shared" si="15"/>
        <v>1</v>
      </c>
      <c r="J46" s="93">
        <f t="shared" si="16"/>
        <v>10</v>
      </c>
      <c r="K46" s="92">
        <f t="shared" si="3"/>
        <v>10</v>
      </c>
      <c r="L46" s="91">
        <f t="shared" si="4"/>
        <v>3.2</v>
      </c>
    </row>
    <row r="47" spans="2:12" ht="14.45" customHeight="1" x14ac:dyDescent="0.15">
      <c r="B47" s="96" t="s">
        <v>79</v>
      </c>
      <c r="C47" s="95"/>
      <c r="D47" s="94">
        <f>SUM('【方向別】自動車交通量(10)'!D47,'【方向別】自動車交通量(11)'!D47,'【方向別】自動車交通量(12)'!D47)</f>
        <v>4</v>
      </c>
      <c r="E47" s="93">
        <f>SUM('【方向別】自動車交通量(10)'!E47,'【方向別】自動車交通量(11)'!E47,'【方向別】自動車交通量(12)'!E47)</f>
        <v>2</v>
      </c>
      <c r="F47" s="93">
        <f>SUM('【方向別】自動車交通量(10)'!F47,'【方向別】自動車交通量(11)'!F47,'【方向別】自動車交通量(12)'!F47)</f>
        <v>0</v>
      </c>
      <c r="G47" s="93">
        <f>SUM('【方向別】自動車交通量(10)'!G47,'【方向別】自動車交通量(11)'!G47,'【方向別】自動車交通量(12)'!G47)</f>
        <v>0</v>
      </c>
      <c r="H47" s="93">
        <f t="shared" si="14"/>
        <v>6</v>
      </c>
      <c r="I47" s="93">
        <f t="shared" si="15"/>
        <v>0</v>
      </c>
      <c r="J47" s="93">
        <f t="shared" si="16"/>
        <v>6</v>
      </c>
      <c r="K47" s="92">
        <f t="shared" si="3"/>
        <v>0</v>
      </c>
      <c r="L47" s="91">
        <f t="shared" si="4"/>
        <v>1.9</v>
      </c>
    </row>
    <row r="48" spans="2:12" ht="14.45" customHeight="1" x14ac:dyDescent="0.15">
      <c r="B48" s="96" t="s">
        <v>78</v>
      </c>
      <c r="C48" s="95"/>
      <c r="D48" s="94">
        <f>SUM('【方向別】自動車交通量(10)'!D48,'【方向別】自動車交通量(11)'!D48,'【方向別】自動車交通量(12)'!D48)</f>
        <v>5</v>
      </c>
      <c r="E48" s="93">
        <f>SUM('【方向別】自動車交通量(10)'!E48,'【方向別】自動車交通量(11)'!E48,'【方向別】自動車交通量(12)'!E48)</f>
        <v>1</v>
      </c>
      <c r="F48" s="93">
        <f>SUM('【方向別】自動車交通量(10)'!F48,'【方向別】自動車交通量(11)'!F48,'【方向別】自動車交通量(12)'!F48)</f>
        <v>0</v>
      </c>
      <c r="G48" s="93">
        <f>SUM('【方向別】自動車交通量(10)'!G48,'【方向別】自動車交通量(11)'!G48,'【方向別】自動車交通量(12)'!G48)</f>
        <v>0</v>
      </c>
      <c r="H48" s="93">
        <f t="shared" si="14"/>
        <v>6</v>
      </c>
      <c r="I48" s="93">
        <f t="shared" si="15"/>
        <v>0</v>
      </c>
      <c r="J48" s="93">
        <f t="shared" si="16"/>
        <v>6</v>
      </c>
      <c r="K48" s="92">
        <f t="shared" si="3"/>
        <v>0</v>
      </c>
      <c r="L48" s="91">
        <f t="shared" si="4"/>
        <v>1.9</v>
      </c>
    </row>
    <row r="49" spans="2:13" ht="14.45" customHeight="1" x14ac:dyDescent="0.15">
      <c r="B49" s="96" t="s">
        <v>77</v>
      </c>
      <c r="C49" s="95"/>
      <c r="D49" s="94">
        <f>SUM('【方向別】自動車交通量(10)'!D49,'【方向別】自動車交通量(11)'!D49,'【方向別】自動車交通量(12)'!D49)</f>
        <v>5</v>
      </c>
      <c r="E49" s="93">
        <f>SUM('【方向別】自動車交通量(10)'!E49,'【方向別】自動車交通量(11)'!E49,'【方向別】自動車交通量(12)'!E49)</f>
        <v>0</v>
      </c>
      <c r="F49" s="93">
        <f>SUM('【方向別】自動車交通量(10)'!F49,'【方向別】自動車交通量(11)'!F49,'【方向別】自動車交通量(12)'!F49)</f>
        <v>0</v>
      </c>
      <c r="G49" s="93">
        <f>SUM('【方向別】自動車交通量(10)'!G49,'【方向別】自動車交通量(11)'!G49,'【方向別】自動車交通量(12)'!G49)</f>
        <v>0</v>
      </c>
      <c r="H49" s="93">
        <f t="shared" si="14"/>
        <v>5</v>
      </c>
      <c r="I49" s="93">
        <f t="shared" si="15"/>
        <v>0</v>
      </c>
      <c r="J49" s="93">
        <f t="shared" si="16"/>
        <v>5</v>
      </c>
      <c r="K49" s="92">
        <f t="shared" si="3"/>
        <v>0</v>
      </c>
      <c r="L49" s="91">
        <f t="shared" si="4"/>
        <v>1.6</v>
      </c>
    </row>
    <row r="50" spans="2:13" ht="14.45" customHeight="1" x14ac:dyDescent="0.15">
      <c r="B50" s="90" t="s">
        <v>212</v>
      </c>
      <c r="C50" s="89"/>
      <c r="D50" s="88">
        <f>SUM('【方向別】自動車交通量(10)'!D50,'【方向別】自動車交通量(11)'!D50,'【方向別】自動車交通量(12)'!D50)</f>
        <v>5</v>
      </c>
      <c r="E50" s="87">
        <f>SUM('【方向別】自動車交通量(10)'!E50,'【方向別】自動車交通量(11)'!E50,'【方向別】自動車交通量(12)'!E50)</f>
        <v>1</v>
      </c>
      <c r="F50" s="87">
        <f>SUM('【方向別】自動車交通量(10)'!F50,'【方向別】自動車交通量(11)'!F50,'【方向別】自動車交通量(12)'!F50)</f>
        <v>0</v>
      </c>
      <c r="G50" s="87">
        <f>SUM('【方向別】自動車交通量(10)'!G50,'【方向別】自動車交通量(11)'!G50,'【方向別】自動車交通量(12)'!G50)</f>
        <v>0</v>
      </c>
      <c r="H50" s="87">
        <f t="shared" si="14"/>
        <v>6</v>
      </c>
      <c r="I50" s="87">
        <f t="shared" si="15"/>
        <v>0</v>
      </c>
      <c r="J50" s="87">
        <f t="shared" si="16"/>
        <v>6</v>
      </c>
      <c r="K50" s="86">
        <f t="shared" si="3"/>
        <v>0</v>
      </c>
      <c r="L50" s="85">
        <f t="shared" si="4"/>
        <v>1.9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33</v>
      </c>
      <c r="E51" s="81">
        <f t="shared" si="17"/>
        <v>4</v>
      </c>
      <c r="F51" s="81">
        <f t="shared" si="17"/>
        <v>1</v>
      </c>
      <c r="G51" s="81">
        <f t="shared" si="17"/>
        <v>0</v>
      </c>
      <c r="H51" s="81">
        <f t="shared" si="17"/>
        <v>37</v>
      </c>
      <c r="I51" s="81">
        <f t="shared" si="17"/>
        <v>1</v>
      </c>
      <c r="J51" s="81">
        <f t="shared" si="17"/>
        <v>38</v>
      </c>
      <c r="K51" s="80">
        <f t="shared" si="3"/>
        <v>2.6</v>
      </c>
      <c r="L51" s="79">
        <f t="shared" si="4"/>
        <v>12.1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261</v>
      </c>
      <c r="E52" s="75">
        <f t="shared" si="18"/>
        <v>41</v>
      </c>
      <c r="F52" s="75">
        <f t="shared" si="18"/>
        <v>10</v>
      </c>
      <c r="G52" s="75">
        <f t="shared" si="18"/>
        <v>2</v>
      </c>
      <c r="H52" s="75">
        <f t="shared" si="18"/>
        <v>302</v>
      </c>
      <c r="I52" s="75">
        <f t="shared" si="18"/>
        <v>12</v>
      </c>
      <c r="J52" s="75">
        <f t="shared" si="18"/>
        <v>314</v>
      </c>
      <c r="K52" s="74">
        <f t="shared" si="3"/>
        <v>3.8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14" sqref="D14:L14"/>
    </sheetView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252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228</v>
      </c>
      <c r="C16" s="101"/>
      <c r="D16" s="100">
        <f>SUM('【方向別】自動車交通量(8)'!D16,'【方向別】自動車交通量(9)'!D16,'【方向別】自動車交通量(13)'!D16)</f>
        <v>7</v>
      </c>
      <c r="E16" s="99">
        <f>SUM('【方向別】自動車交通量(8)'!E16,'【方向別】自動車交通量(9)'!E16,'【方向別】自動車交通量(13)'!E16)</f>
        <v>3</v>
      </c>
      <c r="F16" s="99">
        <f>SUM('【方向別】自動車交通量(8)'!F16,'【方向別】自動車交通量(9)'!F16,'【方向別】自動車交通量(13)'!F16)</f>
        <v>0</v>
      </c>
      <c r="G16" s="99">
        <f>SUM('【方向別】自動車交通量(8)'!G16,'【方向別】自動車交通量(9)'!G16,'【方向別】自動車交通量(13)'!G16)</f>
        <v>0</v>
      </c>
      <c r="H16" s="99">
        <f t="shared" ref="H16:H21" si="0">SUM(D16:E16)</f>
        <v>10</v>
      </c>
      <c r="I16" s="99">
        <f t="shared" ref="I16:I21" si="1">SUM(F16:G16)</f>
        <v>0</v>
      </c>
      <c r="J16" s="99">
        <f t="shared" ref="J16:J21" si="2">SUM(H16:I16)</f>
        <v>10</v>
      </c>
      <c r="K16" s="98">
        <f t="shared" ref="K16:K52" si="3">IF(J16=0,0,ROUND(I16/J16*100,1))</f>
        <v>0</v>
      </c>
      <c r="L16" s="97">
        <f t="shared" ref="L16:L52" si="4">IF(J16=0,0,ROUND(J16/$J$52*100,1))</f>
        <v>3.4</v>
      </c>
    </row>
    <row r="17" spans="2:12" ht="14.45" customHeight="1" x14ac:dyDescent="0.15">
      <c r="B17" s="96" t="s">
        <v>227</v>
      </c>
      <c r="C17" s="95"/>
      <c r="D17" s="94">
        <f>SUM('【方向別】自動車交通量(8)'!D17,'【方向別】自動車交通量(9)'!D17,'【方向別】自動車交通量(13)'!D17)</f>
        <v>2</v>
      </c>
      <c r="E17" s="93">
        <f>SUM('【方向別】自動車交通量(8)'!E17,'【方向別】自動車交通量(9)'!E17,'【方向別】自動車交通量(13)'!E17)</f>
        <v>0</v>
      </c>
      <c r="F17" s="93">
        <f>SUM('【方向別】自動車交通量(8)'!F17,'【方向別】自動車交通量(9)'!F17,'【方向別】自動車交通量(13)'!F17)</f>
        <v>0</v>
      </c>
      <c r="G17" s="93">
        <f>SUM('【方向別】自動車交通量(8)'!G17,'【方向別】自動車交通量(9)'!G17,'【方向別】自動車交通量(13)'!G17)</f>
        <v>0</v>
      </c>
      <c r="H17" s="93">
        <f t="shared" si="0"/>
        <v>2</v>
      </c>
      <c r="I17" s="93">
        <f t="shared" si="1"/>
        <v>0</v>
      </c>
      <c r="J17" s="93">
        <f t="shared" si="2"/>
        <v>2</v>
      </c>
      <c r="K17" s="92">
        <f t="shared" si="3"/>
        <v>0</v>
      </c>
      <c r="L17" s="91">
        <f t="shared" si="4"/>
        <v>0.7</v>
      </c>
    </row>
    <row r="18" spans="2:12" ht="14.45" customHeight="1" x14ac:dyDescent="0.15">
      <c r="B18" s="96" t="s">
        <v>226</v>
      </c>
      <c r="C18" s="95"/>
      <c r="D18" s="94">
        <f>SUM('【方向別】自動車交通量(8)'!D18,'【方向別】自動車交通量(9)'!D18,'【方向別】自動車交通量(13)'!D18)</f>
        <v>2</v>
      </c>
      <c r="E18" s="93">
        <f>SUM('【方向別】自動車交通量(8)'!E18,'【方向別】自動車交通量(9)'!E18,'【方向別】自動車交通量(13)'!E18)</f>
        <v>2</v>
      </c>
      <c r="F18" s="93">
        <f>SUM('【方向別】自動車交通量(8)'!F18,'【方向別】自動車交通量(9)'!F18,'【方向別】自動車交通量(13)'!F18)</f>
        <v>0</v>
      </c>
      <c r="G18" s="93">
        <f>SUM('【方向別】自動車交通量(8)'!G18,'【方向別】自動車交通量(9)'!G18,'【方向別】自動車交通量(13)'!G18)</f>
        <v>0</v>
      </c>
      <c r="H18" s="93">
        <f t="shared" si="0"/>
        <v>4</v>
      </c>
      <c r="I18" s="93">
        <f t="shared" si="1"/>
        <v>0</v>
      </c>
      <c r="J18" s="93">
        <f t="shared" si="2"/>
        <v>4</v>
      </c>
      <c r="K18" s="92">
        <f t="shared" si="3"/>
        <v>0</v>
      </c>
      <c r="L18" s="91">
        <f t="shared" si="4"/>
        <v>1.4</v>
      </c>
    </row>
    <row r="19" spans="2:12" ht="14.45" customHeight="1" x14ac:dyDescent="0.15">
      <c r="B19" s="96" t="s">
        <v>225</v>
      </c>
      <c r="C19" s="95"/>
      <c r="D19" s="94">
        <f>SUM('【方向別】自動車交通量(8)'!D19,'【方向別】自動車交通量(9)'!D19,'【方向別】自動車交通量(13)'!D19)</f>
        <v>4</v>
      </c>
      <c r="E19" s="93">
        <f>SUM('【方向別】自動車交通量(8)'!E19,'【方向別】自動車交通量(9)'!E19,'【方向別】自動車交通量(13)'!E19)</f>
        <v>1</v>
      </c>
      <c r="F19" s="93">
        <f>SUM('【方向別】自動車交通量(8)'!F19,'【方向別】自動車交通量(9)'!F19,'【方向別】自動車交通量(13)'!F19)</f>
        <v>0</v>
      </c>
      <c r="G19" s="93">
        <f>SUM('【方向別】自動車交通量(8)'!G19,'【方向別】自動車交通量(9)'!G19,'【方向別】自動車交通量(13)'!G19)</f>
        <v>0</v>
      </c>
      <c r="H19" s="93">
        <f t="shared" si="0"/>
        <v>5</v>
      </c>
      <c r="I19" s="93">
        <f t="shared" si="1"/>
        <v>0</v>
      </c>
      <c r="J19" s="93">
        <f t="shared" si="2"/>
        <v>5</v>
      </c>
      <c r="K19" s="92">
        <f t="shared" si="3"/>
        <v>0</v>
      </c>
      <c r="L19" s="91">
        <f t="shared" si="4"/>
        <v>1.7</v>
      </c>
    </row>
    <row r="20" spans="2:12" ht="14.45" customHeight="1" x14ac:dyDescent="0.15">
      <c r="B20" s="96" t="s">
        <v>224</v>
      </c>
      <c r="C20" s="95"/>
      <c r="D20" s="94">
        <f>SUM('【方向別】自動車交通量(8)'!D20,'【方向別】自動車交通量(9)'!D20,'【方向別】自動車交通量(13)'!D20)</f>
        <v>2</v>
      </c>
      <c r="E20" s="93">
        <f>SUM('【方向別】自動車交通量(8)'!E20,'【方向別】自動車交通量(9)'!E20,'【方向別】自動車交通量(13)'!E20)</f>
        <v>1</v>
      </c>
      <c r="F20" s="93">
        <f>SUM('【方向別】自動車交通量(8)'!F20,'【方向別】自動車交通量(9)'!F20,'【方向別】自動車交通量(13)'!F20)</f>
        <v>0</v>
      </c>
      <c r="G20" s="93">
        <f>SUM('【方向別】自動車交通量(8)'!G20,'【方向別】自動車交通量(9)'!G20,'【方向別】自動車交通量(13)'!G20)</f>
        <v>0</v>
      </c>
      <c r="H20" s="93">
        <f t="shared" si="0"/>
        <v>3</v>
      </c>
      <c r="I20" s="93">
        <f t="shared" si="1"/>
        <v>0</v>
      </c>
      <c r="J20" s="93">
        <f t="shared" si="2"/>
        <v>3</v>
      </c>
      <c r="K20" s="92">
        <f t="shared" si="3"/>
        <v>0</v>
      </c>
      <c r="L20" s="91">
        <f t="shared" si="4"/>
        <v>1</v>
      </c>
    </row>
    <row r="21" spans="2:12" ht="14.45" customHeight="1" x14ac:dyDescent="0.15">
      <c r="B21" s="90" t="s">
        <v>223</v>
      </c>
      <c r="C21" s="89"/>
      <c r="D21" s="88">
        <f>SUM('【方向別】自動車交通量(8)'!D21,'【方向別】自動車交通量(9)'!D21,'【方向別】自動車交通量(13)'!D21)</f>
        <v>2</v>
      </c>
      <c r="E21" s="87">
        <f>SUM('【方向別】自動車交通量(8)'!E21,'【方向別】自動車交通量(9)'!E21,'【方向別】自動車交通量(13)'!E21)</f>
        <v>1</v>
      </c>
      <c r="F21" s="87">
        <f>SUM('【方向別】自動車交通量(8)'!F21,'【方向別】自動車交通量(9)'!F21,'【方向別】自動車交通量(13)'!F21)</f>
        <v>0</v>
      </c>
      <c r="G21" s="87">
        <f>SUM('【方向別】自動車交通量(8)'!G21,'【方向別】自動車交通量(9)'!G21,'【方向別】自動車交通量(13)'!G21)</f>
        <v>0</v>
      </c>
      <c r="H21" s="87">
        <f t="shared" si="0"/>
        <v>3</v>
      </c>
      <c r="I21" s="87">
        <f t="shared" si="1"/>
        <v>0</v>
      </c>
      <c r="J21" s="87">
        <f t="shared" si="2"/>
        <v>3</v>
      </c>
      <c r="K21" s="86">
        <f t="shared" si="3"/>
        <v>0</v>
      </c>
      <c r="L21" s="85">
        <f t="shared" si="4"/>
        <v>1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19</v>
      </c>
      <c r="E22" s="81">
        <f t="shared" si="5"/>
        <v>8</v>
      </c>
      <c r="F22" s="81">
        <f t="shared" si="5"/>
        <v>0</v>
      </c>
      <c r="G22" s="81">
        <f t="shared" si="5"/>
        <v>0</v>
      </c>
      <c r="H22" s="81">
        <f t="shared" si="5"/>
        <v>27</v>
      </c>
      <c r="I22" s="81">
        <f t="shared" si="5"/>
        <v>0</v>
      </c>
      <c r="J22" s="81">
        <f t="shared" si="5"/>
        <v>27</v>
      </c>
      <c r="K22" s="80">
        <f t="shared" si="3"/>
        <v>0</v>
      </c>
      <c r="L22" s="79">
        <f t="shared" si="4"/>
        <v>9.1999999999999993</v>
      </c>
    </row>
    <row r="23" spans="2:12" ht="14.45" customHeight="1" thickTop="1" x14ac:dyDescent="0.15">
      <c r="B23" s="102" t="s">
        <v>103</v>
      </c>
      <c r="C23" s="101"/>
      <c r="D23" s="100">
        <f>SUM('【方向別】自動車交通量(8)'!D23,'【方向別】自動車交通量(9)'!D23,'【方向別】自動車交通量(13)'!D23)</f>
        <v>1</v>
      </c>
      <c r="E23" s="99">
        <f>SUM('【方向別】自動車交通量(8)'!E23,'【方向別】自動車交通量(9)'!E23,'【方向別】自動車交通量(13)'!E23)</f>
        <v>0</v>
      </c>
      <c r="F23" s="99">
        <f>SUM('【方向別】自動車交通量(8)'!F23,'【方向別】自動車交通量(9)'!F23,'【方向別】自動車交通量(13)'!F23)</f>
        <v>1</v>
      </c>
      <c r="G23" s="99">
        <f>SUM('【方向別】自動車交通量(8)'!G23,'【方向別】自動車交通量(9)'!G23,'【方向別】自動車交通量(13)'!G23)</f>
        <v>0</v>
      </c>
      <c r="H23" s="99">
        <f t="shared" ref="H23:H28" si="6">SUM(D23:E23)</f>
        <v>1</v>
      </c>
      <c r="I23" s="99">
        <f t="shared" ref="I23:I28" si="7">SUM(F23:G23)</f>
        <v>1</v>
      </c>
      <c r="J23" s="99">
        <f t="shared" ref="J23:J28" si="8">SUM(H23:I23)</f>
        <v>2</v>
      </c>
      <c r="K23" s="98">
        <f t="shared" si="3"/>
        <v>50</v>
      </c>
      <c r="L23" s="97">
        <f t="shared" si="4"/>
        <v>0.7</v>
      </c>
    </row>
    <row r="24" spans="2:12" ht="14.45" customHeight="1" x14ac:dyDescent="0.15">
      <c r="B24" s="96" t="s">
        <v>102</v>
      </c>
      <c r="C24" s="95"/>
      <c r="D24" s="94">
        <f>SUM('【方向別】自動車交通量(8)'!D24,'【方向別】自動車交通量(9)'!D24,'【方向別】自動車交通量(13)'!D24)</f>
        <v>2</v>
      </c>
      <c r="E24" s="93">
        <f>SUM('【方向別】自動車交通量(8)'!E24,'【方向別】自動車交通量(9)'!E24,'【方向別】自動車交通量(13)'!E24)</f>
        <v>0</v>
      </c>
      <c r="F24" s="93">
        <f>SUM('【方向別】自動車交通量(8)'!F24,'【方向別】自動車交通量(9)'!F24,'【方向別】自動車交通量(13)'!F24)</f>
        <v>0</v>
      </c>
      <c r="G24" s="93">
        <f>SUM('【方向別】自動車交通量(8)'!G24,'【方向別】自動車交通量(9)'!G24,'【方向別】自動車交通量(13)'!G24)</f>
        <v>0</v>
      </c>
      <c r="H24" s="93">
        <f t="shared" si="6"/>
        <v>2</v>
      </c>
      <c r="I24" s="93">
        <f t="shared" si="7"/>
        <v>0</v>
      </c>
      <c r="J24" s="93">
        <f t="shared" si="8"/>
        <v>2</v>
      </c>
      <c r="K24" s="92">
        <f t="shared" si="3"/>
        <v>0</v>
      </c>
      <c r="L24" s="91">
        <f t="shared" si="4"/>
        <v>0.7</v>
      </c>
    </row>
    <row r="25" spans="2:12" ht="14.45" customHeight="1" x14ac:dyDescent="0.15">
      <c r="B25" s="96" t="s">
        <v>101</v>
      </c>
      <c r="C25" s="95"/>
      <c r="D25" s="94">
        <f>SUM('【方向別】自動車交通量(8)'!D25,'【方向別】自動車交通量(9)'!D25,'【方向別】自動車交通量(13)'!D25)</f>
        <v>1</v>
      </c>
      <c r="E25" s="93">
        <f>SUM('【方向別】自動車交通量(8)'!E25,'【方向別】自動車交通量(9)'!E25,'【方向別】自動車交通量(13)'!E25)</f>
        <v>0</v>
      </c>
      <c r="F25" s="93">
        <f>SUM('【方向別】自動車交通量(8)'!F25,'【方向別】自動車交通量(9)'!F25,'【方向別】自動車交通量(13)'!F25)</f>
        <v>0</v>
      </c>
      <c r="G25" s="93">
        <f>SUM('【方向別】自動車交通量(8)'!G25,'【方向別】自動車交通量(9)'!G25,'【方向別】自動車交通量(13)'!G25)</f>
        <v>0</v>
      </c>
      <c r="H25" s="93">
        <f t="shared" si="6"/>
        <v>1</v>
      </c>
      <c r="I25" s="93">
        <f t="shared" si="7"/>
        <v>0</v>
      </c>
      <c r="J25" s="93">
        <f t="shared" si="8"/>
        <v>1</v>
      </c>
      <c r="K25" s="92">
        <f t="shared" si="3"/>
        <v>0</v>
      </c>
      <c r="L25" s="91">
        <f t="shared" si="4"/>
        <v>0.3</v>
      </c>
    </row>
    <row r="26" spans="2:12" ht="14.45" customHeight="1" x14ac:dyDescent="0.15">
      <c r="B26" s="96" t="s">
        <v>100</v>
      </c>
      <c r="C26" s="95"/>
      <c r="D26" s="94">
        <f>SUM('【方向別】自動車交通量(8)'!D26,'【方向別】自動車交通量(9)'!D26,'【方向別】自動車交通量(13)'!D26)</f>
        <v>4</v>
      </c>
      <c r="E26" s="93">
        <f>SUM('【方向別】自動車交通量(8)'!E26,'【方向別】自動車交通量(9)'!E26,'【方向別】自動車交通量(13)'!E26)</f>
        <v>0</v>
      </c>
      <c r="F26" s="93">
        <f>SUM('【方向別】自動車交通量(8)'!F26,'【方向別】自動車交通量(9)'!F26,'【方向別】自動車交通量(13)'!F26)</f>
        <v>0</v>
      </c>
      <c r="G26" s="93">
        <f>SUM('【方向別】自動車交通量(8)'!G26,'【方向別】自動車交通量(9)'!G26,'【方向別】自動車交通量(13)'!G26)</f>
        <v>0</v>
      </c>
      <c r="H26" s="93">
        <f t="shared" si="6"/>
        <v>4</v>
      </c>
      <c r="I26" s="93">
        <f t="shared" si="7"/>
        <v>0</v>
      </c>
      <c r="J26" s="93">
        <f t="shared" si="8"/>
        <v>4</v>
      </c>
      <c r="K26" s="92">
        <f t="shared" si="3"/>
        <v>0</v>
      </c>
      <c r="L26" s="91">
        <f t="shared" si="4"/>
        <v>1.4</v>
      </c>
    </row>
    <row r="27" spans="2:12" ht="14.45" customHeight="1" x14ac:dyDescent="0.15">
      <c r="B27" s="96" t="s">
        <v>99</v>
      </c>
      <c r="C27" s="95"/>
      <c r="D27" s="94">
        <f>SUM('【方向別】自動車交通量(8)'!D27,'【方向別】自動車交通量(9)'!D27,'【方向別】自動車交通量(13)'!D27)</f>
        <v>4</v>
      </c>
      <c r="E27" s="93">
        <f>SUM('【方向別】自動車交通量(8)'!E27,'【方向別】自動車交通量(9)'!E27,'【方向別】自動車交通量(13)'!E27)</f>
        <v>0</v>
      </c>
      <c r="F27" s="93">
        <f>SUM('【方向別】自動車交通量(8)'!F27,'【方向別】自動車交通量(9)'!F27,'【方向別】自動車交通量(13)'!F27)</f>
        <v>0</v>
      </c>
      <c r="G27" s="93">
        <f>SUM('【方向別】自動車交通量(8)'!G27,'【方向別】自動車交通量(9)'!G27,'【方向別】自動車交通量(13)'!G27)</f>
        <v>0</v>
      </c>
      <c r="H27" s="93">
        <f t="shared" si="6"/>
        <v>4</v>
      </c>
      <c r="I27" s="93">
        <f t="shared" si="7"/>
        <v>0</v>
      </c>
      <c r="J27" s="93">
        <f t="shared" si="8"/>
        <v>4</v>
      </c>
      <c r="K27" s="92">
        <f t="shared" si="3"/>
        <v>0</v>
      </c>
      <c r="L27" s="91">
        <f t="shared" si="4"/>
        <v>1.4</v>
      </c>
    </row>
    <row r="28" spans="2:12" ht="14.45" customHeight="1" x14ac:dyDescent="0.15">
      <c r="B28" s="90" t="s">
        <v>222</v>
      </c>
      <c r="C28" s="89"/>
      <c r="D28" s="88">
        <f>SUM('【方向別】自動車交通量(8)'!D28,'【方向別】自動車交通量(9)'!D28,'【方向別】自動車交通量(13)'!D28)</f>
        <v>4</v>
      </c>
      <c r="E28" s="87">
        <f>SUM('【方向別】自動車交通量(8)'!E28,'【方向別】自動車交通量(9)'!E28,'【方向別】自動車交通量(13)'!E28)</f>
        <v>0</v>
      </c>
      <c r="F28" s="87">
        <f>SUM('【方向別】自動車交通量(8)'!F28,'【方向別】自動車交通量(9)'!F28,'【方向別】自動車交通量(13)'!F28)</f>
        <v>0</v>
      </c>
      <c r="G28" s="87">
        <f>SUM('【方向別】自動車交通量(8)'!G28,'【方向別】自動車交通量(9)'!G28,'【方向別】自動車交通量(13)'!G28)</f>
        <v>0</v>
      </c>
      <c r="H28" s="87">
        <f t="shared" si="6"/>
        <v>4</v>
      </c>
      <c r="I28" s="87">
        <f t="shared" si="7"/>
        <v>0</v>
      </c>
      <c r="J28" s="87">
        <f t="shared" si="8"/>
        <v>4</v>
      </c>
      <c r="K28" s="86">
        <f t="shared" si="3"/>
        <v>0</v>
      </c>
      <c r="L28" s="85">
        <f t="shared" si="4"/>
        <v>1.4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16</v>
      </c>
      <c r="E29" s="81">
        <f t="shared" si="9"/>
        <v>0</v>
      </c>
      <c r="F29" s="81">
        <f t="shared" si="9"/>
        <v>1</v>
      </c>
      <c r="G29" s="81">
        <f t="shared" si="9"/>
        <v>0</v>
      </c>
      <c r="H29" s="81">
        <f t="shared" si="9"/>
        <v>16</v>
      </c>
      <c r="I29" s="81">
        <f t="shared" si="9"/>
        <v>1</v>
      </c>
      <c r="J29" s="81">
        <f t="shared" si="9"/>
        <v>17</v>
      </c>
      <c r="K29" s="80">
        <f t="shared" si="3"/>
        <v>5.9</v>
      </c>
      <c r="L29" s="79">
        <f t="shared" si="4"/>
        <v>5.8</v>
      </c>
    </row>
    <row r="30" spans="2:12" ht="14.45" customHeight="1" thickTop="1" x14ac:dyDescent="0.15">
      <c r="B30" s="110" t="s">
        <v>221</v>
      </c>
      <c r="C30" s="109"/>
      <c r="D30" s="76">
        <f>SUM('【方向別】自動車交通量(8)'!D30,'【方向別】自動車交通量(9)'!D30,'【方向別】自動車交通量(13)'!D30)</f>
        <v>19</v>
      </c>
      <c r="E30" s="75">
        <f>SUM('【方向別】自動車交通量(8)'!E30,'【方向別】自動車交通量(9)'!E30,'【方向別】自動車交通量(13)'!E30)</f>
        <v>6</v>
      </c>
      <c r="F30" s="75">
        <f>SUM('【方向別】自動車交通量(8)'!F30,'【方向別】自動車交通量(9)'!F30,'【方向別】自動車交通量(13)'!F30)</f>
        <v>0</v>
      </c>
      <c r="G30" s="75">
        <f>SUM('【方向別】自動車交通量(8)'!G30,'【方向別】自動車交通量(9)'!G30,'【方向別】自動車交通量(13)'!G30)</f>
        <v>0</v>
      </c>
      <c r="H30" s="75">
        <f t="shared" ref="H30:H43" si="10">SUM(D30:E30)</f>
        <v>25</v>
      </c>
      <c r="I30" s="75">
        <f t="shared" ref="I30:I43" si="11">SUM(F30:G30)</f>
        <v>0</v>
      </c>
      <c r="J30" s="75">
        <f t="shared" ref="J30:J43" si="12">SUM(H30:I30)</f>
        <v>25</v>
      </c>
      <c r="K30" s="74">
        <f t="shared" si="3"/>
        <v>0</v>
      </c>
      <c r="L30" s="73">
        <f t="shared" si="4"/>
        <v>8.5</v>
      </c>
    </row>
    <row r="31" spans="2:12" ht="14.45" customHeight="1" x14ac:dyDescent="0.15">
      <c r="B31" s="108" t="s">
        <v>220</v>
      </c>
      <c r="C31" s="107"/>
      <c r="D31" s="106">
        <f>SUM('【方向別】自動車交通量(8)'!D31,'【方向別】自動車交通量(9)'!D31,'【方向別】自動車交通量(13)'!D31)</f>
        <v>29</v>
      </c>
      <c r="E31" s="105">
        <f>SUM('【方向別】自動車交通量(8)'!E31,'【方向別】自動車交通量(9)'!E31,'【方向別】自動車交通量(13)'!E31)</f>
        <v>7</v>
      </c>
      <c r="F31" s="105">
        <f>SUM('【方向別】自動車交通量(8)'!F31,'【方向別】自動車交通量(9)'!F31,'【方向別】自動車交通量(13)'!F31)</f>
        <v>0</v>
      </c>
      <c r="G31" s="105">
        <f>SUM('【方向別】自動車交通量(8)'!G31,'【方向別】自動車交通量(9)'!G31,'【方向別】自動車交通量(13)'!G31)</f>
        <v>0</v>
      </c>
      <c r="H31" s="105">
        <f t="shared" si="10"/>
        <v>36</v>
      </c>
      <c r="I31" s="105">
        <f t="shared" si="11"/>
        <v>0</v>
      </c>
      <c r="J31" s="105">
        <f t="shared" si="12"/>
        <v>36</v>
      </c>
      <c r="K31" s="104">
        <f t="shared" si="3"/>
        <v>0</v>
      </c>
      <c r="L31" s="103">
        <f t="shared" si="4"/>
        <v>12.2</v>
      </c>
    </row>
    <row r="32" spans="2:12" ht="14.45" customHeight="1" x14ac:dyDescent="0.15">
      <c r="B32" s="108" t="s">
        <v>219</v>
      </c>
      <c r="C32" s="107"/>
      <c r="D32" s="106">
        <f>SUM('【方向別】自動車交通量(8)'!D32,'【方向別】自動車交通量(9)'!D32,'【方向別】自動車交通量(13)'!D32)</f>
        <v>27</v>
      </c>
      <c r="E32" s="105">
        <f>SUM('【方向別】自動車交通量(8)'!E32,'【方向別】自動車交通量(9)'!E32,'【方向別】自動車交通量(13)'!E32)</f>
        <v>1</v>
      </c>
      <c r="F32" s="105">
        <f>SUM('【方向別】自動車交通量(8)'!F32,'【方向別】自動車交通量(9)'!F32,'【方向別】自動車交通量(13)'!F32)</f>
        <v>2</v>
      </c>
      <c r="G32" s="105">
        <f>SUM('【方向別】自動車交通量(8)'!G32,'【方向別】自動車交通量(9)'!G32,'【方向別】自動車交通量(13)'!G32)</f>
        <v>0</v>
      </c>
      <c r="H32" s="105">
        <f t="shared" si="10"/>
        <v>28</v>
      </c>
      <c r="I32" s="105">
        <f t="shared" si="11"/>
        <v>2</v>
      </c>
      <c r="J32" s="105">
        <f t="shared" si="12"/>
        <v>30</v>
      </c>
      <c r="K32" s="104">
        <f t="shared" si="3"/>
        <v>6.7</v>
      </c>
      <c r="L32" s="103">
        <f t="shared" si="4"/>
        <v>10.199999999999999</v>
      </c>
    </row>
    <row r="33" spans="2:12" ht="14.45" customHeight="1" x14ac:dyDescent="0.15">
      <c r="B33" s="108" t="s">
        <v>218</v>
      </c>
      <c r="C33" s="107"/>
      <c r="D33" s="106">
        <f>SUM('【方向別】自動車交通量(8)'!D33,'【方向別】自動車交通量(9)'!D33,'【方向別】自動車交通量(13)'!D33)</f>
        <v>18</v>
      </c>
      <c r="E33" s="105">
        <f>SUM('【方向別】自動車交通量(8)'!E33,'【方向別】自動車交通量(9)'!E33,'【方向別】自動車交通量(13)'!E33)</f>
        <v>2</v>
      </c>
      <c r="F33" s="105">
        <f>SUM('【方向別】自動車交通量(8)'!F33,'【方向別】自動車交通量(9)'!F33,'【方向別】自動車交通量(13)'!F33)</f>
        <v>0</v>
      </c>
      <c r="G33" s="105">
        <f>SUM('【方向別】自動車交通量(8)'!G33,'【方向別】自動車交通量(9)'!G33,'【方向別】自動車交通量(13)'!G33)</f>
        <v>0</v>
      </c>
      <c r="H33" s="105">
        <f t="shared" si="10"/>
        <v>20</v>
      </c>
      <c r="I33" s="105">
        <f t="shared" si="11"/>
        <v>0</v>
      </c>
      <c r="J33" s="105">
        <f t="shared" si="12"/>
        <v>20</v>
      </c>
      <c r="K33" s="104">
        <f t="shared" si="3"/>
        <v>0</v>
      </c>
      <c r="L33" s="103">
        <f t="shared" si="4"/>
        <v>6.8</v>
      </c>
    </row>
    <row r="34" spans="2:12" ht="14.45" customHeight="1" x14ac:dyDescent="0.15">
      <c r="B34" s="108" t="s">
        <v>217</v>
      </c>
      <c r="C34" s="107"/>
      <c r="D34" s="106">
        <f>SUM('【方向別】自動車交通量(8)'!D34,'【方向別】自動車交通量(9)'!D34,'【方向別】自動車交通量(13)'!D34)</f>
        <v>19</v>
      </c>
      <c r="E34" s="105">
        <f>SUM('【方向別】自動車交通量(8)'!E34,'【方向別】自動車交通量(9)'!E34,'【方向別】自動車交通量(13)'!E34)</f>
        <v>1</v>
      </c>
      <c r="F34" s="105">
        <f>SUM('【方向別】自動車交通量(8)'!F34,'【方向別】自動車交通量(9)'!F34,'【方向別】自動車交通量(13)'!F34)</f>
        <v>2</v>
      </c>
      <c r="G34" s="105">
        <f>SUM('【方向別】自動車交通量(8)'!G34,'【方向別】自動車交通量(9)'!G34,'【方向別】自動車交通量(13)'!G34)</f>
        <v>1</v>
      </c>
      <c r="H34" s="105">
        <f t="shared" si="10"/>
        <v>20</v>
      </c>
      <c r="I34" s="105">
        <f t="shared" si="11"/>
        <v>3</v>
      </c>
      <c r="J34" s="105">
        <f t="shared" si="12"/>
        <v>23</v>
      </c>
      <c r="K34" s="104">
        <f t="shared" si="3"/>
        <v>13</v>
      </c>
      <c r="L34" s="103">
        <f t="shared" si="4"/>
        <v>7.8</v>
      </c>
    </row>
    <row r="35" spans="2:12" ht="14.45" customHeight="1" x14ac:dyDescent="0.15">
      <c r="B35" s="108" t="s">
        <v>216</v>
      </c>
      <c r="C35" s="107"/>
      <c r="D35" s="106">
        <f>SUM('【方向別】自動車交通量(8)'!D35,'【方向別】自動車交通量(9)'!D35,'【方向別】自動車交通量(13)'!D35)</f>
        <v>19</v>
      </c>
      <c r="E35" s="105">
        <f>SUM('【方向別】自動車交通量(8)'!E35,'【方向別】自動車交通量(9)'!E35,'【方向別】自動車交通量(13)'!E35)</f>
        <v>2</v>
      </c>
      <c r="F35" s="105">
        <f>SUM('【方向別】自動車交通量(8)'!F35,'【方向別】自動車交通量(9)'!F35,'【方向別】自動車交通量(13)'!F35)</f>
        <v>2</v>
      </c>
      <c r="G35" s="105">
        <f>SUM('【方向別】自動車交通量(8)'!G35,'【方向別】自動車交通量(9)'!G35,'【方向別】自動車交通量(13)'!G35)</f>
        <v>0</v>
      </c>
      <c r="H35" s="105">
        <f t="shared" si="10"/>
        <v>21</v>
      </c>
      <c r="I35" s="105">
        <f t="shared" si="11"/>
        <v>2</v>
      </c>
      <c r="J35" s="105">
        <f t="shared" si="12"/>
        <v>23</v>
      </c>
      <c r="K35" s="104">
        <f t="shared" si="3"/>
        <v>8.6999999999999993</v>
      </c>
      <c r="L35" s="103">
        <f t="shared" si="4"/>
        <v>7.8</v>
      </c>
    </row>
    <row r="36" spans="2:12" ht="14.45" customHeight="1" x14ac:dyDescent="0.15">
      <c r="B36" s="108" t="s">
        <v>215</v>
      </c>
      <c r="C36" s="107"/>
      <c r="D36" s="106">
        <f>SUM('【方向別】自動車交通量(8)'!D36,'【方向別】自動車交通量(9)'!D36,'【方向別】自動車交通量(13)'!D36)</f>
        <v>13</v>
      </c>
      <c r="E36" s="105">
        <f>SUM('【方向別】自動車交通量(8)'!E36,'【方向別】自動車交通量(9)'!E36,'【方向別】自動車交通量(13)'!E36)</f>
        <v>3</v>
      </c>
      <c r="F36" s="105">
        <f>SUM('【方向別】自動車交通量(8)'!F36,'【方向別】自動車交通量(9)'!F36,'【方向別】自動車交通量(13)'!F36)</f>
        <v>2</v>
      </c>
      <c r="G36" s="105">
        <f>SUM('【方向別】自動車交通量(8)'!G36,'【方向別】自動車交通量(9)'!G36,'【方向別】自動車交通量(13)'!G36)</f>
        <v>1</v>
      </c>
      <c r="H36" s="105">
        <f t="shared" si="10"/>
        <v>16</v>
      </c>
      <c r="I36" s="105">
        <f t="shared" si="11"/>
        <v>3</v>
      </c>
      <c r="J36" s="105">
        <f t="shared" si="12"/>
        <v>19</v>
      </c>
      <c r="K36" s="104">
        <f t="shared" si="3"/>
        <v>15.8</v>
      </c>
      <c r="L36" s="103">
        <f t="shared" si="4"/>
        <v>6.4</v>
      </c>
    </row>
    <row r="37" spans="2:12" ht="14.45" customHeight="1" x14ac:dyDescent="0.15">
      <c r="B37" s="108" t="s">
        <v>214</v>
      </c>
      <c r="C37" s="107"/>
      <c r="D37" s="106">
        <f>SUM('【方向別】自動車交通量(8)'!D37,'【方向別】自動車交通量(9)'!D37,'【方向別】自動車交通量(13)'!D37)</f>
        <v>8</v>
      </c>
      <c r="E37" s="105">
        <f>SUM('【方向別】自動車交通量(8)'!E37,'【方向別】自動車交通量(9)'!E37,'【方向別】自動車交通量(13)'!E37)</f>
        <v>1</v>
      </c>
      <c r="F37" s="105">
        <f>SUM('【方向別】自動車交通量(8)'!F37,'【方向別】自動車交通量(9)'!F37,'【方向別】自動車交通量(13)'!F37)</f>
        <v>0</v>
      </c>
      <c r="G37" s="105">
        <f>SUM('【方向別】自動車交通量(8)'!G37,'【方向別】自動車交通量(9)'!G37,'【方向別】自動車交通量(13)'!G37)</f>
        <v>0</v>
      </c>
      <c r="H37" s="105">
        <f t="shared" si="10"/>
        <v>9</v>
      </c>
      <c r="I37" s="105">
        <f t="shared" si="11"/>
        <v>0</v>
      </c>
      <c r="J37" s="105">
        <f t="shared" si="12"/>
        <v>9</v>
      </c>
      <c r="K37" s="104">
        <f t="shared" si="3"/>
        <v>0</v>
      </c>
      <c r="L37" s="103">
        <f t="shared" si="4"/>
        <v>3.1</v>
      </c>
    </row>
    <row r="38" spans="2:12" ht="14.45" customHeight="1" x14ac:dyDescent="0.15">
      <c r="B38" s="102" t="s">
        <v>88</v>
      </c>
      <c r="C38" s="101"/>
      <c r="D38" s="100">
        <f>SUM('【方向別】自動車交通量(8)'!D38,'【方向別】自動車交通量(9)'!D38,'【方向別】自動車交通量(13)'!D38)</f>
        <v>3</v>
      </c>
      <c r="E38" s="99">
        <f>SUM('【方向別】自動車交通量(8)'!E38,'【方向別】自動車交通量(9)'!E38,'【方向別】自動車交通量(13)'!E38)</f>
        <v>2</v>
      </c>
      <c r="F38" s="99">
        <f>SUM('【方向別】自動車交通量(8)'!F38,'【方向別】自動車交通量(9)'!F38,'【方向別】自動車交通量(13)'!F38)</f>
        <v>0</v>
      </c>
      <c r="G38" s="99">
        <f>SUM('【方向別】自動車交通量(8)'!G38,'【方向別】自動車交通量(9)'!G38,'【方向別】自動車交通量(13)'!G38)</f>
        <v>0</v>
      </c>
      <c r="H38" s="99">
        <f t="shared" si="10"/>
        <v>5</v>
      </c>
      <c r="I38" s="99">
        <f t="shared" si="11"/>
        <v>0</v>
      </c>
      <c r="J38" s="99">
        <f t="shared" si="12"/>
        <v>5</v>
      </c>
      <c r="K38" s="98">
        <f t="shared" si="3"/>
        <v>0</v>
      </c>
      <c r="L38" s="97">
        <f t="shared" si="4"/>
        <v>1.7</v>
      </c>
    </row>
    <row r="39" spans="2:12" ht="14.45" customHeight="1" x14ac:dyDescent="0.15">
      <c r="B39" s="96" t="s">
        <v>87</v>
      </c>
      <c r="C39" s="95"/>
      <c r="D39" s="94">
        <f>SUM('【方向別】自動車交通量(8)'!D39,'【方向別】自動車交通量(9)'!D39,'【方向別】自動車交通量(13)'!D39)</f>
        <v>9</v>
      </c>
      <c r="E39" s="93">
        <f>SUM('【方向別】自動車交通量(8)'!E39,'【方向別】自動車交通量(9)'!E39,'【方向別】自動車交通量(13)'!E39)</f>
        <v>1</v>
      </c>
      <c r="F39" s="93">
        <f>SUM('【方向別】自動車交通量(8)'!F39,'【方向別】自動車交通量(9)'!F39,'【方向別】自動車交通量(13)'!F39)</f>
        <v>0</v>
      </c>
      <c r="G39" s="93">
        <f>SUM('【方向別】自動車交通量(8)'!G39,'【方向別】自動車交通量(9)'!G39,'【方向別】自動車交通量(13)'!G39)</f>
        <v>0</v>
      </c>
      <c r="H39" s="93">
        <f t="shared" si="10"/>
        <v>10</v>
      </c>
      <c r="I39" s="93">
        <f t="shared" si="11"/>
        <v>0</v>
      </c>
      <c r="J39" s="93">
        <f t="shared" si="12"/>
        <v>10</v>
      </c>
      <c r="K39" s="92">
        <f t="shared" si="3"/>
        <v>0</v>
      </c>
      <c r="L39" s="91">
        <f t="shared" si="4"/>
        <v>3.4</v>
      </c>
    </row>
    <row r="40" spans="2:12" ht="14.45" customHeight="1" x14ac:dyDescent="0.15">
      <c r="B40" s="96" t="s">
        <v>86</v>
      </c>
      <c r="C40" s="95"/>
      <c r="D40" s="94">
        <f>SUM('【方向別】自動車交通量(8)'!D40,'【方向別】自動車交通量(9)'!D40,'【方向別】自動車交通量(13)'!D40)</f>
        <v>3</v>
      </c>
      <c r="E40" s="93">
        <f>SUM('【方向別】自動車交通量(8)'!E40,'【方向別】自動車交通量(9)'!E40,'【方向別】自動車交通量(13)'!E40)</f>
        <v>1</v>
      </c>
      <c r="F40" s="93">
        <f>SUM('【方向別】自動車交通量(8)'!F40,'【方向別】自動車交通量(9)'!F40,'【方向別】自動車交通量(13)'!F40)</f>
        <v>0</v>
      </c>
      <c r="G40" s="93">
        <f>SUM('【方向別】自動車交通量(8)'!G40,'【方向別】自動車交通量(9)'!G40,'【方向別】自動車交通量(13)'!G40)</f>
        <v>0</v>
      </c>
      <c r="H40" s="93">
        <f t="shared" si="10"/>
        <v>4</v>
      </c>
      <c r="I40" s="93">
        <f t="shared" si="11"/>
        <v>0</v>
      </c>
      <c r="J40" s="93">
        <f t="shared" si="12"/>
        <v>4</v>
      </c>
      <c r="K40" s="92">
        <f t="shared" si="3"/>
        <v>0</v>
      </c>
      <c r="L40" s="91">
        <f t="shared" si="4"/>
        <v>1.4</v>
      </c>
    </row>
    <row r="41" spans="2:12" ht="14.45" customHeight="1" x14ac:dyDescent="0.15">
      <c r="B41" s="96" t="s">
        <v>85</v>
      </c>
      <c r="C41" s="95"/>
      <c r="D41" s="94">
        <f>SUM('【方向別】自動車交通量(8)'!D41,'【方向別】自動車交通量(9)'!D41,'【方向別】自動車交通量(13)'!D41)</f>
        <v>1</v>
      </c>
      <c r="E41" s="93">
        <f>SUM('【方向別】自動車交通量(8)'!E41,'【方向別】自動車交通量(9)'!E41,'【方向別】自動車交通量(13)'!E41)</f>
        <v>1</v>
      </c>
      <c r="F41" s="93">
        <f>SUM('【方向別】自動車交通量(8)'!F41,'【方向別】自動車交通量(9)'!F41,'【方向別】自動車交通量(13)'!F41)</f>
        <v>1</v>
      </c>
      <c r="G41" s="93">
        <f>SUM('【方向別】自動車交通量(8)'!G41,'【方向別】自動車交通量(9)'!G41,'【方向別】自動車交通量(13)'!G41)</f>
        <v>0</v>
      </c>
      <c r="H41" s="93">
        <f t="shared" si="10"/>
        <v>2</v>
      </c>
      <c r="I41" s="93">
        <f t="shared" si="11"/>
        <v>1</v>
      </c>
      <c r="J41" s="93">
        <f t="shared" si="12"/>
        <v>3</v>
      </c>
      <c r="K41" s="92">
        <f t="shared" si="3"/>
        <v>33.299999999999997</v>
      </c>
      <c r="L41" s="91">
        <f t="shared" si="4"/>
        <v>1</v>
      </c>
    </row>
    <row r="42" spans="2:12" ht="14.45" customHeight="1" x14ac:dyDescent="0.15">
      <c r="B42" s="96" t="s">
        <v>84</v>
      </c>
      <c r="C42" s="95"/>
      <c r="D42" s="94">
        <f>SUM('【方向別】自動車交通量(8)'!D42,'【方向別】自動車交通量(9)'!D42,'【方向別】自動車交通量(13)'!D42)</f>
        <v>5</v>
      </c>
      <c r="E42" s="93">
        <f>SUM('【方向別】自動車交通量(8)'!E42,'【方向別】自動車交通量(9)'!E42,'【方向別】自動車交通量(13)'!E42)</f>
        <v>0</v>
      </c>
      <c r="F42" s="93">
        <f>SUM('【方向別】自動車交通量(8)'!F42,'【方向別】自動車交通量(9)'!F42,'【方向別】自動車交通量(13)'!F42)</f>
        <v>0</v>
      </c>
      <c r="G42" s="93">
        <f>SUM('【方向別】自動車交通量(8)'!G42,'【方向別】自動車交通量(9)'!G42,'【方向別】自動車交通量(13)'!G42)</f>
        <v>0</v>
      </c>
      <c r="H42" s="93">
        <f t="shared" si="10"/>
        <v>5</v>
      </c>
      <c r="I42" s="93">
        <f t="shared" si="11"/>
        <v>0</v>
      </c>
      <c r="J42" s="93">
        <f t="shared" si="12"/>
        <v>5</v>
      </c>
      <c r="K42" s="92">
        <f t="shared" si="3"/>
        <v>0</v>
      </c>
      <c r="L42" s="91">
        <f t="shared" si="4"/>
        <v>1.7</v>
      </c>
    </row>
    <row r="43" spans="2:12" ht="14.45" customHeight="1" x14ac:dyDescent="0.15">
      <c r="B43" s="90" t="s">
        <v>213</v>
      </c>
      <c r="C43" s="89"/>
      <c r="D43" s="88">
        <f>SUM('【方向別】自動車交通量(8)'!D43,'【方向別】自動車交通量(9)'!D43,'【方向別】自動車交通量(13)'!D43)</f>
        <v>5</v>
      </c>
      <c r="E43" s="87">
        <f>SUM('【方向別】自動車交通量(8)'!E43,'【方向別】自動車交通量(9)'!E43,'【方向別】自動車交通量(13)'!E43)</f>
        <v>0</v>
      </c>
      <c r="F43" s="87">
        <f>SUM('【方向別】自動車交通量(8)'!F43,'【方向別】自動車交通量(9)'!F43,'【方向別】自動車交通量(13)'!F43)</f>
        <v>0</v>
      </c>
      <c r="G43" s="87">
        <f>SUM('【方向別】自動車交通量(8)'!G43,'【方向別】自動車交通量(9)'!G43,'【方向別】自動車交通量(13)'!G43)</f>
        <v>0</v>
      </c>
      <c r="H43" s="87">
        <f t="shared" si="10"/>
        <v>5</v>
      </c>
      <c r="I43" s="87">
        <f t="shared" si="11"/>
        <v>0</v>
      </c>
      <c r="J43" s="87">
        <f t="shared" si="12"/>
        <v>5</v>
      </c>
      <c r="K43" s="86">
        <f t="shared" si="3"/>
        <v>0</v>
      </c>
      <c r="L43" s="85">
        <f t="shared" si="4"/>
        <v>1.7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26</v>
      </c>
      <c r="E44" s="81">
        <f t="shared" si="13"/>
        <v>5</v>
      </c>
      <c r="F44" s="81">
        <f t="shared" si="13"/>
        <v>1</v>
      </c>
      <c r="G44" s="81">
        <f t="shared" si="13"/>
        <v>0</v>
      </c>
      <c r="H44" s="81">
        <f t="shared" si="13"/>
        <v>31</v>
      </c>
      <c r="I44" s="81">
        <f t="shared" si="13"/>
        <v>1</v>
      </c>
      <c r="J44" s="81">
        <f t="shared" si="13"/>
        <v>32</v>
      </c>
      <c r="K44" s="80">
        <f t="shared" si="3"/>
        <v>3.1</v>
      </c>
      <c r="L44" s="79">
        <f t="shared" si="4"/>
        <v>10.8</v>
      </c>
    </row>
    <row r="45" spans="2:12" ht="14.45" customHeight="1" thickTop="1" x14ac:dyDescent="0.15">
      <c r="B45" s="102" t="s">
        <v>81</v>
      </c>
      <c r="C45" s="101"/>
      <c r="D45" s="100">
        <f>SUM('【方向別】自動車交通量(8)'!D45,'【方向別】自動車交通量(9)'!D45,'【方向別】自動車交通量(13)'!D45)</f>
        <v>9</v>
      </c>
      <c r="E45" s="99">
        <f>SUM('【方向別】自動車交通量(8)'!E45,'【方向別】自動車交通量(9)'!E45,'【方向別】自動車交通量(13)'!E45)</f>
        <v>1</v>
      </c>
      <c r="F45" s="99">
        <f>SUM('【方向別】自動車交通量(8)'!F45,'【方向別】自動車交通量(9)'!F45,'【方向別】自動車交通量(13)'!F45)</f>
        <v>0</v>
      </c>
      <c r="G45" s="99">
        <f>SUM('【方向別】自動車交通量(8)'!G45,'【方向別】自動車交通量(9)'!G45,'【方向別】自動車交通量(13)'!G45)</f>
        <v>0</v>
      </c>
      <c r="H45" s="99">
        <f t="shared" ref="H45:H50" si="14">SUM(D45:E45)</f>
        <v>10</v>
      </c>
      <c r="I45" s="99">
        <f t="shared" ref="I45:I50" si="15">SUM(F45:G45)</f>
        <v>0</v>
      </c>
      <c r="J45" s="99">
        <f t="shared" ref="J45:J50" si="16">SUM(H45:I45)</f>
        <v>10</v>
      </c>
      <c r="K45" s="98">
        <f t="shared" si="3"/>
        <v>0</v>
      </c>
      <c r="L45" s="97">
        <f t="shared" si="4"/>
        <v>3.4</v>
      </c>
    </row>
    <row r="46" spans="2:12" ht="14.45" customHeight="1" x14ac:dyDescent="0.15">
      <c r="B46" s="96" t="s">
        <v>80</v>
      </c>
      <c r="C46" s="95"/>
      <c r="D46" s="94">
        <f>SUM('【方向別】自動車交通量(8)'!D46,'【方向別】自動車交通量(9)'!D46,'【方向別】自動車交通量(13)'!D46)</f>
        <v>2</v>
      </c>
      <c r="E46" s="93">
        <f>SUM('【方向別】自動車交通量(8)'!E46,'【方向別】自動車交通量(9)'!E46,'【方向別】自動車交通量(13)'!E46)</f>
        <v>0</v>
      </c>
      <c r="F46" s="93">
        <f>SUM('【方向別】自動車交通量(8)'!F46,'【方向別】自動車交通量(9)'!F46,'【方向別】自動車交通量(13)'!F46)</f>
        <v>0</v>
      </c>
      <c r="G46" s="93">
        <f>SUM('【方向別】自動車交通量(8)'!G46,'【方向別】自動車交通量(9)'!G46,'【方向別】自動車交通量(13)'!G46)</f>
        <v>0</v>
      </c>
      <c r="H46" s="93">
        <f t="shared" si="14"/>
        <v>2</v>
      </c>
      <c r="I46" s="93">
        <f t="shared" si="15"/>
        <v>0</v>
      </c>
      <c r="J46" s="93">
        <f t="shared" si="16"/>
        <v>2</v>
      </c>
      <c r="K46" s="92">
        <f t="shared" si="3"/>
        <v>0</v>
      </c>
      <c r="L46" s="91">
        <f t="shared" si="4"/>
        <v>0.7</v>
      </c>
    </row>
    <row r="47" spans="2:12" ht="14.45" customHeight="1" x14ac:dyDescent="0.15">
      <c r="B47" s="96" t="s">
        <v>79</v>
      </c>
      <c r="C47" s="95"/>
      <c r="D47" s="94">
        <f>SUM('【方向別】自動車交通量(8)'!D47,'【方向別】自動車交通量(9)'!D47,'【方向別】自動車交通量(13)'!D47)</f>
        <v>5</v>
      </c>
      <c r="E47" s="93">
        <f>SUM('【方向別】自動車交通量(8)'!E47,'【方向別】自動車交通量(9)'!E47,'【方向別】自動車交通量(13)'!E47)</f>
        <v>2</v>
      </c>
      <c r="F47" s="93">
        <f>SUM('【方向別】自動車交通量(8)'!F47,'【方向別】自動車交通量(9)'!F47,'【方向別】自動車交通量(13)'!F47)</f>
        <v>0</v>
      </c>
      <c r="G47" s="93">
        <f>SUM('【方向別】自動車交通量(8)'!G47,'【方向別】自動車交通量(9)'!G47,'【方向別】自動車交通量(13)'!G47)</f>
        <v>0</v>
      </c>
      <c r="H47" s="93">
        <f t="shared" si="14"/>
        <v>7</v>
      </c>
      <c r="I47" s="93">
        <f t="shared" si="15"/>
        <v>0</v>
      </c>
      <c r="J47" s="93">
        <f t="shared" si="16"/>
        <v>7</v>
      </c>
      <c r="K47" s="92">
        <f t="shared" si="3"/>
        <v>0</v>
      </c>
      <c r="L47" s="91">
        <f t="shared" si="4"/>
        <v>2.4</v>
      </c>
    </row>
    <row r="48" spans="2:12" ht="14.45" customHeight="1" x14ac:dyDescent="0.15">
      <c r="B48" s="96" t="s">
        <v>78</v>
      </c>
      <c r="C48" s="95"/>
      <c r="D48" s="94">
        <f>SUM('【方向別】自動車交通量(8)'!D48,'【方向別】自動車交通量(9)'!D48,'【方向別】自動車交通量(13)'!D48)</f>
        <v>3</v>
      </c>
      <c r="E48" s="93">
        <f>SUM('【方向別】自動車交通量(8)'!E48,'【方向別】自動車交通量(9)'!E48,'【方向別】自動車交通量(13)'!E48)</f>
        <v>2</v>
      </c>
      <c r="F48" s="93">
        <f>SUM('【方向別】自動車交通量(8)'!F48,'【方向別】自動車交通量(9)'!F48,'【方向別】自動車交通量(13)'!F48)</f>
        <v>0</v>
      </c>
      <c r="G48" s="93">
        <f>SUM('【方向別】自動車交通量(8)'!G48,'【方向別】自動車交通量(9)'!G48,'【方向別】自動車交通量(13)'!G48)</f>
        <v>0</v>
      </c>
      <c r="H48" s="93">
        <f t="shared" si="14"/>
        <v>5</v>
      </c>
      <c r="I48" s="93">
        <f t="shared" si="15"/>
        <v>0</v>
      </c>
      <c r="J48" s="93">
        <f t="shared" si="16"/>
        <v>5</v>
      </c>
      <c r="K48" s="92">
        <f t="shared" si="3"/>
        <v>0</v>
      </c>
      <c r="L48" s="91">
        <f t="shared" si="4"/>
        <v>1.7</v>
      </c>
    </row>
    <row r="49" spans="2:13" ht="14.45" customHeight="1" x14ac:dyDescent="0.15">
      <c r="B49" s="96" t="s">
        <v>77</v>
      </c>
      <c r="C49" s="95"/>
      <c r="D49" s="94">
        <f>SUM('【方向別】自動車交通量(8)'!D49,'【方向別】自動車交通量(9)'!D49,'【方向別】自動車交通量(13)'!D49)</f>
        <v>4</v>
      </c>
      <c r="E49" s="93">
        <f>SUM('【方向別】自動車交通量(8)'!E49,'【方向別】自動車交通量(9)'!E49,'【方向別】自動車交通量(13)'!E49)</f>
        <v>0</v>
      </c>
      <c r="F49" s="93">
        <f>SUM('【方向別】自動車交通量(8)'!F49,'【方向別】自動車交通量(9)'!F49,'【方向別】自動車交通量(13)'!F49)</f>
        <v>0</v>
      </c>
      <c r="G49" s="93">
        <f>SUM('【方向別】自動車交通量(8)'!G49,'【方向別】自動車交通量(9)'!G49,'【方向別】自動車交通量(13)'!G49)</f>
        <v>0</v>
      </c>
      <c r="H49" s="93">
        <f t="shared" si="14"/>
        <v>4</v>
      </c>
      <c r="I49" s="93">
        <f t="shared" si="15"/>
        <v>0</v>
      </c>
      <c r="J49" s="93">
        <f t="shared" si="16"/>
        <v>4</v>
      </c>
      <c r="K49" s="92">
        <f t="shared" si="3"/>
        <v>0</v>
      </c>
      <c r="L49" s="91">
        <f t="shared" si="4"/>
        <v>1.4</v>
      </c>
    </row>
    <row r="50" spans="2:13" ht="14.45" customHeight="1" x14ac:dyDescent="0.15">
      <c r="B50" s="90" t="s">
        <v>212</v>
      </c>
      <c r="C50" s="89"/>
      <c r="D50" s="88">
        <f>SUM('【方向別】自動車交通量(8)'!D50,'【方向別】自動車交通量(9)'!D50,'【方向別】自動車交通量(13)'!D50)</f>
        <v>5</v>
      </c>
      <c r="E50" s="87">
        <f>SUM('【方向別】自動車交通量(8)'!E50,'【方向別】自動車交通量(9)'!E50,'【方向別】自動車交通量(13)'!E50)</f>
        <v>1</v>
      </c>
      <c r="F50" s="87">
        <f>SUM('【方向別】自動車交通量(8)'!F50,'【方向別】自動車交通量(9)'!F50,'【方向別】自動車交通量(13)'!F50)</f>
        <v>0</v>
      </c>
      <c r="G50" s="87">
        <f>SUM('【方向別】自動車交通量(8)'!G50,'【方向別】自動車交通量(9)'!G50,'【方向別】自動車交通量(13)'!G50)</f>
        <v>0</v>
      </c>
      <c r="H50" s="87">
        <f t="shared" si="14"/>
        <v>6</v>
      </c>
      <c r="I50" s="87">
        <f t="shared" si="15"/>
        <v>0</v>
      </c>
      <c r="J50" s="87">
        <f t="shared" si="16"/>
        <v>6</v>
      </c>
      <c r="K50" s="86">
        <f t="shared" si="3"/>
        <v>0</v>
      </c>
      <c r="L50" s="85">
        <f t="shared" si="4"/>
        <v>2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28</v>
      </c>
      <c r="E51" s="81">
        <f t="shared" si="17"/>
        <v>6</v>
      </c>
      <c r="F51" s="81">
        <f t="shared" si="17"/>
        <v>0</v>
      </c>
      <c r="G51" s="81">
        <f t="shared" si="17"/>
        <v>0</v>
      </c>
      <c r="H51" s="81">
        <f t="shared" si="17"/>
        <v>34</v>
      </c>
      <c r="I51" s="81">
        <f t="shared" si="17"/>
        <v>0</v>
      </c>
      <c r="J51" s="81">
        <f t="shared" si="17"/>
        <v>34</v>
      </c>
      <c r="K51" s="80">
        <f t="shared" si="3"/>
        <v>0</v>
      </c>
      <c r="L51" s="79">
        <f t="shared" si="4"/>
        <v>11.5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241</v>
      </c>
      <c r="E52" s="75">
        <f t="shared" si="18"/>
        <v>42</v>
      </c>
      <c r="F52" s="75">
        <f t="shared" si="18"/>
        <v>10</v>
      </c>
      <c r="G52" s="75">
        <f t="shared" si="18"/>
        <v>2</v>
      </c>
      <c r="H52" s="75">
        <f t="shared" si="18"/>
        <v>283</v>
      </c>
      <c r="I52" s="75">
        <f t="shared" si="18"/>
        <v>12</v>
      </c>
      <c r="J52" s="75">
        <f t="shared" si="18"/>
        <v>295</v>
      </c>
      <c r="K52" s="74">
        <f t="shared" si="3"/>
        <v>4.0999999999999996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N22" sqref="N22"/>
    </sheetView>
  </sheetViews>
  <sheetFormatPr defaultColWidth="8" defaultRowHeight="16.5" customHeight="1" x14ac:dyDescent="0.15"/>
  <cols>
    <col min="1" max="1" width="2.5" style="66" customWidth="1"/>
    <col min="2" max="2" width="5.5" style="67" customWidth="1"/>
    <col min="3" max="3" width="5.5" style="66" customWidth="1"/>
    <col min="4" max="12" width="8" style="66" customWidth="1"/>
    <col min="13" max="250" width="7.5" style="66" customWidth="1"/>
    <col min="251" max="16384" width="8" style="66"/>
  </cols>
  <sheetData>
    <row r="2" spans="2:14" ht="18" customHeight="1" x14ac:dyDescent="0.15">
      <c r="B2" s="135" t="s">
        <v>122</v>
      </c>
      <c r="G2" s="134"/>
      <c r="H2" s="133"/>
      <c r="I2" s="132"/>
      <c r="J2" s="132"/>
      <c r="K2" s="132"/>
      <c r="L2" s="131"/>
      <c r="M2" s="130"/>
    </row>
    <row r="3" spans="2:14" ht="14.45" customHeight="1" x14ac:dyDescent="0.15">
      <c r="B3" s="66"/>
      <c r="G3" s="129"/>
      <c r="H3" s="125"/>
      <c r="I3" s="68"/>
      <c r="J3" s="68"/>
      <c r="K3" s="68"/>
      <c r="L3" s="124"/>
    </row>
    <row r="4" spans="2:14" ht="14.45" customHeight="1" x14ac:dyDescent="0.15">
      <c r="B4" s="66"/>
      <c r="G4" s="207" t="s">
        <v>121</v>
      </c>
      <c r="H4" s="125"/>
      <c r="I4" s="68"/>
      <c r="J4" s="68"/>
      <c r="K4" s="68"/>
      <c r="L4" s="124"/>
    </row>
    <row r="5" spans="2:14" ht="14.45" customHeight="1" x14ac:dyDescent="0.15">
      <c r="B5" s="123" t="s">
        <v>120</v>
      </c>
      <c r="C5" s="123"/>
      <c r="D5" s="123" t="s">
        <v>119</v>
      </c>
      <c r="G5" s="207"/>
      <c r="H5" s="125"/>
      <c r="I5" s="68"/>
      <c r="J5" s="68"/>
      <c r="K5" s="68"/>
      <c r="L5" s="124"/>
    </row>
    <row r="6" spans="2:14" ht="14.45" customHeight="1" x14ac:dyDescent="0.15">
      <c r="B6" s="123"/>
      <c r="C6" s="123"/>
      <c r="D6" s="127" t="s">
        <v>118</v>
      </c>
      <c r="G6" s="207"/>
      <c r="H6" s="125"/>
      <c r="I6" s="68"/>
      <c r="J6" s="68"/>
      <c r="K6" s="68"/>
      <c r="L6" s="124"/>
    </row>
    <row r="7" spans="2:14" ht="14.45" customHeight="1" x14ac:dyDescent="0.15">
      <c r="B7" s="123"/>
      <c r="C7" s="123"/>
      <c r="D7" s="123"/>
      <c r="G7" s="207"/>
      <c r="H7" s="125"/>
      <c r="I7" s="68"/>
      <c r="J7" s="68"/>
      <c r="K7" s="68"/>
      <c r="L7" s="124"/>
    </row>
    <row r="8" spans="2:14" ht="14.45" customHeight="1" x14ac:dyDescent="0.15">
      <c r="B8" s="123" t="s">
        <v>117</v>
      </c>
      <c r="C8" s="123"/>
      <c r="D8" s="123" t="s">
        <v>28</v>
      </c>
      <c r="G8" s="207"/>
      <c r="H8" s="125"/>
      <c r="I8" s="68"/>
      <c r="J8" s="68"/>
      <c r="K8" s="68"/>
      <c r="L8" s="124"/>
    </row>
    <row r="9" spans="2:14" ht="14.45" customHeight="1" x14ac:dyDescent="0.15">
      <c r="B9" s="128"/>
      <c r="C9" s="123"/>
      <c r="D9" s="127" t="s">
        <v>116</v>
      </c>
      <c r="G9" s="207"/>
      <c r="H9" s="125"/>
      <c r="I9" s="68"/>
      <c r="J9" s="68"/>
      <c r="K9" s="68"/>
      <c r="L9" s="124"/>
    </row>
    <row r="10" spans="2:14" ht="14.45" customHeight="1" x14ac:dyDescent="0.15">
      <c r="B10" s="123"/>
      <c r="C10" s="123"/>
      <c r="D10" s="123"/>
      <c r="G10" s="207"/>
      <c r="H10" s="125"/>
      <c r="I10" s="68"/>
      <c r="J10" s="68"/>
      <c r="K10" s="68"/>
      <c r="L10" s="124"/>
    </row>
    <row r="11" spans="2:14" ht="14.45" customHeight="1" x14ac:dyDescent="0.15">
      <c r="B11" s="123" t="s">
        <v>115</v>
      </c>
      <c r="C11" s="123"/>
      <c r="D11" s="123" t="s">
        <v>27</v>
      </c>
      <c r="G11" s="126"/>
      <c r="H11" s="125"/>
      <c r="I11" s="68"/>
      <c r="J11" s="68"/>
      <c r="K11" s="68"/>
      <c r="L11" s="124"/>
      <c r="N11" s="68"/>
    </row>
    <row r="12" spans="2:14" ht="14.45" customHeight="1" x14ac:dyDescent="0.15">
      <c r="B12" s="123"/>
      <c r="C12" s="123"/>
      <c r="D12" s="123"/>
      <c r="G12" s="122"/>
      <c r="H12" s="121"/>
      <c r="I12" s="120"/>
      <c r="J12" s="120"/>
      <c r="K12" s="120"/>
      <c r="L12" s="119"/>
      <c r="N12" s="68"/>
    </row>
    <row r="13" spans="2:14" ht="14.45" customHeight="1" x14ac:dyDescent="0.15">
      <c r="L13" s="118" t="s">
        <v>114</v>
      </c>
      <c r="N13" s="68"/>
    </row>
    <row r="14" spans="2:14" ht="28.9" customHeight="1" x14ac:dyDescent="0.15">
      <c r="B14" s="117"/>
      <c r="C14" s="116" t="s">
        <v>113</v>
      </c>
      <c r="D14" s="208" t="s">
        <v>270</v>
      </c>
      <c r="E14" s="209"/>
      <c r="F14" s="209"/>
      <c r="G14" s="209"/>
      <c r="H14" s="209"/>
      <c r="I14" s="209"/>
      <c r="J14" s="209"/>
      <c r="K14" s="209"/>
      <c r="L14" s="210"/>
    </row>
    <row r="15" spans="2:14" ht="28.9" customHeight="1" x14ac:dyDescent="0.15">
      <c r="B15" s="115" t="s">
        <v>112</v>
      </c>
      <c r="C15" s="114" t="s">
        <v>111</v>
      </c>
      <c r="D15" s="113" t="s">
        <v>18</v>
      </c>
      <c r="E15" s="112" t="s">
        <v>19</v>
      </c>
      <c r="F15" s="112" t="s">
        <v>20</v>
      </c>
      <c r="G15" s="112" t="s">
        <v>10</v>
      </c>
      <c r="H15" s="112" t="s">
        <v>21</v>
      </c>
      <c r="I15" s="112" t="s">
        <v>22</v>
      </c>
      <c r="J15" s="112" t="s">
        <v>23</v>
      </c>
      <c r="K15" s="112" t="s">
        <v>24</v>
      </c>
      <c r="L15" s="111" t="s">
        <v>25</v>
      </c>
    </row>
    <row r="16" spans="2:14" ht="14.45" customHeight="1" x14ac:dyDescent="0.15">
      <c r="B16" s="102" t="s">
        <v>269</v>
      </c>
      <c r="C16" s="101"/>
      <c r="D16" s="100">
        <f>SUM('【断面別】自動車交通量(D断面流入)'!D16,'【断面別】自動車交通量(D断面流出)'!D16)</f>
        <v>10</v>
      </c>
      <c r="E16" s="99">
        <f>SUM('【断面別】自動車交通量(D断面流入)'!E16,'【断面別】自動車交通量(D断面流出)'!E16)</f>
        <v>7</v>
      </c>
      <c r="F16" s="99">
        <f>SUM('【断面別】自動車交通量(D断面流入)'!F16,'【断面別】自動車交通量(D断面流出)'!F16)</f>
        <v>0</v>
      </c>
      <c r="G16" s="99">
        <f>SUM('【断面別】自動車交通量(D断面流入)'!G16,'【断面別】自動車交通量(D断面流出)'!G16)</f>
        <v>0</v>
      </c>
      <c r="H16" s="99">
        <f t="shared" ref="H16:H21" si="0">SUM(D16:E16)</f>
        <v>17</v>
      </c>
      <c r="I16" s="99">
        <f t="shared" ref="I16:I21" si="1">SUM(F16:G16)</f>
        <v>0</v>
      </c>
      <c r="J16" s="99">
        <f t="shared" ref="J16:J21" si="2">SUM(H16:I16)</f>
        <v>17</v>
      </c>
      <c r="K16" s="98">
        <f t="shared" ref="K16:K52" si="3">IF(J16=0,0,ROUND(I16/J16*100,1))</f>
        <v>0</v>
      </c>
      <c r="L16" s="97">
        <f t="shared" ref="L16:L52" si="4">IF(J16=0,0,ROUND(J16/$J$52*100,1))</f>
        <v>2.8</v>
      </c>
    </row>
    <row r="17" spans="2:12" ht="14.45" customHeight="1" x14ac:dyDescent="0.15">
      <c r="B17" s="96" t="s">
        <v>268</v>
      </c>
      <c r="C17" s="95"/>
      <c r="D17" s="94">
        <f>SUM('【断面別】自動車交通量(D断面流入)'!D17,'【断面別】自動車交通量(D断面流出)'!D17)</f>
        <v>3</v>
      </c>
      <c r="E17" s="93">
        <f>SUM('【断面別】自動車交通量(D断面流入)'!E17,'【断面別】自動車交通量(D断面流出)'!E17)</f>
        <v>2</v>
      </c>
      <c r="F17" s="93">
        <f>SUM('【断面別】自動車交通量(D断面流入)'!F17,'【断面別】自動車交通量(D断面流出)'!F17)</f>
        <v>0</v>
      </c>
      <c r="G17" s="93">
        <f>SUM('【断面別】自動車交通量(D断面流入)'!G17,'【断面別】自動車交通量(D断面流出)'!G17)</f>
        <v>0</v>
      </c>
      <c r="H17" s="93">
        <f t="shared" si="0"/>
        <v>5</v>
      </c>
      <c r="I17" s="93">
        <f t="shared" si="1"/>
        <v>0</v>
      </c>
      <c r="J17" s="93">
        <f t="shared" si="2"/>
        <v>5</v>
      </c>
      <c r="K17" s="92">
        <f t="shared" si="3"/>
        <v>0</v>
      </c>
      <c r="L17" s="91">
        <f t="shared" si="4"/>
        <v>0.8</v>
      </c>
    </row>
    <row r="18" spans="2:12" ht="14.45" customHeight="1" x14ac:dyDescent="0.15">
      <c r="B18" s="96" t="s">
        <v>267</v>
      </c>
      <c r="C18" s="95"/>
      <c r="D18" s="94">
        <f>SUM('【断面別】自動車交通量(D断面流入)'!D18,'【断面別】自動車交通量(D断面流出)'!D18)</f>
        <v>5</v>
      </c>
      <c r="E18" s="93">
        <f>SUM('【断面別】自動車交通量(D断面流入)'!E18,'【断面別】自動車交通量(D断面流出)'!E18)</f>
        <v>4</v>
      </c>
      <c r="F18" s="93">
        <f>SUM('【断面別】自動車交通量(D断面流入)'!F18,'【断面別】自動車交通量(D断面流出)'!F18)</f>
        <v>0</v>
      </c>
      <c r="G18" s="93">
        <f>SUM('【断面別】自動車交通量(D断面流入)'!G18,'【断面別】自動車交通量(D断面流出)'!G18)</f>
        <v>0</v>
      </c>
      <c r="H18" s="93">
        <f t="shared" si="0"/>
        <v>9</v>
      </c>
      <c r="I18" s="93">
        <f t="shared" si="1"/>
        <v>0</v>
      </c>
      <c r="J18" s="93">
        <f t="shared" si="2"/>
        <v>9</v>
      </c>
      <c r="K18" s="92">
        <f t="shared" si="3"/>
        <v>0</v>
      </c>
      <c r="L18" s="91">
        <f t="shared" si="4"/>
        <v>1.5</v>
      </c>
    </row>
    <row r="19" spans="2:12" ht="14.45" customHeight="1" x14ac:dyDescent="0.15">
      <c r="B19" s="96" t="s">
        <v>266</v>
      </c>
      <c r="C19" s="95"/>
      <c r="D19" s="94">
        <f>SUM('【断面別】自動車交通量(D断面流入)'!D19,'【断面別】自動車交通量(D断面流出)'!D19)</f>
        <v>7</v>
      </c>
      <c r="E19" s="93">
        <f>SUM('【断面別】自動車交通量(D断面流入)'!E19,'【断面別】自動車交通量(D断面流出)'!E19)</f>
        <v>2</v>
      </c>
      <c r="F19" s="93">
        <f>SUM('【断面別】自動車交通量(D断面流入)'!F19,'【断面別】自動車交通量(D断面流出)'!F19)</f>
        <v>0</v>
      </c>
      <c r="G19" s="93">
        <f>SUM('【断面別】自動車交通量(D断面流入)'!G19,'【断面別】自動車交通量(D断面流出)'!G19)</f>
        <v>0</v>
      </c>
      <c r="H19" s="93">
        <f t="shared" si="0"/>
        <v>9</v>
      </c>
      <c r="I19" s="93">
        <f t="shared" si="1"/>
        <v>0</v>
      </c>
      <c r="J19" s="93">
        <f t="shared" si="2"/>
        <v>9</v>
      </c>
      <c r="K19" s="92">
        <f t="shared" si="3"/>
        <v>0</v>
      </c>
      <c r="L19" s="91">
        <f t="shared" si="4"/>
        <v>1.5</v>
      </c>
    </row>
    <row r="20" spans="2:12" ht="14.45" customHeight="1" x14ac:dyDescent="0.15">
      <c r="B20" s="96" t="s">
        <v>265</v>
      </c>
      <c r="C20" s="95"/>
      <c r="D20" s="94">
        <f>SUM('【断面別】自動車交通量(D断面流入)'!D20,'【断面別】自動車交通量(D断面流出)'!D20)</f>
        <v>6</v>
      </c>
      <c r="E20" s="93">
        <f>SUM('【断面別】自動車交通量(D断面流入)'!E20,'【断面別】自動車交通量(D断面流出)'!E20)</f>
        <v>2</v>
      </c>
      <c r="F20" s="93">
        <f>SUM('【断面別】自動車交通量(D断面流入)'!F20,'【断面別】自動車交通量(D断面流出)'!F20)</f>
        <v>0</v>
      </c>
      <c r="G20" s="93">
        <f>SUM('【断面別】自動車交通量(D断面流入)'!G20,'【断面別】自動車交通量(D断面流出)'!G20)</f>
        <v>0</v>
      </c>
      <c r="H20" s="93">
        <f t="shared" si="0"/>
        <v>8</v>
      </c>
      <c r="I20" s="93">
        <f t="shared" si="1"/>
        <v>0</v>
      </c>
      <c r="J20" s="93">
        <f t="shared" si="2"/>
        <v>8</v>
      </c>
      <c r="K20" s="92">
        <f t="shared" si="3"/>
        <v>0</v>
      </c>
      <c r="L20" s="91">
        <f t="shared" si="4"/>
        <v>1.3</v>
      </c>
    </row>
    <row r="21" spans="2:12" ht="14.45" customHeight="1" x14ac:dyDescent="0.15">
      <c r="B21" s="90" t="s">
        <v>264</v>
      </c>
      <c r="C21" s="89"/>
      <c r="D21" s="88">
        <f>SUM('【断面別】自動車交通量(D断面流入)'!D21,'【断面別】自動車交通量(D断面流出)'!D21)</f>
        <v>5</v>
      </c>
      <c r="E21" s="87">
        <f>SUM('【断面別】自動車交通量(D断面流入)'!E21,'【断面別】自動車交通量(D断面流出)'!E21)</f>
        <v>2</v>
      </c>
      <c r="F21" s="87">
        <f>SUM('【断面別】自動車交通量(D断面流入)'!F21,'【断面別】自動車交通量(D断面流出)'!F21)</f>
        <v>0</v>
      </c>
      <c r="G21" s="87">
        <f>SUM('【断面別】自動車交通量(D断面流入)'!G21,'【断面別】自動車交通量(D断面流出)'!G21)</f>
        <v>0</v>
      </c>
      <c r="H21" s="87">
        <f t="shared" si="0"/>
        <v>7</v>
      </c>
      <c r="I21" s="87">
        <f t="shared" si="1"/>
        <v>0</v>
      </c>
      <c r="J21" s="87">
        <f t="shared" si="2"/>
        <v>7</v>
      </c>
      <c r="K21" s="86">
        <f t="shared" si="3"/>
        <v>0</v>
      </c>
      <c r="L21" s="85">
        <f t="shared" si="4"/>
        <v>1.1000000000000001</v>
      </c>
    </row>
    <row r="22" spans="2:12" ht="14.45" customHeight="1" thickBot="1" x14ac:dyDescent="0.2">
      <c r="B22" s="84" t="s">
        <v>104</v>
      </c>
      <c r="C22" s="83"/>
      <c r="D22" s="82">
        <f t="shared" ref="D22:J22" si="5">SUBTOTAL(9,D16:D21)</f>
        <v>36</v>
      </c>
      <c r="E22" s="81">
        <f t="shared" si="5"/>
        <v>19</v>
      </c>
      <c r="F22" s="81">
        <f t="shared" si="5"/>
        <v>0</v>
      </c>
      <c r="G22" s="81">
        <f t="shared" si="5"/>
        <v>0</v>
      </c>
      <c r="H22" s="81">
        <f t="shared" si="5"/>
        <v>55</v>
      </c>
      <c r="I22" s="81">
        <f t="shared" si="5"/>
        <v>0</v>
      </c>
      <c r="J22" s="81">
        <f t="shared" si="5"/>
        <v>55</v>
      </c>
      <c r="K22" s="80">
        <f t="shared" si="3"/>
        <v>0</v>
      </c>
      <c r="L22" s="79">
        <f t="shared" si="4"/>
        <v>9</v>
      </c>
    </row>
    <row r="23" spans="2:12" ht="14.45" customHeight="1" thickTop="1" x14ac:dyDescent="0.15">
      <c r="B23" s="102" t="s">
        <v>103</v>
      </c>
      <c r="C23" s="101"/>
      <c r="D23" s="100">
        <f>SUM('【断面別】自動車交通量(D断面流入)'!D23,'【断面別】自動車交通量(D断面流出)'!D23)</f>
        <v>3</v>
      </c>
      <c r="E23" s="99">
        <f>SUM('【断面別】自動車交通量(D断面流入)'!E23,'【断面別】自動車交通量(D断面流出)'!E23)</f>
        <v>0</v>
      </c>
      <c r="F23" s="99">
        <f>SUM('【断面別】自動車交通量(D断面流入)'!F23,'【断面別】自動車交通量(D断面流出)'!F23)</f>
        <v>2</v>
      </c>
      <c r="G23" s="99">
        <f>SUM('【断面別】自動車交通量(D断面流入)'!G23,'【断面別】自動車交通量(D断面流出)'!G23)</f>
        <v>0</v>
      </c>
      <c r="H23" s="99">
        <f t="shared" ref="H23:H28" si="6">SUM(D23:E23)</f>
        <v>3</v>
      </c>
      <c r="I23" s="99">
        <f t="shared" ref="I23:I28" si="7">SUM(F23:G23)</f>
        <v>2</v>
      </c>
      <c r="J23" s="99">
        <f t="shared" ref="J23:J28" si="8">SUM(H23:I23)</f>
        <v>5</v>
      </c>
      <c r="K23" s="98">
        <f t="shared" si="3"/>
        <v>40</v>
      </c>
      <c r="L23" s="97">
        <f t="shared" si="4"/>
        <v>0.8</v>
      </c>
    </row>
    <row r="24" spans="2:12" ht="14.45" customHeight="1" x14ac:dyDescent="0.15">
      <c r="B24" s="96" t="s">
        <v>102</v>
      </c>
      <c r="C24" s="95"/>
      <c r="D24" s="94">
        <f>SUM('【断面別】自動車交通量(D断面流入)'!D24,'【断面別】自動車交通量(D断面流出)'!D24)</f>
        <v>5</v>
      </c>
      <c r="E24" s="93">
        <f>SUM('【断面別】自動車交通量(D断面流入)'!E24,'【断面別】自動車交通量(D断面流出)'!E24)</f>
        <v>0</v>
      </c>
      <c r="F24" s="93">
        <f>SUM('【断面別】自動車交通量(D断面流入)'!F24,'【断面別】自動車交通量(D断面流出)'!F24)</f>
        <v>0</v>
      </c>
      <c r="G24" s="93">
        <f>SUM('【断面別】自動車交通量(D断面流入)'!G24,'【断面別】自動車交通量(D断面流出)'!G24)</f>
        <v>0</v>
      </c>
      <c r="H24" s="93">
        <f t="shared" si="6"/>
        <v>5</v>
      </c>
      <c r="I24" s="93">
        <f t="shared" si="7"/>
        <v>0</v>
      </c>
      <c r="J24" s="93">
        <f t="shared" si="8"/>
        <v>5</v>
      </c>
      <c r="K24" s="92">
        <f t="shared" si="3"/>
        <v>0</v>
      </c>
      <c r="L24" s="91">
        <f t="shared" si="4"/>
        <v>0.8</v>
      </c>
    </row>
    <row r="25" spans="2:12" ht="14.45" customHeight="1" x14ac:dyDescent="0.15">
      <c r="B25" s="96" t="s">
        <v>101</v>
      </c>
      <c r="C25" s="95"/>
      <c r="D25" s="94">
        <f>SUM('【断面別】自動車交通量(D断面流入)'!D25,'【断面別】自動車交通量(D断面流出)'!D25)</f>
        <v>4</v>
      </c>
      <c r="E25" s="93">
        <f>SUM('【断面別】自動車交通量(D断面流入)'!E25,'【断面別】自動車交通量(D断面流出)'!E25)</f>
        <v>0</v>
      </c>
      <c r="F25" s="93">
        <f>SUM('【断面別】自動車交通量(D断面流入)'!F25,'【断面別】自動車交通量(D断面流出)'!F25)</f>
        <v>0</v>
      </c>
      <c r="G25" s="93">
        <f>SUM('【断面別】自動車交通量(D断面流入)'!G25,'【断面別】自動車交通量(D断面流出)'!G25)</f>
        <v>0</v>
      </c>
      <c r="H25" s="93">
        <f t="shared" si="6"/>
        <v>4</v>
      </c>
      <c r="I25" s="93">
        <f t="shared" si="7"/>
        <v>0</v>
      </c>
      <c r="J25" s="93">
        <f t="shared" si="8"/>
        <v>4</v>
      </c>
      <c r="K25" s="92">
        <f t="shared" si="3"/>
        <v>0</v>
      </c>
      <c r="L25" s="91">
        <f t="shared" si="4"/>
        <v>0.7</v>
      </c>
    </row>
    <row r="26" spans="2:12" ht="14.45" customHeight="1" x14ac:dyDescent="0.15">
      <c r="B26" s="96" t="s">
        <v>100</v>
      </c>
      <c r="C26" s="95"/>
      <c r="D26" s="94">
        <f>SUM('【断面別】自動車交通量(D断面流入)'!D26,'【断面別】自動車交通量(D断面流出)'!D26)</f>
        <v>6</v>
      </c>
      <c r="E26" s="93">
        <f>SUM('【断面別】自動車交通量(D断面流入)'!E26,'【断面別】自動車交通量(D断面流出)'!E26)</f>
        <v>0</v>
      </c>
      <c r="F26" s="93">
        <f>SUM('【断面別】自動車交通量(D断面流入)'!F26,'【断面別】自動車交通量(D断面流出)'!F26)</f>
        <v>0</v>
      </c>
      <c r="G26" s="93">
        <f>SUM('【断面別】自動車交通量(D断面流入)'!G26,'【断面別】自動車交通量(D断面流出)'!G26)</f>
        <v>0</v>
      </c>
      <c r="H26" s="93">
        <f t="shared" si="6"/>
        <v>6</v>
      </c>
      <c r="I26" s="93">
        <f t="shared" si="7"/>
        <v>0</v>
      </c>
      <c r="J26" s="93">
        <f t="shared" si="8"/>
        <v>6</v>
      </c>
      <c r="K26" s="92">
        <f t="shared" si="3"/>
        <v>0</v>
      </c>
      <c r="L26" s="91">
        <f t="shared" si="4"/>
        <v>1</v>
      </c>
    </row>
    <row r="27" spans="2:12" ht="14.45" customHeight="1" x14ac:dyDescent="0.15">
      <c r="B27" s="96" t="s">
        <v>99</v>
      </c>
      <c r="C27" s="95"/>
      <c r="D27" s="94">
        <f>SUM('【断面別】自動車交通量(D断面流入)'!D27,'【断面別】自動車交通量(D断面流出)'!D27)</f>
        <v>7</v>
      </c>
      <c r="E27" s="93">
        <f>SUM('【断面別】自動車交通量(D断面流入)'!E27,'【断面別】自動車交通量(D断面流出)'!E27)</f>
        <v>0</v>
      </c>
      <c r="F27" s="93">
        <f>SUM('【断面別】自動車交通量(D断面流入)'!F27,'【断面別】自動車交通量(D断面流出)'!F27)</f>
        <v>0</v>
      </c>
      <c r="G27" s="93">
        <f>SUM('【断面別】自動車交通量(D断面流入)'!G27,'【断面別】自動車交通量(D断面流出)'!G27)</f>
        <v>0</v>
      </c>
      <c r="H27" s="93">
        <f t="shared" si="6"/>
        <v>7</v>
      </c>
      <c r="I27" s="93">
        <f t="shared" si="7"/>
        <v>0</v>
      </c>
      <c r="J27" s="93">
        <f t="shared" si="8"/>
        <v>7</v>
      </c>
      <c r="K27" s="92">
        <f t="shared" si="3"/>
        <v>0</v>
      </c>
      <c r="L27" s="91">
        <f t="shared" si="4"/>
        <v>1.1000000000000001</v>
      </c>
    </row>
    <row r="28" spans="2:12" ht="14.45" customHeight="1" x14ac:dyDescent="0.15">
      <c r="B28" s="90" t="s">
        <v>263</v>
      </c>
      <c r="C28" s="89"/>
      <c r="D28" s="88">
        <f>SUM('【断面別】自動車交通量(D断面流入)'!D28,'【断面別】自動車交通量(D断面流出)'!D28)</f>
        <v>9</v>
      </c>
      <c r="E28" s="87">
        <f>SUM('【断面別】自動車交通量(D断面流入)'!E28,'【断面別】自動車交通量(D断面流出)'!E28)</f>
        <v>0</v>
      </c>
      <c r="F28" s="87">
        <f>SUM('【断面別】自動車交通量(D断面流入)'!F28,'【断面別】自動車交通量(D断面流出)'!F28)</f>
        <v>0</v>
      </c>
      <c r="G28" s="87">
        <f>SUM('【断面別】自動車交通量(D断面流入)'!G28,'【断面別】自動車交通量(D断面流出)'!G28)</f>
        <v>0</v>
      </c>
      <c r="H28" s="87">
        <f t="shared" si="6"/>
        <v>9</v>
      </c>
      <c r="I28" s="87">
        <f t="shared" si="7"/>
        <v>0</v>
      </c>
      <c r="J28" s="87">
        <f t="shared" si="8"/>
        <v>9</v>
      </c>
      <c r="K28" s="86">
        <f t="shared" si="3"/>
        <v>0</v>
      </c>
      <c r="L28" s="85">
        <f t="shared" si="4"/>
        <v>1.5</v>
      </c>
    </row>
    <row r="29" spans="2:12" ht="14.45" customHeight="1" thickBot="1" x14ac:dyDescent="0.2">
      <c r="B29" s="84" t="s">
        <v>97</v>
      </c>
      <c r="C29" s="83"/>
      <c r="D29" s="82">
        <f t="shared" ref="D29:J29" si="9">SUBTOTAL(9,D23:D28)</f>
        <v>34</v>
      </c>
      <c r="E29" s="81">
        <f t="shared" si="9"/>
        <v>0</v>
      </c>
      <c r="F29" s="81">
        <f t="shared" si="9"/>
        <v>2</v>
      </c>
      <c r="G29" s="81">
        <f t="shared" si="9"/>
        <v>0</v>
      </c>
      <c r="H29" s="81">
        <f t="shared" si="9"/>
        <v>34</v>
      </c>
      <c r="I29" s="81">
        <f t="shared" si="9"/>
        <v>2</v>
      </c>
      <c r="J29" s="81">
        <f t="shared" si="9"/>
        <v>36</v>
      </c>
      <c r="K29" s="80">
        <f t="shared" si="3"/>
        <v>5.6</v>
      </c>
      <c r="L29" s="79">
        <f t="shared" si="4"/>
        <v>5.9</v>
      </c>
    </row>
    <row r="30" spans="2:12" ht="14.45" customHeight="1" thickTop="1" x14ac:dyDescent="0.15">
      <c r="B30" s="110" t="s">
        <v>262</v>
      </c>
      <c r="C30" s="109"/>
      <c r="D30" s="76">
        <f>SUM('【断面別】自動車交通量(D断面流入)'!D30,'【断面別】自動車交通量(D断面流出)'!D30)</f>
        <v>33</v>
      </c>
      <c r="E30" s="75">
        <f>SUM('【断面別】自動車交通量(D断面流入)'!E30,'【断面別】自動車交通量(D断面流出)'!E30)</f>
        <v>12</v>
      </c>
      <c r="F30" s="75">
        <f>SUM('【断面別】自動車交通量(D断面流入)'!F30,'【断面別】自動車交通量(D断面流出)'!F30)</f>
        <v>0</v>
      </c>
      <c r="G30" s="75">
        <f>SUM('【断面別】自動車交通量(D断面流入)'!G30,'【断面別】自動車交通量(D断面流出)'!G30)</f>
        <v>0</v>
      </c>
      <c r="H30" s="75">
        <f t="shared" ref="H30:H43" si="10">SUM(D30:E30)</f>
        <v>45</v>
      </c>
      <c r="I30" s="75">
        <f t="shared" ref="I30:I43" si="11">SUM(F30:G30)</f>
        <v>0</v>
      </c>
      <c r="J30" s="75">
        <f t="shared" ref="J30:J43" si="12">SUM(H30:I30)</f>
        <v>45</v>
      </c>
      <c r="K30" s="74">
        <f t="shared" si="3"/>
        <v>0</v>
      </c>
      <c r="L30" s="73">
        <f t="shared" si="4"/>
        <v>7.4</v>
      </c>
    </row>
    <row r="31" spans="2:12" ht="14.45" customHeight="1" x14ac:dyDescent="0.15">
      <c r="B31" s="108" t="s">
        <v>261</v>
      </c>
      <c r="C31" s="107"/>
      <c r="D31" s="106">
        <f>SUM('【断面別】自動車交通量(D断面流入)'!D31,'【断面別】自動車交通量(D断面流出)'!D31)</f>
        <v>60</v>
      </c>
      <c r="E31" s="105">
        <f>SUM('【断面別】自動車交通量(D断面流入)'!E31,'【断面別】自動車交通量(D断面流出)'!E31)</f>
        <v>13</v>
      </c>
      <c r="F31" s="105">
        <f>SUM('【断面別】自動車交通量(D断面流入)'!F31,'【断面別】自動車交通量(D断面流出)'!F31)</f>
        <v>0</v>
      </c>
      <c r="G31" s="105">
        <f>SUM('【断面別】自動車交通量(D断面流入)'!G31,'【断面別】自動車交通量(D断面流出)'!G31)</f>
        <v>0</v>
      </c>
      <c r="H31" s="105">
        <f t="shared" si="10"/>
        <v>73</v>
      </c>
      <c r="I31" s="105">
        <f t="shared" si="11"/>
        <v>0</v>
      </c>
      <c r="J31" s="105">
        <f t="shared" si="12"/>
        <v>73</v>
      </c>
      <c r="K31" s="104">
        <f t="shared" si="3"/>
        <v>0</v>
      </c>
      <c r="L31" s="103">
        <f t="shared" si="4"/>
        <v>12</v>
      </c>
    </row>
    <row r="32" spans="2:12" ht="14.45" customHeight="1" x14ac:dyDescent="0.15">
      <c r="B32" s="108" t="s">
        <v>260</v>
      </c>
      <c r="C32" s="107"/>
      <c r="D32" s="106">
        <f>SUM('【断面別】自動車交通量(D断面流入)'!D32,'【断面別】自動車交通量(D断面流出)'!D32)</f>
        <v>61</v>
      </c>
      <c r="E32" s="105">
        <f>SUM('【断面別】自動車交通量(D断面流入)'!E32,'【断面別】自動車交通量(D断面流出)'!E32)</f>
        <v>4</v>
      </c>
      <c r="F32" s="105">
        <f>SUM('【断面別】自動車交通量(D断面流入)'!F32,'【断面別】自動車交通量(D断面流出)'!F32)</f>
        <v>3</v>
      </c>
      <c r="G32" s="105">
        <f>SUM('【断面別】自動車交通量(D断面流入)'!G32,'【断面別】自動車交通量(D断面流出)'!G32)</f>
        <v>0</v>
      </c>
      <c r="H32" s="105">
        <f t="shared" si="10"/>
        <v>65</v>
      </c>
      <c r="I32" s="105">
        <f t="shared" si="11"/>
        <v>3</v>
      </c>
      <c r="J32" s="105">
        <f t="shared" si="12"/>
        <v>68</v>
      </c>
      <c r="K32" s="104">
        <f t="shared" si="3"/>
        <v>4.4000000000000004</v>
      </c>
      <c r="L32" s="103">
        <f t="shared" si="4"/>
        <v>11.2</v>
      </c>
    </row>
    <row r="33" spans="2:12" ht="14.45" customHeight="1" x14ac:dyDescent="0.15">
      <c r="B33" s="108" t="s">
        <v>259</v>
      </c>
      <c r="C33" s="107"/>
      <c r="D33" s="106">
        <f>SUM('【断面別】自動車交通量(D断面流入)'!D33,'【断面別】自動車交通量(D断面流出)'!D33)</f>
        <v>41</v>
      </c>
      <c r="E33" s="105">
        <f>SUM('【断面別】自動車交通量(D断面流入)'!E33,'【断面別】自動車交通量(D断面流出)'!E33)</f>
        <v>3</v>
      </c>
      <c r="F33" s="105">
        <f>SUM('【断面別】自動車交通量(D断面流入)'!F33,'【断面別】自動車交通量(D断面流出)'!F33)</f>
        <v>0</v>
      </c>
      <c r="G33" s="105">
        <f>SUM('【断面別】自動車交通量(D断面流入)'!G33,'【断面別】自動車交通量(D断面流出)'!G33)</f>
        <v>0</v>
      </c>
      <c r="H33" s="105">
        <f t="shared" si="10"/>
        <v>44</v>
      </c>
      <c r="I33" s="105">
        <f t="shared" si="11"/>
        <v>0</v>
      </c>
      <c r="J33" s="105">
        <f t="shared" si="12"/>
        <v>44</v>
      </c>
      <c r="K33" s="104">
        <f t="shared" si="3"/>
        <v>0</v>
      </c>
      <c r="L33" s="103">
        <f t="shared" si="4"/>
        <v>7.2</v>
      </c>
    </row>
    <row r="34" spans="2:12" ht="14.45" customHeight="1" x14ac:dyDescent="0.15">
      <c r="B34" s="108" t="s">
        <v>258</v>
      </c>
      <c r="C34" s="107"/>
      <c r="D34" s="106">
        <f>SUM('【断面別】自動車交通量(D断面流入)'!D34,'【断面別】自動車交通量(D断面流出)'!D34)</f>
        <v>40</v>
      </c>
      <c r="E34" s="105">
        <f>SUM('【断面別】自動車交通量(D断面流入)'!E34,'【断面別】自動車交通量(D断面流出)'!E34)</f>
        <v>1</v>
      </c>
      <c r="F34" s="105">
        <f>SUM('【断面別】自動車交通量(D断面流入)'!F34,'【断面別】自動車交通量(D断面流出)'!F34)</f>
        <v>5</v>
      </c>
      <c r="G34" s="105">
        <f>SUM('【断面別】自動車交通量(D断面流入)'!G34,'【断面別】自動車交通量(D断面流出)'!G34)</f>
        <v>2</v>
      </c>
      <c r="H34" s="105">
        <f t="shared" si="10"/>
        <v>41</v>
      </c>
      <c r="I34" s="105">
        <f t="shared" si="11"/>
        <v>7</v>
      </c>
      <c r="J34" s="105">
        <f t="shared" si="12"/>
        <v>48</v>
      </c>
      <c r="K34" s="104">
        <f t="shared" si="3"/>
        <v>14.6</v>
      </c>
      <c r="L34" s="103">
        <f t="shared" si="4"/>
        <v>7.9</v>
      </c>
    </row>
    <row r="35" spans="2:12" ht="14.45" customHeight="1" x14ac:dyDescent="0.15">
      <c r="B35" s="108" t="s">
        <v>257</v>
      </c>
      <c r="C35" s="107"/>
      <c r="D35" s="106">
        <f>SUM('【断面別】自動車交通量(D断面流入)'!D35,'【断面別】自動車交通量(D断面流出)'!D35)</f>
        <v>28</v>
      </c>
      <c r="E35" s="105">
        <f>SUM('【断面別】自動車交通量(D断面流入)'!E35,'【断面別】自動車交通量(D断面流出)'!E35)</f>
        <v>4</v>
      </c>
      <c r="F35" s="105">
        <f>SUM('【断面別】自動車交通量(D断面流入)'!F35,'【断面別】自動車交通量(D断面流出)'!F35)</f>
        <v>4</v>
      </c>
      <c r="G35" s="105">
        <f>SUM('【断面別】自動車交通量(D断面流入)'!G35,'【断面別】自動車交通量(D断面流出)'!G35)</f>
        <v>0</v>
      </c>
      <c r="H35" s="105">
        <f t="shared" si="10"/>
        <v>32</v>
      </c>
      <c r="I35" s="105">
        <f t="shared" si="11"/>
        <v>4</v>
      </c>
      <c r="J35" s="105">
        <f t="shared" si="12"/>
        <v>36</v>
      </c>
      <c r="K35" s="104">
        <f t="shared" si="3"/>
        <v>11.1</v>
      </c>
      <c r="L35" s="103">
        <f t="shared" si="4"/>
        <v>5.9</v>
      </c>
    </row>
    <row r="36" spans="2:12" ht="14.45" customHeight="1" x14ac:dyDescent="0.15">
      <c r="B36" s="108" t="s">
        <v>256</v>
      </c>
      <c r="C36" s="107"/>
      <c r="D36" s="106">
        <f>SUM('【断面別】自動車交通量(D断面流入)'!D36,'【断面別】自動車交通量(D断面流出)'!D36)</f>
        <v>35</v>
      </c>
      <c r="E36" s="105">
        <f>SUM('【断面別】自動車交通量(D断面流入)'!E36,'【断面別】自動車交通量(D断面流出)'!E36)</f>
        <v>5</v>
      </c>
      <c r="F36" s="105">
        <f>SUM('【断面別】自動車交通量(D断面流入)'!F36,'【断面別】自動車交通量(D断面流出)'!F36)</f>
        <v>3</v>
      </c>
      <c r="G36" s="105">
        <f>SUM('【断面別】自動車交通量(D断面流入)'!G36,'【断面別】自動車交通量(D断面流出)'!G36)</f>
        <v>2</v>
      </c>
      <c r="H36" s="105">
        <f t="shared" si="10"/>
        <v>40</v>
      </c>
      <c r="I36" s="105">
        <f t="shared" si="11"/>
        <v>5</v>
      </c>
      <c r="J36" s="105">
        <f t="shared" si="12"/>
        <v>45</v>
      </c>
      <c r="K36" s="104">
        <f t="shared" si="3"/>
        <v>11.1</v>
      </c>
      <c r="L36" s="103">
        <f t="shared" si="4"/>
        <v>7.4</v>
      </c>
    </row>
    <row r="37" spans="2:12" ht="14.45" customHeight="1" x14ac:dyDescent="0.15">
      <c r="B37" s="108" t="s">
        <v>255</v>
      </c>
      <c r="C37" s="107"/>
      <c r="D37" s="106">
        <f>SUM('【断面別】自動車交通量(D断面流入)'!D37,'【断面別】自動車交通量(D断面流出)'!D37)</f>
        <v>27</v>
      </c>
      <c r="E37" s="105">
        <f>SUM('【断面別】自動車交通量(D断面流入)'!E37,'【断面別】自動車交通量(D断面流出)'!E37)</f>
        <v>3</v>
      </c>
      <c r="F37" s="105">
        <f>SUM('【断面別】自動車交通量(D断面流入)'!F37,'【断面別】自動車交通量(D断面流出)'!F37)</f>
        <v>0</v>
      </c>
      <c r="G37" s="105">
        <f>SUM('【断面別】自動車交通量(D断面流入)'!G37,'【断面別】自動車交通量(D断面流出)'!G37)</f>
        <v>0</v>
      </c>
      <c r="H37" s="105">
        <f t="shared" si="10"/>
        <v>30</v>
      </c>
      <c r="I37" s="105">
        <f t="shared" si="11"/>
        <v>0</v>
      </c>
      <c r="J37" s="105">
        <f t="shared" si="12"/>
        <v>30</v>
      </c>
      <c r="K37" s="104">
        <f t="shared" si="3"/>
        <v>0</v>
      </c>
      <c r="L37" s="103">
        <f t="shared" si="4"/>
        <v>4.9000000000000004</v>
      </c>
    </row>
    <row r="38" spans="2:12" ht="14.45" customHeight="1" x14ac:dyDescent="0.15">
      <c r="B38" s="102" t="s">
        <v>88</v>
      </c>
      <c r="C38" s="101"/>
      <c r="D38" s="100">
        <f>SUM('【断面別】自動車交通量(D断面流入)'!D38,'【断面別】自動車交通量(D断面流出)'!D38)</f>
        <v>6</v>
      </c>
      <c r="E38" s="99">
        <f>SUM('【断面別】自動車交通量(D断面流入)'!E38,'【断面別】自動車交通量(D断面流出)'!E38)</f>
        <v>4</v>
      </c>
      <c r="F38" s="99">
        <f>SUM('【断面別】自動車交通量(D断面流入)'!F38,'【断面別】自動車交通量(D断面流出)'!F38)</f>
        <v>0</v>
      </c>
      <c r="G38" s="99">
        <f>SUM('【断面別】自動車交通量(D断面流入)'!G38,'【断面別】自動車交通量(D断面流出)'!G38)</f>
        <v>0</v>
      </c>
      <c r="H38" s="99">
        <f t="shared" si="10"/>
        <v>10</v>
      </c>
      <c r="I38" s="99">
        <f t="shared" si="11"/>
        <v>0</v>
      </c>
      <c r="J38" s="99">
        <f t="shared" si="12"/>
        <v>10</v>
      </c>
      <c r="K38" s="98">
        <f t="shared" si="3"/>
        <v>0</v>
      </c>
      <c r="L38" s="97">
        <f t="shared" si="4"/>
        <v>1.6</v>
      </c>
    </row>
    <row r="39" spans="2:12" ht="14.45" customHeight="1" x14ac:dyDescent="0.15">
      <c r="B39" s="96" t="s">
        <v>87</v>
      </c>
      <c r="C39" s="95"/>
      <c r="D39" s="94">
        <f>SUM('【断面別】自動車交通量(D断面流入)'!D39,'【断面別】自動車交通量(D断面流出)'!D39)</f>
        <v>15</v>
      </c>
      <c r="E39" s="93">
        <f>SUM('【断面別】自動車交通量(D断面流入)'!E39,'【断面別】自動車交通量(D断面流出)'!E39)</f>
        <v>2</v>
      </c>
      <c r="F39" s="93">
        <f>SUM('【断面別】自動車交通量(D断面流入)'!F39,'【断面別】自動車交通量(D断面流出)'!F39)</f>
        <v>0</v>
      </c>
      <c r="G39" s="93">
        <f>SUM('【断面別】自動車交通量(D断面流入)'!G39,'【断面別】自動車交通量(D断面流出)'!G39)</f>
        <v>0</v>
      </c>
      <c r="H39" s="93">
        <f t="shared" si="10"/>
        <v>17</v>
      </c>
      <c r="I39" s="93">
        <f t="shared" si="11"/>
        <v>0</v>
      </c>
      <c r="J39" s="93">
        <f t="shared" si="12"/>
        <v>17</v>
      </c>
      <c r="K39" s="92">
        <f t="shared" si="3"/>
        <v>0</v>
      </c>
      <c r="L39" s="91">
        <f t="shared" si="4"/>
        <v>2.8</v>
      </c>
    </row>
    <row r="40" spans="2:12" ht="14.45" customHeight="1" x14ac:dyDescent="0.15">
      <c r="B40" s="96" t="s">
        <v>86</v>
      </c>
      <c r="C40" s="95"/>
      <c r="D40" s="94">
        <f>SUM('【断面別】自動車交通量(D断面流入)'!D40,'【断面別】自動車交通量(D断面流出)'!D40)</f>
        <v>5</v>
      </c>
      <c r="E40" s="93">
        <f>SUM('【断面別】自動車交通量(D断面流入)'!E40,'【断面別】自動車交通量(D断面流出)'!E40)</f>
        <v>1</v>
      </c>
      <c r="F40" s="93">
        <f>SUM('【断面別】自動車交通量(D断面流入)'!F40,'【断面別】自動車交通量(D断面流出)'!F40)</f>
        <v>0</v>
      </c>
      <c r="G40" s="93">
        <f>SUM('【断面別】自動車交通量(D断面流入)'!G40,'【断面別】自動車交通量(D断面流出)'!G40)</f>
        <v>0</v>
      </c>
      <c r="H40" s="93">
        <f t="shared" si="10"/>
        <v>6</v>
      </c>
      <c r="I40" s="93">
        <f t="shared" si="11"/>
        <v>0</v>
      </c>
      <c r="J40" s="93">
        <f t="shared" si="12"/>
        <v>6</v>
      </c>
      <c r="K40" s="92">
        <f t="shared" si="3"/>
        <v>0</v>
      </c>
      <c r="L40" s="91">
        <f t="shared" si="4"/>
        <v>1</v>
      </c>
    </row>
    <row r="41" spans="2:12" ht="14.45" customHeight="1" x14ac:dyDescent="0.15">
      <c r="B41" s="96" t="s">
        <v>85</v>
      </c>
      <c r="C41" s="95"/>
      <c r="D41" s="94">
        <f>SUM('【断面別】自動車交通量(D断面流入)'!D41,'【断面別】自動車交通量(D断面流出)'!D41)</f>
        <v>4</v>
      </c>
      <c r="E41" s="93">
        <f>SUM('【断面別】自動車交通量(D断面流入)'!E41,'【断面別】自動車交通量(D断面流出)'!E41)</f>
        <v>2</v>
      </c>
      <c r="F41" s="93">
        <f>SUM('【断面別】自動車交通量(D断面流入)'!F41,'【断面別】自動車交通量(D断面流出)'!F41)</f>
        <v>2</v>
      </c>
      <c r="G41" s="93">
        <f>SUM('【断面別】自動車交通量(D断面流入)'!G41,'【断面別】自動車交通量(D断面流出)'!G41)</f>
        <v>0</v>
      </c>
      <c r="H41" s="93">
        <f t="shared" si="10"/>
        <v>6</v>
      </c>
      <c r="I41" s="93">
        <f t="shared" si="11"/>
        <v>2</v>
      </c>
      <c r="J41" s="93">
        <f t="shared" si="12"/>
        <v>8</v>
      </c>
      <c r="K41" s="92">
        <f t="shared" si="3"/>
        <v>25</v>
      </c>
      <c r="L41" s="91">
        <f t="shared" si="4"/>
        <v>1.3</v>
      </c>
    </row>
    <row r="42" spans="2:12" ht="14.45" customHeight="1" x14ac:dyDescent="0.15">
      <c r="B42" s="96" t="s">
        <v>84</v>
      </c>
      <c r="C42" s="95"/>
      <c r="D42" s="94">
        <f>SUM('【断面別】自動車交通量(D断面流入)'!D42,'【断面別】自動車交通量(D断面流出)'!D42)</f>
        <v>6</v>
      </c>
      <c r="E42" s="93">
        <f>SUM('【断面別】自動車交通量(D断面流入)'!E42,'【断面別】自動車交通量(D断面流出)'!E42)</f>
        <v>0</v>
      </c>
      <c r="F42" s="93">
        <f>SUM('【断面別】自動車交通量(D断面流入)'!F42,'【断面別】自動車交通量(D断面流出)'!F42)</f>
        <v>0</v>
      </c>
      <c r="G42" s="93">
        <f>SUM('【断面別】自動車交通量(D断面流入)'!G42,'【断面別】自動車交通量(D断面流出)'!G42)</f>
        <v>0</v>
      </c>
      <c r="H42" s="93">
        <f t="shared" si="10"/>
        <v>6</v>
      </c>
      <c r="I42" s="93">
        <f t="shared" si="11"/>
        <v>0</v>
      </c>
      <c r="J42" s="93">
        <f t="shared" si="12"/>
        <v>6</v>
      </c>
      <c r="K42" s="92">
        <f t="shared" si="3"/>
        <v>0</v>
      </c>
      <c r="L42" s="91">
        <f t="shared" si="4"/>
        <v>1</v>
      </c>
    </row>
    <row r="43" spans="2:12" ht="14.45" customHeight="1" x14ac:dyDescent="0.15">
      <c r="B43" s="90" t="s">
        <v>254</v>
      </c>
      <c r="C43" s="89"/>
      <c r="D43" s="88">
        <f>SUM('【断面別】自動車交通量(D断面流入)'!D43,'【断面別】自動車交通量(D断面流出)'!D43)</f>
        <v>10</v>
      </c>
      <c r="E43" s="87">
        <f>SUM('【断面別】自動車交通量(D断面流入)'!E43,'【断面別】自動車交通量(D断面流出)'!E43)</f>
        <v>0</v>
      </c>
      <c r="F43" s="87">
        <f>SUM('【断面別】自動車交通量(D断面流入)'!F43,'【断面別】自動車交通量(D断面流出)'!F43)</f>
        <v>0</v>
      </c>
      <c r="G43" s="87">
        <f>SUM('【断面別】自動車交通量(D断面流入)'!G43,'【断面別】自動車交通量(D断面流出)'!G43)</f>
        <v>0</v>
      </c>
      <c r="H43" s="87">
        <f t="shared" si="10"/>
        <v>10</v>
      </c>
      <c r="I43" s="87">
        <f t="shared" si="11"/>
        <v>0</v>
      </c>
      <c r="J43" s="87">
        <f t="shared" si="12"/>
        <v>10</v>
      </c>
      <c r="K43" s="86">
        <f t="shared" si="3"/>
        <v>0</v>
      </c>
      <c r="L43" s="85">
        <f t="shared" si="4"/>
        <v>1.6</v>
      </c>
    </row>
    <row r="44" spans="2:12" ht="14.45" customHeight="1" thickBot="1" x14ac:dyDescent="0.2">
      <c r="B44" s="84" t="s">
        <v>82</v>
      </c>
      <c r="C44" s="83"/>
      <c r="D44" s="82">
        <f t="shared" ref="D44:J44" si="13">SUBTOTAL(9,D38:D43)</f>
        <v>46</v>
      </c>
      <c r="E44" s="81">
        <f t="shared" si="13"/>
        <v>9</v>
      </c>
      <c r="F44" s="81">
        <f t="shared" si="13"/>
        <v>2</v>
      </c>
      <c r="G44" s="81">
        <f t="shared" si="13"/>
        <v>0</v>
      </c>
      <c r="H44" s="81">
        <f t="shared" si="13"/>
        <v>55</v>
      </c>
      <c r="I44" s="81">
        <f t="shared" si="13"/>
        <v>2</v>
      </c>
      <c r="J44" s="81">
        <f t="shared" si="13"/>
        <v>57</v>
      </c>
      <c r="K44" s="80">
        <f t="shared" si="3"/>
        <v>3.5</v>
      </c>
      <c r="L44" s="79">
        <f t="shared" si="4"/>
        <v>9.4</v>
      </c>
    </row>
    <row r="45" spans="2:12" ht="14.45" customHeight="1" thickTop="1" x14ac:dyDescent="0.15">
      <c r="B45" s="102" t="s">
        <v>81</v>
      </c>
      <c r="C45" s="101"/>
      <c r="D45" s="100">
        <f>SUM('【断面別】自動車交通量(D断面流入)'!D45,'【断面別】自動車交通量(D断面流出)'!D45)</f>
        <v>14</v>
      </c>
      <c r="E45" s="99">
        <f>SUM('【断面別】自動車交通量(D断面流入)'!E45,'【断面別】自動車交通量(D断面流出)'!E45)</f>
        <v>1</v>
      </c>
      <c r="F45" s="99">
        <f>SUM('【断面別】自動車交通量(D断面流入)'!F45,'【断面別】自動車交通量(D断面流出)'!F45)</f>
        <v>0</v>
      </c>
      <c r="G45" s="99">
        <f>SUM('【断面別】自動車交通量(D断面流入)'!G45,'【断面別】自動車交通量(D断面流出)'!G45)</f>
        <v>0</v>
      </c>
      <c r="H45" s="99">
        <f t="shared" ref="H45:H50" si="14">SUM(D45:E45)</f>
        <v>15</v>
      </c>
      <c r="I45" s="99">
        <f t="shared" ref="I45:I50" si="15">SUM(F45:G45)</f>
        <v>0</v>
      </c>
      <c r="J45" s="99">
        <f t="shared" ref="J45:J50" si="16">SUM(H45:I45)</f>
        <v>15</v>
      </c>
      <c r="K45" s="98">
        <f t="shared" si="3"/>
        <v>0</v>
      </c>
      <c r="L45" s="97">
        <f t="shared" si="4"/>
        <v>2.5</v>
      </c>
    </row>
    <row r="46" spans="2:12" ht="14.45" customHeight="1" x14ac:dyDescent="0.15">
      <c r="B46" s="96" t="s">
        <v>80</v>
      </c>
      <c r="C46" s="95"/>
      <c r="D46" s="94">
        <f>SUM('【断面別】自動車交通量(D断面流入)'!D46,'【断面別】自動車交通量(D断面流出)'!D46)</f>
        <v>11</v>
      </c>
      <c r="E46" s="93">
        <f>SUM('【断面別】自動車交通量(D断面流入)'!E46,'【断面別】自動車交通量(D断面流出)'!E46)</f>
        <v>0</v>
      </c>
      <c r="F46" s="93">
        <f>SUM('【断面別】自動車交通量(D断面流入)'!F46,'【断面別】自動車交通量(D断面流出)'!F46)</f>
        <v>1</v>
      </c>
      <c r="G46" s="93">
        <f>SUM('【断面別】自動車交通量(D断面流入)'!G46,'【断面別】自動車交通量(D断面流出)'!G46)</f>
        <v>0</v>
      </c>
      <c r="H46" s="93">
        <f t="shared" si="14"/>
        <v>11</v>
      </c>
      <c r="I46" s="93">
        <f t="shared" si="15"/>
        <v>1</v>
      </c>
      <c r="J46" s="93">
        <f t="shared" si="16"/>
        <v>12</v>
      </c>
      <c r="K46" s="92">
        <f t="shared" si="3"/>
        <v>8.3000000000000007</v>
      </c>
      <c r="L46" s="91">
        <f t="shared" si="4"/>
        <v>2</v>
      </c>
    </row>
    <row r="47" spans="2:12" ht="14.45" customHeight="1" x14ac:dyDescent="0.15">
      <c r="B47" s="96" t="s">
        <v>79</v>
      </c>
      <c r="C47" s="95"/>
      <c r="D47" s="94">
        <f>SUM('【断面別】自動車交通量(D断面流入)'!D47,'【断面別】自動車交通量(D断面流出)'!D47)</f>
        <v>9</v>
      </c>
      <c r="E47" s="93">
        <f>SUM('【断面別】自動車交通量(D断面流入)'!E47,'【断面別】自動車交通量(D断面流出)'!E47)</f>
        <v>4</v>
      </c>
      <c r="F47" s="93">
        <f>SUM('【断面別】自動車交通量(D断面流入)'!F47,'【断面別】自動車交通量(D断面流出)'!F47)</f>
        <v>0</v>
      </c>
      <c r="G47" s="93">
        <f>SUM('【断面別】自動車交通量(D断面流入)'!G47,'【断面別】自動車交通量(D断面流出)'!G47)</f>
        <v>0</v>
      </c>
      <c r="H47" s="93">
        <f t="shared" si="14"/>
        <v>13</v>
      </c>
      <c r="I47" s="93">
        <f t="shared" si="15"/>
        <v>0</v>
      </c>
      <c r="J47" s="93">
        <f t="shared" si="16"/>
        <v>13</v>
      </c>
      <c r="K47" s="92">
        <f t="shared" si="3"/>
        <v>0</v>
      </c>
      <c r="L47" s="91">
        <f t="shared" si="4"/>
        <v>2.1</v>
      </c>
    </row>
    <row r="48" spans="2:12" ht="14.45" customHeight="1" x14ac:dyDescent="0.15">
      <c r="B48" s="96" t="s">
        <v>78</v>
      </c>
      <c r="C48" s="95"/>
      <c r="D48" s="94">
        <f>SUM('【断面別】自動車交通量(D断面流入)'!D48,'【断面別】自動車交通量(D断面流出)'!D48)</f>
        <v>8</v>
      </c>
      <c r="E48" s="93">
        <f>SUM('【断面別】自動車交通量(D断面流入)'!E48,'【断面別】自動車交通量(D断面流出)'!E48)</f>
        <v>3</v>
      </c>
      <c r="F48" s="93">
        <f>SUM('【断面別】自動車交通量(D断面流入)'!F48,'【断面別】自動車交通量(D断面流出)'!F48)</f>
        <v>0</v>
      </c>
      <c r="G48" s="93">
        <f>SUM('【断面別】自動車交通量(D断面流入)'!G48,'【断面別】自動車交通量(D断面流出)'!G48)</f>
        <v>0</v>
      </c>
      <c r="H48" s="93">
        <f t="shared" si="14"/>
        <v>11</v>
      </c>
      <c r="I48" s="93">
        <f t="shared" si="15"/>
        <v>0</v>
      </c>
      <c r="J48" s="93">
        <f t="shared" si="16"/>
        <v>11</v>
      </c>
      <c r="K48" s="92">
        <f t="shared" si="3"/>
        <v>0</v>
      </c>
      <c r="L48" s="91">
        <f t="shared" si="4"/>
        <v>1.8</v>
      </c>
    </row>
    <row r="49" spans="2:13" ht="14.45" customHeight="1" x14ac:dyDescent="0.15">
      <c r="B49" s="96" t="s">
        <v>77</v>
      </c>
      <c r="C49" s="95"/>
      <c r="D49" s="94">
        <f>SUM('【断面別】自動車交通量(D断面流入)'!D49,'【断面別】自動車交通量(D断面流出)'!D49)</f>
        <v>9</v>
      </c>
      <c r="E49" s="93">
        <f>SUM('【断面別】自動車交通量(D断面流入)'!E49,'【断面別】自動車交通量(D断面流出)'!E49)</f>
        <v>0</v>
      </c>
      <c r="F49" s="93">
        <f>SUM('【断面別】自動車交通量(D断面流入)'!F49,'【断面別】自動車交通量(D断面流出)'!F49)</f>
        <v>0</v>
      </c>
      <c r="G49" s="93">
        <f>SUM('【断面別】自動車交通量(D断面流入)'!G49,'【断面別】自動車交通量(D断面流出)'!G49)</f>
        <v>0</v>
      </c>
      <c r="H49" s="93">
        <f t="shared" si="14"/>
        <v>9</v>
      </c>
      <c r="I49" s="93">
        <f t="shared" si="15"/>
        <v>0</v>
      </c>
      <c r="J49" s="93">
        <f t="shared" si="16"/>
        <v>9</v>
      </c>
      <c r="K49" s="92">
        <f t="shared" si="3"/>
        <v>0</v>
      </c>
      <c r="L49" s="91">
        <f t="shared" si="4"/>
        <v>1.5</v>
      </c>
    </row>
    <row r="50" spans="2:13" ht="14.45" customHeight="1" x14ac:dyDescent="0.15">
      <c r="B50" s="90" t="s">
        <v>253</v>
      </c>
      <c r="C50" s="89"/>
      <c r="D50" s="88">
        <f>SUM('【断面別】自動車交通量(D断面流入)'!D50,'【断面別】自動車交通量(D断面流出)'!D50)</f>
        <v>10</v>
      </c>
      <c r="E50" s="87">
        <f>SUM('【断面別】自動車交通量(D断面流入)'!E50,'【断面別】自動車交通量(D断面流出)'!E50)</f>
        <v>2</v>
      </c>
      <c r="F50" s="87">
        <f>SUM('【断面別】自動車交通量(D断面流入)'!F50,'【断面別】自動車交通量(D断面流出)'!F50)</f>
        <v>0</v>
      </c>
      <c r="G50" s="87">
        <f>SUM('【断面別】自動車交通量(D断面流入)'!G50,'【断面別】自動車交通量(D断面流出)'!G50)</f>
        <v>0</v>
      </c>
      <c r="H50" s="87">
        <f t="shared" si="14"/>
        <v>12</v>
      </c>
      <c r="I50" s="87">
        <f t="shared" si="15"/>
        <v>0</v>
      </c>
      <c r="J50" s="87">
        <f t="shared" si="16"/>
        <v>12</v>
      </c>
      <c r="K50" s="86">
        <f t="shared" si="3"/>
        <v>0</v>
      </c>
      <c r="L50" s="85">
        <f t="shared" si="4"/>
        <v>2</v>
      </c>
    </row>
    <row r="51" spans="2:13" ht="14.45" customHeight="1" thickBot="1" x14ac:dyDescent="0.2">
      <c r="B51" s="84" t="s">
        <v>75</v>
      </c>
      <c r="C51" s="83"/>
      <c r="D51" s="82">
        <f t="shared" ref="D51:J51" si="17">SUBTOTAL(9,D45:D50)</f>
        <v>61</v>
      </c>
      <c r="E51" s="81">
        <f t="shared" si="17"/>
        <v>10</v>
      </c>
      <c r="F51" s="81">
        <f t="shared" si="17"/>
        <v>1</v>
      </c>
      <c r="G51" s="81">
        <f t="shared" si="17"/>
        <v>0</v>
      </c>
      <c r="H51" s="81">
        <f t="shared" si="17"/>
        <v>71</v>
      </c>
      <c r="I51" s="81">
        <f t="shared" si="17"/>
        <v>1</v>
      </c>
      <c r="J51" s="81">
        <f t="shared" si="17"/>
        <v>72</v>
      </c>
      <c r="K51" s="80">
        <f t="shared" si="3"/>
        <v>1.4</v>
      </c>
      <c r="L51" s="79">
        <f t="shared" si="4"/>
        <v>11.8</v>
      </c>
    </row>
    <row r="52" spans="2:13" ht="14.45" customHeight="1" thickTop="1" x14ac:dyDescent="0.15">
      <c r="B52" s="78" t="s">
        <v>13</v>
      </c>
      <c r="C52" s="77"/>
      <c r="D52" s="76">
        <f t="shared" ref="D52:J52" si="18">SUBTOTAL(9,D16:D51)</f>
        <v>502</v>
      </c>
      <c r="E52" s="75">
        <f t="shared" si="18"/>
        <v>83</v>
      </c>
      <c r="F52" s="75">
        <f t="shared" si="18"/>
        <v>20</v>
      </c>
      <c r="G52" s="75">
        <f t="shared" si="18"/>
        <v>4</v>
      </c>
      <c r="H52" s="75">
        <f t="shared" si="18"/>
        <v>585</v>
      </c>
      <c r="I52" s="75">
        <f t="shared" si="18"/>
        <v>24</v>
      </c>
      <c r="J52" s="75">
        <f t="shared" si="18"/>
        <v>609</v>
      </c>
      <c r="K52" s="74">
        <f t="shared" si="3"/>
        <v>3.9</v>
      </c>
      <c r="L52" s="73">
        <f t="shared" si="4"/>
        <v>100</v>
      </c>
    </row>
    <row r="53" spans="2:13" ht="15" customHeight="1" x14ac:dyDescent="0.15">
      <c r="B53" s="72"/>
      <c r="C53" s="72"/>
      <c r="D53" s="71"/>
      <c r="E53" s="71"/>
      <c r="F53" s="71"/>
      <c r="G53" s="71"/>
      <c r="H53" s="71"/>
      <c r="I53" s="71"/>
      <c r="J53" s="71"/>
      <c r="K53" s="70"/>
      <c r="L53" s="70"/>
    </row>
    <row r="54" spans="2:13" ht="16.5" customHeight="1" x14ac:dyDescent="0.15"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E133"/>
  <sheetViews>
    <sheetView showGridLines="0" zoomScaleNormal="100" zoomScaleSheetLayoutView="100" workbookViewId="0">
      <selection activeCell="B1" sqref="B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2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29</v>
      </c>
      <c r="E6" s="48"/>
      <c r="F6" s="48"/>
      <c r="G6" s="49"/>
      <c r="H6" s="7"/>
      <c r="J6" s="22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30</v>
      </c>
      <c r="E7" s="48"/>
      <c r="F7" s="48"/>
      <c r="G7" s="49"/>
      <c r="H7" s="7"/>
      <c r="J7" s="22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2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2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28</v>
      </c>
      <c r="E10" s="48"/>
      <c r="F10" s="48"/>
      <c r="G10" s="49"/>
      <c r="H10" s="7"/>
      <c r="J10" s="22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2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2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2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23" t="str">
        <f>E71</f>
        <v>(1)</v>
      </c>
      <c r="C43" s="223"/>
      <c r="D43" s="223"/>
      <c r="E43" s="223"/>
      <c r="F43" s="223"/>
      <c r="G43" s="223"/>
      <c r="H43" s="223"/>
      <c r="I43" s="223"/>
      <c r="J43" s="223" t="str">
        <f>E87</f>
        <v>(2)</v>
      </c>
      <c r="K43" s="223"/>
      <c r="L43" s="223"/>
      <c r="M43" s="223"/>
      <c r="N43" s="223"/>
      <c r="O43" s="223"/>
      <c r="P43" s="223"/>
      <c r="Q43" s="22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23" t="str">
        <f>E103</f>
        <v>(3)</v>
      </c>
      <c r="C69" s="223"/>
      <c r="D69" s="223"/>
      <c r="E69" s="223"/>
      <c r="F69" s="223"/>
      <c r="G69" s="223"/>
      <c r="H69" s="223"/>
      <c r="I69" s="223"/>
      <c r="J69" s="223" t="str">
        <f>E119</f>
        <v>(4)</v>
      </c>
      <c r="K69" s="223"/>
      <c r="L69" s="223"/>
      <c r="M69" s="223"/>
      <c r="N69" s="223"/>
      <c r="O69" s="223"/>
      <c r="P69" s="223"/>
      <c r="Q69" s="22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14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21"/>
      <c r="V71" s="221"/>
      <c r="W71" s="221"/>
      <c r="X71" s="221"/>
      <c r="Y71" s="221"/>
      <c r="Z71" s="221"/>
      <c r="AA71" s="22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20</v>
      </c>
      <c r="F73" s="23">
        <v>8</v>
      </c>
      <c r="G73" s="23">
        <v>3</v>
      </c>
      <c r="H73" s="23">
        <v>0</v>
      </c>
      <c r="I73" s="23">
        <f t="shared" ref="I73:I84" si="0">SUM(E73:F73)</f>
        <v>28</v>
      </c>
      <c r="J73" s="23">
        <f t="shared" ref="J73:J84" si="1">SUM(G73:H73)</f>
        <v>3</v>
      </c>
      <c r="K73" s="23">
        <f>SUM(I73,J73)</f>
        <v>31</v>
      </c>
      <c r="L73" s="25">
        <f>IF(K73=0,0,ROUND(J73/K73*100,1))</f>
        <v>9.6999999999999993</v>
      </c>
      <c r="M73" s="59">
        <f>IF(K73=0,0,ROUND(K73/K$85*100,1))</f>
        <v>16.899999999999999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25</v>
      </c>
      <c r="F74" s="24">
        <v>3</v>
      </c>
      <c r="G74" s="24">
        <v>1</v>
      </c>
      <c r="H74" s="24">
        <v>0</v>
      </c>
      <c r="I74" s="24">
        <f t="shared" si="0"/>
        <v>28</v>
      </c>
      <c r="J74" s="24">
        <f t="shared" si="1"/>
        <v>1</v>
      </c>
      <c r="K74" s="24">
        <f t="shared" ref="K74:K84" si="2">SUM(I74,J74)</f>
        <v>29</v>
      </c>
      <c r="L74" s="26">
        <f t="shared" ref="L74:L84" si="3">IF(K74=0,0,ROUND(J74/K74*100,1))</f>
        <v>3.4</v>
      </c>
      <c r="M74" s="60">
        <f t="shared" ref="M74:M84" si="4">IF(K74=0,0,ROUND(K74/K$85*100,1))</f>
        <v>15.8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12</v>
      </c>
      <c r="F75" s="24">
        <v>2</v>
      </c>
      <c r="G75" s="24">
        <v>0</v>
      </c>
      <c r="H75" s="24">
        <v>0</v>
      </c>
      <c r="I75" s="24">
        <f t="shared" si="0"/>
        <v>14</v>
      </c>
      <c r="J75" s="24">
        <f t="shared" si="1"/>
        <v>0</v>
      </c>
      <c r="K75" s="24">
        <f t="shared" si="2"/>
        <v>14</v>
      </c>
      <c r="L75" s="26">
        <f t="shared" si="3"/>
        <v>0</v>
      </c>
      <c r="M75" s="60">
        <f t="shared" si="4"/>
        <v>7.7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8</v>
      </c>
      <c r="F76" s="24">
        <v>0</v>
      </c>
      <c r="G76" s="24">
        <v>1</v>
      </c>
      <c r="H76" s="24">
        <v>0</v>
      </c>
      <c r="I76" s="24">
        <f t="shared" si="0"/>
        <v>8</v>
      </c>
      <c r="J76" s="24">
        <f t="shared" si="1"/>
        <v>1</v>
      </c>
      <c r="K76" s="24">
        <f t="shared" si="2"/>
        <v>9</v>
      </c>
      <c r="L76" s="26">
        <f t="shared" si="3"/>
        <v>11.1</v>
      </c>
      <c r="M76" s="60">
        <f t="shared" si="4"/>
        <v>4.9000000000000004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9</v>
      </c>
      <c r="F77" s="24">
        <v>0</v>
      </c>
      <c r="G77" s="24">
        <v>0</v>
      </c>
      <c r="H77" s="24">
        <v>0</v>
      </c>
      <c r="I77" s="24">
        <f t="shared" si="0"/>
        <v>9</v>
      </c>
      <c r="J77" s="24">
        <f t="shared" si="1"/>
        <v>0</v>
      </c>
      <c r="K77" s="24">
        <f t="shared" si="2"/>
        <v>9</v>
      </c>
      <c r="L77" s="26">
        <f t="shared" si="3"/>
        <v>0</v>
      </c>
      <c r="M77" s="60">
        <f t="shared" si="4"/>
        <v>4.9000000000000004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12</v>
      </c>
      <c r="F78" s="24">
        <v>3</v>
      </c>
      <c r="G78" s="24">
        <v>0</v>
      </c>
      <c r="H78" s="24">
        <v>0</v>
      </c>
      <c r="I78" s="24">
        <f t="shared" si="0"/>
        <v>15</v>
      </c>
      <c r="J78" s="24">
        <f t="shared" si="1"/>
        <v>0</v>
      </c>
      <c r="K78" s="24">
        <f t="shared" si="2"/>
        <v>15</v>
      </c>
      <c r="L78" s="26">
        <f t="shared" si="3"/>
        <v>0</v>
      </c>
      <c r="M78" s="60">
        <f t="shared" si="4"/>
        <v>8.1999999999999993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12</v>
      </c>
      <c r="F79" s="24">
        <v>0</v>
      </c>
      <c r="G79" s="24">
        <v>2</v>
      </c>
      <c r="H79" s="24">
        <v>0</v>
      </c>
      <c r="I79" s="24">
        <f t="shared" si="0"/>
        <v>12</v>
      </c>
      <c r="J79" s="24">
        <f t="shared" si="1"/>
        <v>2</v>
      </c>
      <c r="K79" s="24">
        <f t="shared" si="2"/>
        <v>14</v>
      </c>
      <c r="L79" s="26">
        <f t="shared" si="3"/>
        <v>14.3</v>
      </c>
      <c r="M79" s="60">
        <f t="shared" si="4"/>
        <v>7.7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9</v>
      </c>
      <c r="F80" s="24">
        <v>0</v>
      </c>
      <c r="G80" s="24">
        <v>2</v>
      </c>
      <c r="H80" s="24">
        <v>0</v>
      </c>
      <c r="I80" s="24">
        <f t="shared" si="0"/>
        <v>9</v>
      </c>
      <c r="J80" s="24">
        <f t="shared" si="1"/>
        <v>2</v>
      </c>
      <c r="K80" s="24">
        <f t="shared" si="2"/>
        <v>11</v>
      </c>
      <c r="L80" s="26">
        <f t="shared" si="3"/>
        <v>18.2</v>
      </c>
      <c r="M80" s="60">
        <f t="shared" si="4"/>
        <v>6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11</v>
      </c>
      <c r="F81" s="24">
        <v>2</v>
      </c>
      <c r="G81" s="24">
        <v>1</v>
      </c>
      <c r="H81" s="24">
        <v>0</v>
      </c>
      <c r="I81" s="24">
        <f t="shared" si="0"/>
        <v>13</v>
      </c>
      <c r="J81" s="24">
        <f t="shared" si="1"/>
        <v>1</v>
      </c>
      <c r="K81" s="24">
        <f t="shared" si="2"/>
        <v>14</v>
      </c>
      <c r="L81" s="26">
        <f t="shared" si="3"/>
        <v>7.1</v>
      </c>
      <c r="M81" s="60">
        <f t="shared" si="4"/>
        <v>7.7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11</v>
      </c>
      <c r="F82" s="24">
        <v>0</v>
      </c>
      <c r="G82" s="24">
        <v>0</v>
      </c>
      <c r="H82" s="24">
        <v>0</v>
      </c>
      <c r="I82" s="24">
        <f t="shared" si="0"/>
        <v>11</v>
      </c>
      <c r="J82" s="24">
        <f t="shared" si="1"/>
        <v>0</v>
      </c>
      <c r="K82" s="24">
        <f t="shared" si="2"/>
        <v>11</v>
      </c>
      <c r="L82" s="26">
        <f t="shared" si="3"/>
        <v>0</v>
      </c>
      <c r="M82" s="60">
        <f t="shared" si="4"/>
        <v>6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9</v>
      </c>
      <c r="F83" s="24">
        <v>2</v>
      </c>
      <c r="G83" s="24">
        <v>3</v>
      </c>
      <c r="H83" s="24">
        <v>0</v>
      </c>
      <c r="I83" s="24">
        <f t="shared" si="0"/>
        <v>11</v>
      </c>
      <c r="J83" s="24">
        <f t="shared" si="1"/>
        <v>3</v>
      </c>
      <c r="K83" s="24">
        <f t="shared" si="2"/>
        <v>14</v>
      </c>
      <c r="L83" s="26">
        <f t="shared" si="3"/>
        <v>21.4</v>
      </c>
      <c r="M83" s="60">
        <f t="shared" si="4"/>
        <v>7.7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12</v>
      </c>
      <c r="F84" s="24">
        <v>0</v>
      </c>
      <c r="G84" s="24">
        <v>0</v>
      </c>
      <c r="H84" s="24">
        <v>0</v>
      </c>
      <c r="I84" s="24">
        <f t="shared" si="0"/>
        <v>12</v>
      </c>
      <c r="J84" s="24">
        <f t="shared" si="1"/>
        <v>0</v>
      </c>
      <c r="K84" s="24">
        <f t="shared" si="2"/>
        <v>12</v>
      </c>
      <c r="L84" s="26">
        <f t="shared" si="3"/>
        <v>0</v>
      </c>
      <c r="M84" s="60">
        <f t="shared" si="4"/>
        <v>6.6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150</v>
      </c>
      <c r="F85" s="5">
        <f t="shared" si="5"/>
        <v>20</v>
      </c>
      <c r="G85" s="5">
        <f t="shared" si="5"/>
        <v>13</v>
      </c>
      <c r="H85" s="5">
        <f t="shared" si="5"/>
        <v>0</v>
      </c>
      <c r="I85" s="5">
        <f t="shared" si="5"/>
        <v>170</v>
      </c>
      <c r="J85" s="5">
        <f t="shared" si="5"/>
        <v>13</v>
      </c>
      <c r="K85" s="5">
        <f t="shared" si="5"/>
        <v>183</v>
      </c>
      <c r="L85" s="51">
        <f>IF(K85=0,0,ROUND(J85/K85*100,1))</f>
        <v>7.1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15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21"/>
      <c r="V87" s="221"/>
      <c r="W87" s="221"/>
      <c r="X87" s="221"/>
      <c r="Y87" s="221"/>
      <c r="Z87" s="221"/>
      <c r="AA87" s="22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0</v>
      </c>
      <c r="F89" s="23">
        <v>1</v>
      </c>
      <c r="G89" s="23">
        <v>0</v>
      </c>
      <c r="H89" s="23">
        <v>0</v>
      </c>
      <c r="I89" s="23">
        <f t="shared" ref="I89:I100" si="6">SUM(E89:F89)</f>
        <v>1</v>
      </c>
      <c r="J89" s="23">
        <f t="shared" ref="J89:J100" si="7">SUM(G89:H89)</f>
        <v>0</v>
      </c>
      <c r="K89" s="23">
        <f>SUM(I89,J89)</f>
        <v>1</v>
      </c>
      <c r="L89" s="25">
        <f>IF(K89=0,0,ROUND(J89/K89*100,1))</f>
        <v>0</v>
      </c>
      <c r="M89" s="59">
        <f>IF(K89=0,0,ROUND(K89/K$101*100,1))</f>
        <v>2.6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11</v>
      </c>
      <c r="F90" s="24">
        <v>1</v>
      </c>
      <c r="G90" s="24">
        <v>0</v>
      </c>
      <c r="H90" s="24">
        <v>0</v>
      </c>
      <c r="I90" s="24">
        <f t="shared" si="6"/>
        <v>12</v>
      </c>
      <c r="J90" s="24">
        <f t="shared" si="7"/>
        <v>0</v>
      </c>
      <c r="K90" s="24">
        <f t="shared" ref="K90:K100" si="8">SUM(I90,J90)</f>
        <v>12</v>
      </c>
      <c r="L90" s="26">
        <f t="shared" ref="L90:L101" si="9">IF(K90=0,0,ROUND(J90/K90*100,1))</f>
        <v>0</v>
      </c>
      <c r="M90" s="60">
        <f t="shared" ref="M90:M101" si="10">IF(K90=0,0,ROUND(K90/K$101*100,1))</f>
        <v>31.6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1</v>
      </c>
      <c r="F91" s="24">
        <v>0</v>
      </c>
      <c r="G91" s="24">
        <v>0</v>
      </c>
      <c r="H91" s="24">
        <v>0</v>
      </c>
      <c r="I91" s="24">
        <f t="shared" si="6"/>
        <v>1</v>
      </c>
      <c r="J91" s="24">
        <f t="shared" si="7"/>
        <v>0</v>
      </c>
      <c r="K91" s="24">
        <f t="shared" si="8"/>
        <v>1</v>
      </c>
      <c r="L91" s="26">
        <f t="shared" si="9"/>
        <v>0</v>
      </c>
      <c r="M91" s="60">
        <f t="shared" si="10"/>
        <v>2.6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2</v>
      </c>
      <c r="F92" s="24">
        <v>1</v>
      </c>
      <c r="G92" s="24">
        <v>1</v>
      </c>
      <c r="H92" s="24">
        <v>0</v>
      </c>
      <c r="I92" s="24">
        <f t="shared" si="6"/>
        <v>3</v>
      </c>
      <c r="J92" s="24">
        <f t="shared" si="7"/>
        <v>1</v>
      </c>
      <c r="K92" s="24">
        <f t="shared" si="8"/>
        <v>4</v>
      </c>
      <c r="L92" s="26">
        <f t="shared" si="9"/>
        <v>25</v>
      </c>
      <c r="M92" s="60">
        <f t="shared" si="10"/>
        <v>10.5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2</v>
      </c>
      <c r="F93" s="24">
        <v>1</v>
      </c>
      <c r="G93" s="24">
        <v>1</v>
      </c>
      <c r="H93" s="24">
        <v>0</v>
      </c>
      <c r="I93" s="24">
        <f t="shared" si="6"/>
        <v>3</v>
      </c>
      <c r="J93" s="24">
        <f t="shared" si="7"/>
        <v>1</v>
      </c>
      <c r="K93" s="24">
        <f t="shared" si="8"/>
        <v>4</v>
      </c>
      <c r="L93" s="26">
        <f t="shared" si="9"/>
        <v>25</v>
      </c>
      <c r="M93" s="60">
        <f t="shared" si="10"/>
        <v>10.5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1</v>
      </c>
      <c r="F94" s="24">
        <v>0</v>
      </c>
      <c r="G94" s="24">
        <v>0</v>
      </c>
      <c r="H94" s="24">
        <v>0</v>
      </c>
      <c r="I94" s="24">
        <f t="shared" si="6"/>
        <v>1</v>
      </c>
      <c r="J94" s="24">
        <f t="shared" si="7"/>
        <v>0</v>
      </c>
      <c r="K94" s="24">
        <f t="shared" si="8"/>
        <v>1</v>
      </c>
      <c r="L94" s="26">
        <f t="shared" si="9"/>
        <v>0</v>
      </c>
      <c r="M94" s="60">
        <f t="shared" si="10"/>
        <v>2.6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1</v>
      </c>
      <c r="F95" s="24">
        <v>2</v>
      </c>
      <c r="G95" s="24">
        <v>0</v>
      </c>
      <c r="H95" s="24">
        <v>0</v>
      </c>
      <c r="I95" s="24">
        <f t="shared" si="6"/>
        <v>3</v>
      </c>
      <c r="J95" s="24">
        <f t="shared" si="7"/>
        <v>0</v>
      </c>
      <c r="K95" s="24">
        <f t="shared" si="8"/>
        <v>3</v>
      </c>
      <c r="L95" s="26">
        <f t="shared" si="9"/>
        <v>0</v>
      </c>
      <c r="M95" s="60">
        <f t="shared" si="10"/>
        <v>7.9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1</v>
      </c>
      <c r="F96" s="24">
        <v>0</v>
      </c>
      <c r="G96" s="24">
        <v>0</v>
      </c>
      <c r="H96" s="24">
        <v>0</v>
      </c>
      <c r="I96" s="24">
        <f t="shared" si="6"/>
        <v>1</v>
      </c>
      <c r="J96" s="24">
        <f t="shared" si="7"/>
        <v>0</v>
      </c>
      <c r="K96" s="24">
        <f t="shared" si="8"/>
        <v>1</v>
      </c>
      <c r="L96" s="26">
        <f t="shared" si="9"/>
        <v>0</v>
      </c>
      <c r="M96" s="60">
        <f t="shared" si="10"/>
        <v>2.6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5</v>
      </c>
      <c r="F97" s="24">
        <v>0</v>
      </c>
      <c r="G97" s="24">
        <v>0</v>
      </c>
      <c r="H97" s="24">
        <v>0</v>
      </c>
      <c r="I97" s="24">
        <f t="shared" si="6"/>
        <v>5</v>
      </c>
      <c r="J97" s="24">
        <f t="shared" si="7"/>
        <v>0</v>
      </c>
      <c r="K97" s="24">
        <f t="shared" si="8"/>
        <v>5</v>
      </c>
      <c r="L97" s="26">
        <f t="shared" si="9"/>
        <v>0</v>
      </c>
      <c r="M97" s="60">
        <f t="shared" si="10"/>
        <v>13.2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1</v>
      </c>
      <c r="F98" s="24">
        <v>1</v>
      </c>
      <c r="G98" s="24">
        <v>0</v>
      </c>
      <c r="H98" s="24">
        <v>0</v>
      </c>
      <c r="I98" s="24">
        <f t="shared" si="6"/>
        <v>2</v>
      </c>
      <c r="J98" s="24">
        <f t="shared" si="7"/>
        <v>0</v>
      </c>
      <c r="K98" s="24">
        <f t="shared" si="8"/>
        <v>2</v>
      </c>
      <c r="L98" s="26">
        <f t="shared" si="9"/>
        <v>0</v>
      </c>
      <c r="M98" s="60">
        <f t="shared" si="10"/>
        <v>5.3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3</v>
      </c>
      <c r="F99" s="24">
        <v>0</v>
      </c>
      <c r="G99" s="24">
        <v>1</v>
      </c>
      <c r="H99" s="24">
        <v>0</v>
      </c>
      <c r="I99" s="24">
        <f t="shared" si="6"/>
        <v>3</v>
      </c>
      <c r="J99" s="24">
        <f t="shared" si="7"/>
        <v>1</v>
      </c>
      <c r="K99" s="24">
        <f t="shared" si="8"/>
        <v>4</v>
      </c>
      <c r="L99" s="26">
        <f t="shared" si="9"/>
        <v>25</v>
      </c>
      <c r="M99" s="60">
        <f t="shared" si="10"/>
        <v>10.5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0</v>
      </c>
      <c r="F100" s="24">
        <v>0</v>
      </c>
      <c r="G100" s="24">
        <v>0</v>
      </c>
      <c r="H100" s="24">
        <v>0</v>
      </c>
      <c r="I100" s="24">
        <f t="shared" si="6"/>
        <v>0</v>
      </c>
      <c r="J100" s="24">
        <f t="shared" si="7"/>
        <v>0</v>
      </c>
      <c r="K100" s="24">
        <f t="shared" si="8"/>
        <v>0</v>
      </c>
      <c r="L100" s="26">
        <f t="shared" si="9"/>
        <v>0</v>
      </c>
      <c r="M100" s="60">
        <f t="shared" si="10"/>
        <v>0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28</v>
      </c>
      <c r="F101" s="5">
        <f t="shared" si="11"/>
        <v>7</v>
      </c>
      <c r="G101" s="5">
        <f t="shared" si="11"/>
        <v>3</v>
      </c>
      <c r="H101" s="5">
        <f t="shared" si="11"/>
        <v>0</v>
      </c>
      <c r="I101" s="5">
        <f t="shared" si="11"/>
        <v>35</v>
      </c>
      <c r="J101" s="5">
        <f t="shared" si="11"/>
        <v>3</v>
      </c>
      <c r="K101" s="5">
        <f t="shared" si="11"/>
        <v>38</v>
      </c>
      <c r="L101" s="51">
        <f t="shared" si="9"/>
        <v>7.9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16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21"/>
      <c r="V103" s="221"/>
      <c r="W103" s="221"/>
      <c r="X103" s="221"/>
      <c r="Y103" s="221"/>
      <c r="Z103" s="221"/>
      <c r="AA103" s="22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350</v>
      </c>
      <c r="F105" s="23">
        <v>56</v>
      </c>
      <c r="G105" s="23">
        <v>12</v>
      </c>
      <c r="H105" s="23">
        <v>4</v>
      </c>
      <c r="I105" s="23">
        <f t="shared" ref="I105:I116" si="12">SUM(E105:F105)</f>
        <v>406</v>
      </c>
      <c r="J105" s="23">
        <f t="shared" ref="J105:J116" si="13">SUM(G105:H105)</f>
        <v>16</v>
      </c>
      <c r="K105" s="23">
        <f>SUM(I105,J105)</f>
        <v>422</v>
      </c>
      <c r="L105" s="25">
        <f t="shared" ref="L105:L117" si="14">IF(K105=0,0,ROUND(J105/K105*100,1))</f>
        <v>3.8</v>
      </c>
      <c r="M105" s="59">
        <f>IF(K105=0,0,ROUND(K105/K$117*100,1))</f>
        <v>12.8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305</v>
      </c>
      <c r="F106" s="24">
        <v>23</v>
      </c>
      <c r="G106" s="24">
        <v>28</v>
      </c>
      <c r="H106" s="24">
        <v>4</v>
      </c>
      <c r="I106" s="24">
        <f t="shared" si="12"/>
        <v>328</v>
      </c>
      <c r="J106" s="24">
        <f t="shared" si="13"/>
        <v>32</v>
      </c>
      <c r="K106" s="24">
        <f t="shared" ref="K106:K116" si="15">SUM(I106,J106)</f>
        <v>360</v>
      </c>
      <c r="L106" s="26">
        <f t="shared" si="14"/>
        <v>8.9</v>
      </c>
      <c r="M106" s="60">
        <f t="shared" ref="M106:M117" si="16">IF(K106=0,0,ROUND(K106/K$117*100,1))</f>
        <v>10.9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254</v>
      </c>
      <c r="F107" s="24">
        <v>27</v>
      </c>
      <c r="G107" s="24">
        <v>34</v>
      </c>
      <c r="H107" s="24">
        <v>2</v>
      </c>
      <c r="I107" s="24">
        <f t="shared" si="12"/>
        <v>281</v>
      </c>
      <c r="J107" s="24">
        <f t="shared" si="13"/>
        <v>36</v>
      </c>
      <c r="K107" s="24">
        <f t="shared" si="15"/>
        <v>317</v>
      </c>
      <c r="L107" s="26">
        <f t="shared" si="14"/>
        <v>11.4</v>
      </c>
      <c r="M107" s="60">
        <f t="shared" si="16"/>
        <v>9.6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215</v>
      </c>
      <c r="F108" s="24">
        <v>27</v>
      </c>
      <c r="G108" s="24">
        <v>29</v>
      </c>
      <c r="H108" s="24">
        <v>0</v>
      </c>
      <c r="I108" s="24">
        <f t="shared" si="12"/>
        <v>242</v>
      </c>
      <c r="J108" s="24">
        <f t="shared" si="13"/>
        <v>29</v>
      </c>
      <c r="K108" s="24">
        <f t="shared" si="15"/>
        <v>271</v>
      </c>
      <c r="L108" s="26">
        <f t="shared" si="14"/>
        <v>10.7</v>
      </c>
      <c r="M108" s="60">
        <f t="shared" si="16"/>
        <v>8.1999999999999993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227</v>
      </c>
      <c r="F109" s="24">
        <v>28</v>
      </c>
      <c r="G109" s="24">
        <v>39</v>
      </c>
      <c r="H109" s="24">
        <v>1</v>
      </c>
      <c r="I109" s="24">
        <f t="shared" si="12"/>
        <v>255</v>
      </c>
      <c r="J109" s="24">
        <f t="shared" si="13"/>
        <v>40</v>
      </c>
      <c r="K109" s="24">
        <f t="shared" si="15"/>
        <v>295</v>
      </c>
      <c r="L109" s="26">
        <f t="shared" si="14"/>
        <v>13.6</v>
      </c>
      <c r="M109" s="60">
        <f t="shared" si="16"/>
        <v>9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158</v>
      </c>
      <c r="F110" s="24">
        <v>24</v>
      </c>
      <c r="G110" s="24">
        <v>27</v>
      </c>
      <c r="H110" s="24">
        <v>0</v>
      </c>
      <c r="I110" s="24">
        <f t="shared" si="12"/>
        <v>182</v>
      </c>
      <c r="J110" s="24">
        <f t="shared" si="13"/>
        <v>27</v>
      </c>
      <c r="K110" s="24">
        <f t="shared" si="15"/>
        <v>209</v>
      </c>
      <c r="L110" s="26">
        <f t="shared" si="14"/>
        <v>12.9</v>
      </c>
      <c r="M110" s="60">
        <f t="shared" si="16"/>
        <v>6.4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191</v>
      </c>
      <c r="F111" s="24">
        <v>33</v>
      </c>
      <c r="G111" s="24">
        <v>20</v>
      </c>
      <c r="H111" s="24">
        <v>3</v>
      </c>
      <c r="I111" s="24">
        <f t="shared" si="12"/>
        <v>224</v>
      </c>
      <c r="J111" s="24">
        <f t="shared" si="13"/>
        <v>23</v>
      </c>
      <c r="K111" s="24">
        <f t="shared" si="15"/>
        <v>247</v>
      </c>
      <c r="L111" s="26">
        <f t="shared" si="14"/>
        <v>9.3000000000000007</v>
      </c>
      <c r="M111" s="60">
        <f t="shared" si="16"/>
        <v>7.5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173</v>
      </c>
      <c r="F112" s="24">
        <v>33</v>
      </c>
      <c r="G112" s="24">
        <v>20</v>
      </c>
      <c r="H112" s="24">
        <v>2</v>
      </c>
      <c r="I112" s="24">
        <f t="shared" si="12"/>
        <v>206</v>
      </c>
      <c r="J112" s="24">
        <f t="shared" si="13"/>
        <v>22</v>
      </c>
      <c r="K112" s="24">
        <f t="shared" si="15"/>
        <v>228</v>
      </c>
      <c r="L112" s="26">
        <f t="shared" si="14"/>
        <v>9.6</v>
      </c>
      <c r="M112" s="60">
        <f t="shared" si="16"/>
        <v>6.9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127</v>
      </c>
      <c r="F113" s="24">
        <v>23</v>
      </c>
      <c r="G113" s="24">
        <v>22</v>
      </c>
      <c r="H113" s="24">
        <v>1</v>
      </c>
      <c r="I113" s="24">
        <f t="shared" si="12"/>
        <v>150</v>
      </c>
      <c r="J113" s="24">
        <f t="shared" si="13"/>
        <v>23</v>
      </c>
      <c r="K113" s="24">
        <f t="shared" si="15"/>
        <v>173</v>
      </c>
      <c r="L113" s="26">
        <f t="shared" si="14"/>
        <v>13.3</v>
      </c>
      <c r="M113" s="60">
        <f t="shared" si="16"/>
        <v>5.3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172</v>
      </c>
      <c r="F114" s="24">
        <v>31</v>
      </c>
      <c r="G114" s="24">
        <v>26</v>
      </c>
      <c r="H114" s="24">
        <v>0</v>
      </c>
      <c r="I114" s="24">
        <f t="shared" si="12"/>
        <v>203</v>
      </c>
      <c r="J114" s="24">
        <f t="shared" si="13"/>
        <v>26</v>
      </c>
      <c r="K114" s="24">
        <f t="shared" si="15"/>
        <v>229</v>
      </c>
      <c r="L114" s="26">
        <f t="shared" si="14"/>
        <v>11.4</v>
      </c>
      <c r="M114" s="60">
        <f t="shared" si="16"/>
        <v>7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233</v>
      </c>
      <c r="F115" s="24">
        <v>41</v>
      </c>
      <c r="G115" s="24">
        <v>24</v>
      </c>
      <c r="H115" s="24">
        <v>1</v>
      </c>
      <c r="I115" s="24">
        <f t="shared" si="12"/>
        <v>274</v>
      </c>
      <c r="J115" s="24">
        <f t="shared" si="13"/>
        <v>25</v>
      </c>
      <c r="K115" s="24">
        <f t="shared" si="15"/>
        <v>299</v>
      </c>
      <c r="L115" s="26">
        <f t="shared" si="14"/>
        <v>8.4</v>
      </c>
      <c r="M115" s="60">
        <f t="shared" si="16"/>
        <v>9.1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213</v>
      </c>
      <c r="F116" s="24">
        <v>7</v>
      </c>
      <c r="G116" s="24">
        <v>21</v>
      </c>
      <c r="H116" s="24">
        <v>0</v>
      </c>
      <c r="I116" s="24">
        <f t="shared" si="12"/>
        <v>220</v>
      </c>
      <c r="J116" s="24">
        <f t="shared" si="13"/>
        <v>21</v>
      </c>
      <c r="K116" s="24">
        <f t="shared" si="15"/>
        <v>241</v>
      </c>
      <c r="L116" s="26">
        <f t="shared" si="14"/>
        <v>8.6999999999999993</v>
      </c>
      <c r="M116" s="60">
        <f t="shared" si="16"/>
        <v>7.3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2618</v>
      </c>
      <c r="F117" s="5">
        <f t="shared" si="17"/>
        <v>353</v>
      </c>
      <c r="G117" s="5">
        <f t="shared" si="17"/>
        <v>302</v>
      </c>
      <c r="H117" s="5">
        <f t="shared" si="17"/>
        <v>18</v>
      </c>
      <c r="I117" s="5">
        <f t="shared" si="17"/>
        <v>2971</v>
      </c>
      <c r="J117" s="5">
        <f t="shared" si="17"/>
        <v>320</v>
      </c>
      <c r="K117" s="5">
        <f t="shared" si="17"/>
        <v>3291</v>
      </c>
      <c r="L117" s="51">
        <f t="shared" si="14"/>
        <v>9.6999999999999993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17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21"/>
      <c r="V119" s="221"/>
      <c r="W119" s="221"/>
      <c r="X119" s="221"/>
      <c r="Y119" s="221"/>
      <c r="Z119" s="221"/>
      <c r="AA119" s="22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313</v>
      </c>
      <c r="F121" s="23">
        <v>35</v>
      </c>
      <c r="G121" s="23">
        <v>12</v>
      </c>
      <c r="H121" s="23">
        <v>6</v>
      </c>
      <c r="I121" s="23">
        <f t="shared" ref="I121:I132" si="18">SUM(E121:F121)</f>
        <v>348</v>
      </c>
      <c r="J121" s="23">
        <f t="shared" ref="J121:J132" si="19">SUM(G121:H121)</f>
        <v>18</v>
      </c>
      <c r="K121" s="23">
        <f>SUM(I121,J121)</f>
        <v>366</v>
      </c>
      <c r="L121" s="25">
        <f t="shared" ref="L121:L133" si="20">IF(K121=0,0,ROUND(J121/K121*100,1))</f>
        <v>4.9000000000000004</v>
      </c>
      <c r="M121" s="59">
        <f>IF(K121=0,0,ROUND(K121/K$133*100,1))</f>
        <v>9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282</v>
      </c>
      <c r="F122" s="24">
        <v>10</v>
      </c>
      <c r="G122" s="24">
        <v>19</v>
      </c>
      <c r="H122" s="24">
        <v>9</v>
      </c>
      <c r="I122" s="24">
        <f t="shared" si="18"/>
        <v>292</v>
      </c>
      <c r="J122" s="24">
        <f t="shared" si="19"/>
        <v>28</v>
      </c>
      <c r="K122" s="24">
        <f t="shared" ref="K122:K132" si="21">SUM(I122,J122)</f>
        <v>320</v>
      </c>
      <c r="L122" s="26">
        <f t="shared" si="20"/>
        <v>8.8000000000000007</v>
      </c>
      <c r="M122" s="60">
        <f t="shared" ref="M122:M133" si="22">IF(K122=0,0,ROUND(K122/K$133*100,1))</f>
        <v>7.8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294</v>
      </c>
      <c r="F123" s="24">
        <v>41</v>
      </c>
      <c r="G123" s="24">
        <v>20</v>
      </c>
      <c r="H123" s="24">
        <v>6</v>
      </c>
      <c r="I123" s="24">
        <f t="shared" si="18"/>
        <v>335</v>
      </c>
      <c r="J123" s="24">
        <f t="shared" si="19"/>
        <v>26</v>
      </c>
      <c r="K123" s="24">
        <f t="shared" si="21"/>
        <v>361</v>
      </c>
      <c r="L123" s="26">
        <f t="shared" si="20"/>
        <v>7.2</v>
      </c>
      <c r="M123" s="60">
        <f t="shared" si="22"/>
        <v>8.8000000000000007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304</v>
      </c>
      <c r="F124" s="24">
        <v>47</v>
      </c>
      <c r="G124" s="24">
        <v>21</v>
      </c>
      <c r="H124" s="24">
        <v>4</v>
      </c>
      <c r="I124" s="24">
        <f t="shared" si="18"/>
        <v>351</v>
      </c>
      <c r="J124" s="24">
        <f t="shared" si="19"/>
        <v>25</v>
      </c>
      <c r="K124" s="24">
        <f t="shared" si="21"/>
        <v>376</v>
      </c>
      <c r="L124" s="26">
        <f t="shared" si="20"/>
        <v>6.6</v>
      </c>
      <c r="M124" s="60">
        <f t="shared" si="22"/>
        <v>9.1999999999999993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315</v>
      </c>
      <c r="F125" s="24">
        <v>33</v>
      </c>
      <c r="G125" s="24">
        <v>36</v>
      </c>
      <c r="H125" s="24">
        <v>3</v>
      </c>
      <c r="I125" s="24">
        <f t="shared" si="18"/>
        <v>348</v>
      </c>
      <c r="J125" s="24">
        <f t="shared" si="19"/>
        <v>39</v>
      </c>
      <c r="K125" s="24">
        <f t="shared" si="21"/>
        <v>387</v>
      </c>
      <c r="L125" s="26">
        <f t="shared" si="20"/>
        <v>10.1</v>
      </c>
      <c r="M125" s="60">
        <f t="shared" si="22"/>
        <v>9.5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282</v>
      </c>
      <c r="F126" s="24">
        <v>22</v>
      </c>
      <c r="G126" s="24">
        <v>26</v>
      </c>
      <c r="H126" s="24">
        <v>2</v>
      </c>
      <c r="I126" s="24">
        <f t="shared" si="18"/>
        <v>304</v>
      </c>
      <c r="J126" s="24">
        <f t="shared" si="19"/>
        <v>28</v>
      </c>
      <c r="K126" s="24">
        <f t="shared" si="21"/>
        <v>332</v>
      </c>
      <c r="L126" s="26">
        <f t="shared" si="20"/>
        <v>8.4</v>
      </c>
      <c r="M126" s="60">
        <f t="shared" si="22"/>
        <v>8.1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284</v>
      </c>
      <c r="F127" s="24">
        <v>45</v>
      </c>
      <c r="G127" s="24">
        <v>16</v>
      </c>
      <c r="H127" s="24">
        <v>2</v>
      </c>
      <c r="I127" s="24">
        <f t="shared" si="18"/>
        <v>329</v>
      </c>
      <c r="J127" s="24">
        <f t="shared" si="19"/>
        <v>18</v>
      </c>
      <c r="K127" s="24">
        <f t="shared" si="21"/>
        <v>347</v>
      </c>
      <c r="L127" s="26">
        <f t="shared" si="20"/>
        <v>5.2</v>
      </c>
      <c r="M127" s="60">
        <f t="shared" si="22"/>
        <v>8.5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263</v>
      </c>
      <c r="F128" s="24">
        <v>45</v>
      </c>
      <c r="G128" s="24">
        <v>20</v>
      </c>
      <c r="H128" s="24">
        <v>5</v>
      </c>
      <c r="I128" s="24">
        <f t="shared" si="18"/>
        <v>308</v>
      </c>
      <c r="J128" s="24">
        <f t="shared" si="19"/>
        <v>25</v>
      </c>
      <c r="K128" s="24">
        <f t="shared" si="21"/>
        <v>333</v>
      </c>
      <c r="L128" s="26">
        <f t="shared" si="20"/>
        <v>7.5</v>
      </c>
      <c r="M128" s="60">
        <f t="shared" si="22"/>
        <v>8.1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234</v>
      </c>
      <c r="F129" s="24">
        <v>25</v>
      </c>
      <c r="G129" s="24">
        <v>22</v>
      </c>
      <c r="H129" s="24">
        <v>6</v>
      </c>
      <c r="I129" s="24">
        <f t="shared" si="18"/>
        <v>259</v>
      </c>
      <c r="J129" s="24">
        <f t="shared" si="19"/>
        <v>28</v>
      </c>
      <c r="K129" s="24">
        <f t="shared" si="21"/>
        <v>287</v>
      </c>
      <c r="L129" s="26">
        <f t="shared" si="20"/>
        <v>9.8000000000000007</v>
      </c>
      <c r="M129" s="60">
        <f t="shared" si="22"/>
        <v>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293</v>
      </c>
      <c r="F130" s="24">
        <v>29</v>
      </c>
      <c r="G130" s="24">
        <v>9</v>
      </c>
      <c r="H130" s="24">
        <v>6</v>
      </c>
      <c r="I130" s="24">
        <f t="shared" si="18"/>
        <v>322</v>
      </c>
      <c r="J130" s="24">
        <f t="shared" si="19"/>
        <v>15</v>
      </c>
      <c r="K130" s="24">
        <f t="shared" si="21"/>
        <v>337</v>
      </c>
      <c r="L130" s="26">
        <f t="shared" si="20"/>
        <v>4.5</v>
      </c>
      <c r="M130" s="60">
        <f t="shared" si="22"/>
        <v>8.1999999999999993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285</v>
      </c>
      <c r="F131" s="24">
        <v>56</v>
      </c>
      <c r="G131" s="24">
        <v>8</v>
      </c>
      <c r="H131" s="24">
        <v>4</v>
      </c>
      <c r="I131" s="24">
        <f t="shared" si="18"/>
        <v>341</v>
      </c>
      <c r="J131" s="24">
        <f t="shared" si="19"/>
        <v>12</v>
      </c>
      <c r="K131" s="24">
        <f t="shared" si="21"/>
        <v>353</v>
      </c>
      <c r="L131" s="26">
        <f t="shared" si="20"/>
        <v>3.4</v>
      </c>
      <c r="M131" s="60">
        <f t="shared" si="22"/>
        <v>8.6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265</v>
      </c>
      <c r="F132" s="24">
        <v>11</v>
      </c>
      <c r="G132" s="24">
        <v>8</v>
      </c>
      <c r="H132" s="24">
        <v>5</v>
      </c>
      <c r="I132" s="24">
        <f t="shared" si="18"/>
        <v>276</v>
      </c>
      <c r="J132" s="24">
        <f t="shared" si="19"/>
        <v>13</v>
      </c>
      <c r="K132" s="24">
        <f t="shared" si="21"/>
        <v>289</v>
      </c>
      <c r="L132" s="26">
        <f t="shared" si="20"/>
        <v>4.5</v>
      </c>
      <c r="M132" s="60">
        <f t="shared" si="22"/>
        <v>7.1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3414</v>
      </c>
      <c r="F133" s="5">
        <f t="shared" si="23"/>
        <v>399</v>
      </c>
      <c r="G133" s="5">
        <f t="shared" si="23"/>
        <v>217</v>
      </c>
      <c r="H133" s="5">
        <f t="shared" si="23"/>
        <v>58</v>
      </c>
      <c r="I133" s="5">
        <f t="shared" si="23"/>
        <v>3813</v>
      </c>
      <c r="J133" s="5">
        <f t="shared" si="23"/>
        <v>275</v>
      </c>
      <c r="K133" s="5">
        <f t="shared" si="23"/>
        <v>4088</v>
      </c>
      <c r="L133" s="51">
        <f t="shared" si="20"/>
        <v>6.7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E133"/>
  <sheetViews>
    <sheetView showGridLines="0" zoomScaleNormal="100" zoomScaleSheetLayoutView="100" workbookViewId="0">
      <selection activeCell="B1" sqref="B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2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29</v>
      </c>
      <c r="E6" s="48"/>
      <c r="F6" s="48"/>
      <c r="G6" s="49"/>
      <c r="H6" s="7"/>
      <c r="J6" s="22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30</v>
      </c>
      <c r="E7" s="48"/>
      <c r="F7" s="48"/>
      <c r="G7" s="49"/>
      <c r="H7" s="7"/>
      <c r="J7" s="22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2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2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28</v>
      </c>
      <c r="E10" s="48"/>
      <c r="F10" s="48"/>
      <c r="G10" s="49"/>
      <c r="H10" s="7"/>
      <c r="J10" s="22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2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2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2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23" t="str">
        <f>E71</f>
        <v>(5)</v>
      </c>
      <c r="C43" s="223"/>
      <c r="D43" s="223"/>
      <c r="E43" s="223"/>
      <c r="F43" s="223"/>
      <c r="G43" s="223"/>
      <c r="H43" s="223"/>
      <c r="I43" s="223"/>
      <c r="J43" s="223" t="str">
        <f>E87</f>
        <v>(6)</v>
      </c>
      <c r="K43" s="223"/>
      <c r="L43" s="223"/>
      <c r="M43" s="223"/>
      <c r="N43" s="223"/>
      <c r="O43" s="223"/>
      <c r="P43" s="223"/>
      <c r="Q43" s="22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23" t="str">
        <f>E103</f>
        <v>(7)</v>
      </c>
      <c r="C69" s="223"/>
      <c r="D69" s="223"/>
      <c r="E69" s="223"/>
      <c r="F69" s="223"/>
      <c r="G69" s="223"/>
      <c r="H69" s="223"/>
      <c r="I69" s="223"/>
      <c r="J69" s="223" t="str">
        <f>E119</f>
        <v>(8)</v>
      </c>
      <c r="K69" s="223"/>
      <c r="L69" s="223"/>
      <c r="M69" s="223"/>
      <c r="N69" s="223"/>
      <c r="O69" s="223"/>
      <c r="P69" s="223"/>
      <c r="Q69" s="22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36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21"/>
      <c r="V71" s="221"/>
      <c r="W71" s="221"/>
      <c r="X71" s="221"/>
      <c r="Y71" s="221"/>
      <c r="Z71" s="221"/>
      <c r="AA71" s="22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315</v>
      </c>
      <c r="F73" s="23">
        <v>58</v>
      </c>
      <c r="G73" s="23">
        <v>14</v>
      </c>
      <c r="H73" s="23">
        <v>6</v>
      </c>
      <c r="I73" s="23">
        <f t="shared" ref="I73:I84" si="0">SUM(E73:F73)</f>
        <v>373</v>
      </c>
      <c r="J73" s="23">
        <f t="shared" ref="J73:J84" si="1">SUM(G73:H73)</f>
        <v>20</v>
      </c>
      <c r="K73" s="23">
        <f>SUM(I73,J73)</f>
        <v>393</v>
      </c>
      <c r="L73" s="25">
        <f>IF(K73=0,0,ROUND(J73/K73*100,1))</f>
        <v>5.0999999999999996</v>
      </c>
      <c r="M73" s="59">
        <f>IF(K73=0,0,ROUND(K73/K$85*100,1))</f>
        <v>8.1999999999999993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374</v>
      </c>
      <c r="F74" s="24">
        <v>56</v>
      </c>
      <c r="G74" s="24">
        <v>24</v>
      </c>
      <c r="H74" s="24">
        <v>4</v>
      </c>
      <c r="I74" s="24">
        <f t="shared" si="0"/>
        <v>430</v>
      </c>
      <c r="J74" s="24">
        <f t="shared" si="1"/>
        <v>28</v>
      </c>
      <c r="K74" s="24">
        <f t="shared" ref="K74:K84" si="2">SUM(I74,J74)</f>
        <v>458</v>
      </c>
      <c r="L74" s="26">
        <f t="shared" ref="L74:L84" si="3">IF(K74=0,0,ROUND(J74/K74*100,1))</f>
        <v>6.1</v>
      </c>
      <c r="M74" s="60">
        <f t="shared" ref="M74:M84" si="4">IF(K74=0,0,ROUND(K74/K$85*100,1))</f>
        <v>9.6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304</v>
      </c>
      <c r="F75" s="24">
        <v>52</v>
      </c>
      <c r="G75" s="24">
        <v>29</v>
      </c>
      <c r="H75" s="24">
        <v>5</v>
      </c>
      <c r="I75" s="24">
        <f t="shared" si="0"/>
        <v>356</v>
      </c>
      <c r="J75" s="24">
        <f t="shared" si="1"/>
        <v>34</v>
      </c>
      <c r="K75" s="24">
        <f t="shared" si="2"/>
        <v>390</v>
      </c>
      <c r="L75" s="26">
        <f t="shared" si="3"/>
        <v>8.6999999999999993</v>
      </c>
      <c r="M75" s="60">
        <f t="shared" si="4"/>
        <v>8.1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254</v>
      </c>
      <c r="F76" s="24">
        <v>62</v>
      </c>
      <c r="G76" s="24">
        <v>18</v>
      </c>
      <c r="H76" s="24">
        <v>3</v>
      </c>
      <c r="I76" s="24">
        <f t="shared" si="0"/>
        <v>316</v>
      </c>
      <c r="J76" s="24">
        <f t="shared" si="1"/>
        <v>21</v>
      </c>
      <c r="K76" s="24">
        <f t="shared" si="2"/>
        <v>337</v>
      </c>
      <c r="L76" s="26">
        <f t="shared" si="3"/>
        <v>6.2</v>
      </c>
      <c r="M76" s="60">
        <f t="shared" si="4"/>
        <v>7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258</v>
      </c>
      <c r="F77" s="24">
        <v>48</v>
      </c>
      <c r="G77" s="24">
        <v>24</v>
      </c>
      <c r="H77" s="24">
        <v>5</v>
      </c>
      <c r="I77" s="24">
        <f t="shared" si="0"/>
        <v>306</v>
      </c>
      <c r="J77" s="24">
        <f t="shared" si="1"/>
        <v>29</v>
      </c>
      <c r="K77" s="24">
        <f t="shared" si="2"/>
        <v>335</v>
      </c>
      <c r="L77" s="26">
        <f t="shared" si="3"/>
        <v>8.6999999999999993</v>
      </c>
      <c r="M77" s="60">
        <f t="shared" si="4"/>
        <v>7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290</v>
      </c>
      <c r="F78" s="24">
        <v>57</v>
      </c>
      <c r="G78" s="24">
        <v>22</v>
      </c>
      <c r="H78" s="24">
        <v>2</v>
      </c>
      <c r="I78" s="24">
        <f t="shared" si="0"/>
        <v>347</v>
      </c>
      <c r="J78" s="24">
        <f t="shared" si="1"/>
        <v>24</v>
      </c>
      <c r="K78" s="24">
        <f t="shared" si="2"/>
        <v>371</v>
      </c>
      <c r="L78" s="26">
        <f t="shared" si="3"/>
        <v>6.5</v>
      </c>
      <c r="M78" s="60">
        <f t="shared" si="4"/>
        <v>7.7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309</v>
      </c>
      <c r="F79" s="24">
        <v>51</v>
      </c>
      <c r="G79" s="24">
        <v>29</v>
      </c>
      <c r="H79" s="24">
        <v>3</v>
      </c>
      <c r="I79" s="24">
        <f t="shared" si="0"/>
        <v>360</v>
      </c>
      <c r="J79" s="24">
        <f t="shared" si="1"/>
        <v>32</v>
      </c>
      <c r="K79" s="24">
        <f t="shared" si="2"/>
        <v>392</v>
      </c>
      <c r="L79" s="26">
        <f t="shared" si="3"/>
        <v>8.1999999999999993</v>
      </c>
      <c r="M79" s="60">
        <f t="shared" si="4"/>
        <v>8.1999999999999993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323</v>
      </c>
      <c r="F80" s="24">
        <v>48</v>
      </c>
      <c r="G80" s="24">
        <v>31</v>
      </c>
      <c r="H80" s="24">
        <v>3</v>
      </c>
      <c r="I80" s="24">
        <f t="shared" si="0"/>
        <v>371</v>
      </c>
      <c r="J80" s="24">
        <f t="shared" si="1"/>
        <v>34</v>
      </c>
      <c r="K80" s="24">
        <f t="shared" si="2"/>
        <v>405</v>
      </c>
      <c r="L80" s="26">
        <f t="shared" si="3"/>
        <v>8.4</v>
      </c>
      <c r="M80" s="60">
        <f t="shared" si="4"/>
        <v>8.5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338</v>
      </c>
      <c r="F81" s="24">
        <v>43</v>
      </c>
      <c r="G81" s="24">
        <v>15</v>
      </c>
      <c r="H81" s="24">
        <v>5</v>
      </c>
      <c r="I81" s="24">
        <f t="shared" si="0"/>
        <v>381</v>
      </c>
      <c r="J81" s="24">
        <f t="shared" si="1"/>
        <v>20</v>
      </c>
      <c r="K81" s="24">
        <f t="shared" si="2"/>
        <v>401</v>
      </c>
      <c r="L81" s="26">
        <f t="shared" si="3"/>
        <v>5</v>
      </c>
      <c r="M81" s="60">
        <f t="shared" si="4"/>
        <v>8.4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365</v>
      </c>
      <c r="F82" s="24">
        <v>37</v>
      </c>
      <c r="G82" s="24">
        <v>19</v>
      </c>
      <c r="H82" s="24">
        <v>6</v>
      </c>
      <c r="I82" s="24">
        <f t="shared" si="0"/>
        <v>402</v>
      </c>
      <c r="J82" s="24">
        <f t="shared" si="1"/>
        <v>25</v>
      </c>
      <c r="K82" s="24">
        <f t="shared" si="2"/>
        <v>427</v>
      </c>
      <c r="L82" s="26">
        <f t="shared" si="3"/>
        <v>5.9</v>
      </c>
      <c r="M82" s="60">
        <f t="shared" si="4"/>
        <v>8.9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396</v>
      </c>
      <c r="F83" s="24">
        <v>39</v>
      </c>
      <c r="G83" s="24">
        <v>5</v>
      </c>
      <c r="H83" s="24">
        <v>2</v>
      </c>
      <c r="I83" s="24">
        <f t="shared" si="0"/>
        <v>435</v>
      </c>
      <c r="J83" s="24">
        <f t="shared" si="1"/>
        <v>7</v>
      </c>
      <c r="K83" s="24">
        <f t="shared" si="2"/>
        <v>442</v>
      </c>
      <c r="L83" s="26">
        <f t="shared" si="3"/>
        <v>1.6</v>
      </c>
      <c r="M83" s="60">
        <f t="shared" si="4"/>
        <v>9.1999999999999993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401</v>
      </c>
      <c r="F84" s="24">
        <v>27</v>
      </c>
      <c r="G84" s="24">
        <v>8</v>
      </c>
      <c r="H84" s="24">
        <v>3</v>
      </c>
      <c r="I84" s="24">
        <f t="shared" si="0"/>
        <v>428</v>
      </c>
      <c r="J84" s="24">
        <f t="shared" si="1"/>
        <v>11</v>
      </c>
      <c r="K84" s="24">
        <f t="shared" si="2"/>
        <v>439</v>
      </c>
      <c r="L84" s="26">
        <f t="shared" si="3"/>
        <v>2.5</v>
      </c>
      <c r="M84" s="60">
        <f t="shared" si="4"/>
        <v>9.1999999999999993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3927</v>
      </c>
      <c r="F85" s="5">
        <f t="shared" si="5"/>
        <v>578</v>
      </c>
      <c r="G85" s="5">
        <f t="shared" si="5"/>
        <v>238</v>
      </c>
      <c r="H85" s="5">
        <f t="shared" si="5"/>
        <v>47</v>
      </c>
      <c r="I85" s="5">
        <f t="shared" si="5"/>
        <v>4505</v>
      </c>
      <c r="J85" s="5">
        <f t="shared" si="5"/>
        <v>285</v>
      </c>
      <c r="K85" s="5">
        <f t="shared" si="5"/>
        <v>4790</v>
      </c>
      <c r="L85" s="51">
        <f>IF(K85=0,0,ROUND(J85/K85*100,1))</f>
        <v>5.9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37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21"/>
      <c r="V87" s="221"/>
      <c r="W87" s="221"/>
      <c r="X87" s="221"/>
      <c r="Y87" s="221"/>
      <c r="Z87" s="221"/>
      <c r="AA87" s="22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27</v>
      </c>
      <c r="F89" s="23">
        <v>3</v>
      </c>
      <c r="G89" s="23">
        <v>4</v>
      </c>
      <c r="H89" s="23">
        <v>0</v>
      </c>
      <c r="I89" s="23">
        <f t="shared" ref="I89:I100" si="6">SUM(E89:F89)</f>
        <v>30</v>
      </c>
      <c r="J89" s="23">
        <f t="shared" ref="J89:J100" si="7">SUM(G89:H89)</f>
        <v>4</v>
      </c>
      <c r="K89" s="23">
        <f>SUM(I89,J89)</f>
        <v>34</v>
      </c>
      <c r="L89" s="25">
        <f>IF(K89=0,0,ROUND(J89/K89*100,1))</f>
        <v>11.8</v>
      </c>
      <c r="M89" s="59">
        <f>IF(K89=0,0,ROUND(K89/K$101*100,1))</f>
        <v>11.4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28</v>
      </c>
      <c r="F90" s="24">
        <v>0</v>
      </c>
      <c r="G90" s="24">
        <v>2</v>
      </c>
      <c r="H90" s="24">
        <v>0</v>
      </c>
      <c r="I90" s="24">
        <f t="shared" si="6"/>
        <v>28</v>
      </c>
      <c r="J90" s="24">
        <f t="shared" si="7"/>
        <v>2</v>
      </c>
      <c r="K90" s="24">
        <f t="shared" ref="K90:K100" si="8">SUM(I90,J90)</f>
        <v>30</v>
      </c>
      <c r="L90" s="26">
        <f t="shared" ref="L90:L101" si="9">IF(K90=0,0,ROUND(J90/K90*100,1))</f>
        <v>6.7</v>
      </c>
      <c r="M90" s="60">
        <f t="shared" ref="M90:M101" si="10">IF(K90=0,0,ROUND(K90/K$101*100,1))</f>
        <v>10.1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13</v>
      </c>
      <c r="F91" s="24">
        <v>3</v>
      </c>
      <c r="G91" s="24">
        <v>5</v>
      </c>
      <c r="H91" s="24">
        <v>0</v>
      </c>
      <c r="I91" s="24">
        <f t="shared" si="6"/>
        <v>16</v>
      </c>
      <c r="J91" s="24">
        <f t="shared" si="7"/>
        <v>5</v>
      </c>
      <c r="K91" s="24">
        <f t="shared" si="8"/>
        <v>21</v>
      </c>
      <c r="L91" s="26">
        <f t="shared" si="9"/>
        <v>23.8</v>
      </c>
      <c r="M91" s="60">
        <f t="shared" si="10"/>
        <v>7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9</v>
      </c>
      <c r="F92" s="24">
        <v>1</v>
      </c>
      <c r="G92" s="24">
        <v>5</v>
      </c>
      <c r="H92" s="24">
        <v>0</v>
      </c>
      <c r="I92" s="24">
        <f t="shared" si="6"/>
        <v>10</v>
      </c>
      <c r="J92" s="24">
        <f t="shared" si="7"/>
        <v>5</v>
      </c>
      <c r="K92" s="24">
        <f t="shared" si="8"/>
        <v>15</v>
      </c>
      <c r="L92" s="26">
        <f t="shared" si="9"/>
        <v>33.299999999999997</v>
      </c>
      <c r="M92" s="60">
        <f t="shared" si="10"/>
        <v>5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15</v>
      </c>
      <c r="F93" s="24">
        <v>3</v>
      </c>
      <c r="G93" s="24">
        <v>4</v>
      </c>
      <c r="H93" s="24">
        <v>0</v>
      </c>
      <c r="I93" s="24">
        <f t="shared" si="6"/>
        <v>18</v>
      </c>
      <c r="J93" s="24">
        <f t="shared" si="7"/>
        <v>4</v>
      </c>
      <c r="K93" s="24">
        <f t="shared" si="8"/>
        <v>22</v>
      </c>
      <c r="L93" s="26">
        <f t="shared" si="9"/>
        <v>18.2</v>
      </c>
      <c r="M93" s="60">
        <f t="shared" si="10"/>
        <v>7.4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17</v>
      </c>
      <c r="F94" s="24">
        <v>3</v>
      </c>
      <c r="G94" s="24">
        <v>6</v>
      </c>
      <c r="H94" s="24">
        <v>0</v>
      </c>
      <c r="I94" s="24">
        <f t="shared" si="6"/>
        <v>20</v>
      </c>
      <c r="J94" s="24">
        <f t="shared" si="7"/>
        <v>6</v>
      </c>
      <c r="K94" s="24">
        <f t="shared" si="8"/>
        <v>26</v>
      </c>
      <c r="L94" s="26">
        <f t="shared" si="9"/>
        <v>23.1</v>
      </c>
      <c r="M94" s="60">
        <f t="shared" si="10"/>
        <v>8.6999999999999993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19</v>
      </c>
      <c r="F95" s="24">
        <v>2</v>
      </c>
      <c r="G95" s="24">
        <v>5</v>
      </c>
      <c r="H95" s="24">
        <v>0</v>
      </c>
      <c r="I95" s="24">
        <f t="shared" si="6"/>
        <v>21</v>
      </c>
      <c r="J95" s="24">
        <f t="shared" si="7"/>
        <v>5</v>
      </c>
      <c r="K95" s="24">
        <f t="shared" si="8"/>
        <v>26</v>
      </c>
      <c r="L95" s="26">
        <f t="shared" si="9"/>
        <v>19.2</v>
      </c>
      <c r="M95" s="60">
        <f t="shared" si="10"/>
        <v>8.6999999999999993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11</v>
      </c>
      <c r="F96" s="24">
        <v>3</v>
      </c>
      <c r="G96" s="24">
        <v>5</v>
      </c>
      <c r="H96" s="24">
        <v>0</v>
      </c>
      <c r="I96" s="24">
        <f t="shared" si="6"/>
        <v>14</v>
      </c>
      <c r="J96" s="24">
        <f t="shared" si="7"/>
        <v>5</v>
      </c>
      <c r="K96" s="24">
        <f t="shared" si="8"/>
        <v>19</v>
      </c>
      <c r="L96" s="26">
        <f t="shared" si="9"/>
        <v>26.3</v>
      </c>
      <c r="M96" s="60">
        <f t="shared" si="10"/>
        <v>6.4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14</v>
      </c>
      <c r="F97" s="24">
        <v>4</v>
      </c>
      <c r="G97" s="24">
        <v>5</v>
      </c>
      <c r="H97" s="24">
        <v>0</v>
      </c>
      <c r="I97" s="24">
        <f t="shared" si="6"/>
        <v>18</v>
      </c>
      <c r="J97" s="24">
        <f t="shared" si="7"/>
        <v>5</v>
      </c>
      <c r="K97" s="24">
        <f t="shared" si="8"/>
        <v>23</v>
      </c>
      <c r="L97" s="26">
        <f t="shared" si="9"/>
        <v>21.7</v>
      </c>
      <c r="M97" s="60">
        <f t="shared" si="10"/>
        <v>7.7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17</v>
      </c>
      <c r="F98" s="24">
        <v>5</v>
      </c>
      <c r="G98" s="24">
        <v>5</v>
      </c>
      <c r="H98" s="24">
        <v>0</v>
      </c>
      <c r="I98" s="24">
        <f t="shared" si="6"/>
        <v>22</v>
      </c>
      <c r="J98" s="24">
        <f t="shared" si="7"/>
        <v>5</v>
      </c>
      <c r="K98" s="24">
        <f t="shared" si="8"/>
        <v>27</v>
      </c>
      <c r="L98" s="26">
        <f t="shared" si="9"/>
        <v>18.5</v>
      </c>
      <c r="M98" s="60">
        <f t="shared" si="10"/>
        <v>9.1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26</v>
      </c>
      <c r="F99" s="24">
        <v>4</v>
      </c>
      <c r="G99" s="24">
        <v>1</v>
      </c>
      <c r="H99" s="24">
        <v>0</v>
      </c>
      <c r="I99" s="24">
        <f t="shared" si="6"/>
        <v>30</v>
      </c>
      <c r="J99" s="24">
        <f t="shared" si="7"/>
        <v>1</v>
      </c>
      <c r="K99" s="24">
        <f t="shared" si="8"/>
        <v>31</v>
      </c>
      <c r="L99" s="26">
        <f t="shared" si="9"/>
        <v>3.2</v>
      </c>
      <c r="M99" s="60">
        <f t="shared" si="10"/>
        <v>10.4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22</v>
      </c>
      <c r="F100" s="24">
        <v>1</v>
      </c>
      <c r="G100" s="24">
        <v>1</v>
      </c>
      <c r="H100" s="24">
        <v>0</v>
      </c>
      <c r="I100" s="24">
        <f t="shared" si="6"/>
        <v>23</v>
      </c>
      <c r="J100" s="24">
        <f t="shared" si="7"/>
        <v>1</v>
      </c>
      <c r="K100" s="24">
        <f t="shared" si="8"/>
        <v>24</v>
      </c>
      <c r="L100" s="26">
        <f t="shared" si="9"/>
        <v>4.2</v>
      </c>
      <c r="M100" s="60">
        <f t="shared" si="10"/>
        <v>8.1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218</v>
      </c>
      <c r="F101" s="5">
        <f t="shared" si="11"/>
        <v>32</v>
      </c>
      <c r="G101" s="5">
        <f t="shared" si="11"/>
        <v>48</v>
      </c>
      <c r="H101" s="5">
        <f t="shared" si="11"/>
        <v>0</v>
      </c>
      <c r="I101" s="5">
        <f t="shared" si="11"/>
        <v>250</v>
      </c>
      <c r="J101" s="5">
        <f t="shared" si="11"/>
        <v>48</v>
      </c>
      <c r="K101" s="5">
        <f t="shared" si="11"/>
        <v>298</v>
      </c>
      <c r="L101" s="51">
        <f t="shared" si="9"/>
        <v>16.100000000000001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38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21"/>
      <c r="V103" s="221"/>
      <c r="W103" s="221"/>
      <c r="X103" s="221"/>
      <c r="Y103" s="221"/>
      <c r="Z103" s="221"/>
      <c r="AA103" s="22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0</v>
      </c>
      <c r="F105" s="23">
        <v>0</v>
      </c>
      <c r="G105" s="23">
        <v>0</v>
      </c>
      <c r="H105" s="23">
        <v>0</v>
      </c>
      <c r="I105" s="23">
        <f t="shared" ref="I105:I116" si="12">SUM(E105:F105)</f>
        <v>0</v>
      </c>
      <c r="J105" s="23">
        <f t="shared" ref="J105:J116" si="13">SUM(G105:H105)</f>
        <v>0</v>
      </c>
      <c r="K105" s="23">
        <f>SUM(I105,J105)</f>
        <v>0</v>
      </c>
      <c r="L105" s="25">
        <f t="shared" ref="L105:L117" si="14">IF(K105=0,0,ROUND(J105/K105*100,1))</f>
        <v>0</v>
      </c>
      <c r="M105" s="59">
        <f>IF(K105=0,0,ROUND(K105/K$117*100,1))</f>
        <v>0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0</v>
      </c>
      <c r="F106" s="24">
        <v>0</v>
      </c>
      <c r="G106" s="24">
        <v>0</v>
      </c>
      <c r="H106" s="24">
        <v>0</v>
      </c>
      <c r="I106" s="24">
        <f t="shared" si="12"/>
        <v>0</v>
      </c>
      <c r="J106" s="24">
        <f t="shared" si="13"/>
        <v>0</v>
      </c>
      <c r="K106" s="24">
        <f t="shared" ref="K106:K116" si="15">SUM(I106,J106)</f>
        <v>0</v>
      </c>
      <c r="L106" s="26">
        <f t="shared" si="14"/>
        <v>0</v>
      </c>
      <c r="M106" s="60">
        <f t="shared" ref="M106:M117" si="16">IF(K106=0,0,ROUND(K106/K$117*100,1))</f>
        <v>0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0</v>
      </c>
      <c r="F107" s="24">
        <v>0</v>
      </c>
      <c r="G107" s="24">
        <v>0</v>
      </c>
      <c r="H107" s="24">
        <v>0</v>
      </c>
      <c r="I107" s="24">
        <f t="shared" si="12"/>
        <v>0</v>
      </c>
      <c r="J107" s="24">
        <f t="shared" si="13"/>
        <v>0</v>
      </c>
      <c r="K107" s="24">
        <f t="shared" si="15"/>
        <v>0</v>
      </c>
      <c r="L107" s="26">
        <f t="shared" si="14"/>
        <v>0</v>
      </c>
      <c r="M107" s="60">
        <f t="shared" si="16"/>
        <v>0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0</v>
      </c>
      <c r="F108" s="24">
        <v>0</v>
      </c>
      <c r="G108" s="24">
        <v>1</v>
      </c>
      <c r="H108" s="24">
        <v>0</v>
      </c>
      <c r="I108" s="24">
        <f t="shared" si="12"/>
        <v>0</v>
      </c>
      <c r="J108" s="24">
        <f t="shared" si="13"/>
        <v>1</v>
      </c>
      <c r="K108" s="24">
        <f t="shared" si="15"/>
        <v>1</v>
      </c>
      <c r="L108" s="26">
        <f t="shared" si="14"/>
        <v>100</v>
      </c>
      <c r="M108" s="60">
        <f t="shared" si="16"/>
        <v>100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0</v>
      </c>
      <c r="F109" s="24">
        <v>0</v>
      </c>
      <c r="G109" s="24">
        <v>0</v>
      </c>
      <c r="H109" s="24">
        <v>0</v>
      </c>
      <c r="I109" s="24">
        <f t="shared" si="12"/>
        <v>0</v>
      </c>
      <c r="J109" s="24">
        <f t="shared" si="13"/>
        <v>0</v>
      </c>
      <c r="K109" s="24">
        <f t="shared" si="15"/>
        <v>0</v>
      </c>
      <c r="L109" s="26">
        <f t="shared" si="14"/>
        <v>0</v>
      </c>
      <c r="M109" s="60">
        <f t="shared" si="16"/>
        <v>0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0</v>
      </c>
      <c r="F110" s="24">
        <v>0</v>
      </c>
      <c r="G110" s="24">
        <v>0</v>
      </c>
      <c r="H110" s="24">
        <v>0</v>
      </c>
      <c r="I110" s="24">
        <f t="shared" si="12"/>
        <v>0</v>
      </c>
      <c r="J110" s="24">
        <f t="shared" si="13"/>
        <v>0</v>
      </c>
      <c r="K110" s="24">
        <f t="shared" si="15"/>
        <v>0</v>
      </c>
      <c r="L110" s="26">
        <f t="shared" si="14"/>
        <v>0</v>
      </c>
      <c r="M110" s="60">
        <f t="shared" si="16"/>
        <v>0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0</v>
      </c>
      <c r="F111" s="24">
        <v>0</v>
      </c>
      <c r="G111" s="24">
        <v>0</v>
      </c>
      <c r="H111" s="24">
        <v>0</v>
      </c>
      <c r="I111" s="24">
        <f t="shared" si="12"/>
        <v>0</v>
      </c>
      <c r="J111" s="24">
        <f t="shared" si="13"/>
        <v>0</v>
      </c>
      <c r="K111" s="24">
        <f t="shared" si="15"/>
        <v>0</v>
      </c>
      <c r="L111" s="26">
        <f t="shared" si="14"/>
        <v>0</v>
      </c>
      <c r="M111" s="60">
        <f t="shared" si="16"/>
        <v>0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0</v>
      </c>
      <c r="F112" s="24">
        <v>0</v>
      </c>
      <c r="G112" s="24">
        <v>0</v>
      </c>
      <c r="H112" s="24">
        <v>0</v>
      </c>
      <c r="I112" s="24">
        <f t="shared" si="12"/>
        <v>0</v>
      </c>
      <c r="J112" s="24">
        <f t="shared" si="13"/>
        <v>0</v>
      </c>
      <c r="K112" s="24">
        <f t="shared" si="15"/>
        <v>0</v>
      </c>
      <c r="L112" s="26">
        <f t="shared" si="14"/>
        <v>0</v>
      </c>
      <c r="M112" s="60">
        <f t="shared" si="16"/>
        <v>0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0</v>
      </c>
      <c r="F113" s="24">
        <v>0</v>
      </c>
      <c r="G113" s="24">
        <v>0</v>
      </c>
      <c r="H113" s="24">
        <v>0</v>
      </c>
      <c r="I113" s="24">
        <f t="shared" si="12"/>
        <v>0</v>
      </c>
      <c r="J113" s="24">
        <f t="shared" si="13"/>
        <v>0</v>
      </c>
      <c r="K113" s="24">
        <f t="shared" si="15"/>
        <v>0</v>
      </c>
      <c r="L113" s="26">
        <f t="shared" si="14"/>
        <v>0</v>
      </c>
      <c r="M113" s="60">
        <f t="shared" si="16"/>
        <v>0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0</v>
      </c>
      <c r="F114" s="24">
        <v>0</v>
      </c>
      <c r="G114" s="24">
        <v>0</v>
      </c>
      <c r="H114" s="24">
        <v>0</v>
      </c>
      <c r="I114" s="24">
        <f t="shared" si="12"/>
        <v>0</v>
      </c>
      <c r="J114" s="24">
        <f t="shared" si="13"/>
        <v>0</v>
      </c>
      <c r="K114" s="24">
        <f t="shared" si="15"/>
        <v>0</v>
      </c>
      <c r="L114" s="26">
        <f t="shared" si="14"/>
        <v>0</v>
      </c>
      <c r="M114" s="60">
        <f t="shared" si="16"/>
        <v>0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0</v>
      </c>
      <c r="F115" s="24">
        <v>0</v>
      </c>
      <c r="G115" s="24">
        <v>0</v>
      </c>
      <c r="H115" s="24">
        <v>0</v>
      </c>
      <c r="I115" s="24">
        <f t="shared" si="12"/>
        <v>0</v>
      </c>
      <c r="J115" s="24">
        <f t="shared" si="13"/>
        <v>0</v>
      </c>
      <c r="K115" s="24">
        <f t="shared" si="15"/>
        <v>0</v>
      </c>
      <c r="L115" s="26">
        <f t="shared" si="14"/>
        <v>0</v>
      </c>
      <c r="M115" s="60">
        <f t="shared" si="16"/>
        <v>0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0</v>
      </c>
      <c r="F116" s="24">
        <v>0</v>
      </c>
      <c r="G116" s="24">
        <v>0</v>
      </c>
      <c r="H116" s="24">
        <v>0</v>
      </c>
      <c r="I116" s="24">
        <f t="shared" si="12"/>
        <v>0</v>
      </c>
      <c r="J116" s="24">
        <f t="shared" si="13"/>
        <v>0</v>
      </c>
      <c r="K116" s="24">
        <f t="shared" si="15"/>
        <v>0</v>
      </c>
      <c r="L116" s="26">
        <f t="shared" si="14"/>
        <v>0</v>
      </c>
      <c r="M116" s="60">
        <f t="shared" si="16"/>
        <v>0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0</v>
      </c>
      <c r="F117" s="5">
        <f t="shared" si="17"/>
        <v>0</v>
      </c>
      <c r="G117" s="5">
        <f t="shared" si="17"/>
        <v>1</v>
      </c>
      <c r="H117" s="5">
        <f t="shared" si="17"/>
        <v>0</v>
      </c>
      <c r="I117" s="5">
        <f t="shared" si="17"/>
        <v>0</v>
      </c>
      <c r="J117" s="5">
        <f t="shared" si="17"/>
        <v>1</v>
      </c>
      <c r="K117" s="5">
        <f t="shared" si="17"/>
        <v>1</v>
      </c>
      <c r="L117" s="51">
        <f t="shared" si="14"/>
        <v>100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39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21"/>
      <c r="V119" s="221"/>
      <c r="W119" s="221"/>
      <c r="X119" s="221"/>
      <c r="Y119" s="221"/>
      <c r="Z119" s="221"/>
      <c r="AA119" s="22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1</v>
      </c>
      <c r="F121" s="23">
        <v>0</v>
      </c>
      <c r="G121" s="23">
        <v>0</v>
      </c>
      <c r="H121" s="23">
        <v>0</v>
      </c>
      <c r="I121" s="23">
        <f t="shared" ref="I121:I132" si="18">SUM(E121:F121)</f>
        <v>1</v>
      </c>
      <c r="J121" s="23">
        <f t="shared" ref="J121:J132" si="19">SUM(G121:H121)</f>
        <v>0</v>
      </c>
      <c r="K121" s="23">
        <f>SUM(I121,J121)</f>
        <v>1</v>
      </c>
      <c r="L121" s="25">
        <f t="shared" ref="L121:L133" si="20">IF(K121=0,0,ROUND(J121/K121*100,1))</f>
        <v>0</v>
      </c>
      <c r="M121" s="59">
        <f>IF(K121=0,0,ROUND(K121/K$133*100,1))</f>
        <v>33.299999999999997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0</v>
      </c>
      <c r="F122" s="24">
        <v>0</v>
      </c>
      <c r="G122" s="24">
        <v>0</v>
      </c>
      <c r="H122" s="24">
        <v>0</v>
      </c>
      <c r="I122" s="24">
        <f t="shared" si="18"/>
        <v>0</v>
      </c>
      <c r="J122" s="24">
        <f t="shared" si="19"/>
        <v>0</v>
      </c>
      <c r="K122" s="24">
        <f t="shared" ref="K122:K132" si="21">SUM(I122,J122)</f>
        <v>0</v>
      </c>
      <c r="L122" s="26">
        <f t="shared" si="20"/>
        <v>0</v>
      </c>
      <c r="M122" s="60">
        <f t="shared" ref="M122:M133" si="22">IF(K122=0,0,ROUND(K122/K$133*100,1))</f>
        <v>0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0</v>
      </c>
      <c r="F123" s="24">
        <v>0</v>
      </c>
      <c r="G123" s="24">
        <v>0</v>
      </c>
      <c r="H123" s="24">
        <v>0</v>
      </c>
      <c r="I123" s="24">
        <f t="shared" si="18"/>
        <v>0</v>
      </c>
      <c r="J123" s="24">
        <f t="shared" si="19"/>
        <v>0</v>
      </c>
      <c r="K123" s="24">
        <f t="shared" si="21"/>
        <v>0</v>
      </c>
      <c r="L123" s="26">
        <f t="shared" si="20"/>
        <v>0</v>
      </c>
      <c r="M123" s="60">
        <f t="shared" si="22"/>
        <v>0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0</v>
      </c>
      <c r="F124" s="24">
        <v>0</v>
      </c>
      <c r="G124" s="24">
        <v>0</v>
      </c>
      <c r="H124" s="24">
        <v>0</v>
      </c>
      <c r="I124" s="24">
        <f t="shared" si="18"/>
        <v>0</v>
      </c>
      <c r="J124" s="24">
        <f t="shared" si="19"/>
        <v>0</v>
      </c>
      <c r="K124" s="24">
        <f t="shared" si="21"/>
        <v>0</v>
      </c>
      <c r="L124" s="26">
        <f t="shared" si="20"/>
        <v>0</v>
      </c>
      <c r="M124" s="60">
        <f t="shared" si="22"/>
        <v>0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0</v>
      </c>
      <c r="F125" s="24">
        <v>0</v>
      </c>
      <c r="G125" s="24">
        <v>0</v>
      </c>
      <c r="H125" s="24">
        <v>0</v>
      </c>
      <c r="I125" s="24">
        <f t="shared" si="18"/>
        <v>0</v>
      </c>
      <c r="J125" s="24">
        <f t="shared" si="19"/>
        <v>0</v>
      </c>
      <c r="K125" s="24">
        <f t="shared" si="21"/>
        <v>0</v>
      </c>
      <c r="L125" s="26">
        <f t="shared" si="20"/>
        <v>0</v>
      </c>
      <c r="M125" s="60">
        <f t="shared" si="22"/>
        <v>0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0</v>
      </c>
      <c r="F126" s="24">
        <v>0</v>
      </c>
      <c r="G126" s="24">
        <v>0</v>
      </c>
      <c r="H126" s="24">
        <v>0</v>
      </c>
      <c r="I126" s="24">
        <f t="shared" si="18"/>
        <v>0</v>
      </c>
      <c r="J126" s="24">
        <f t="shared" si="19"/>
        <v>0</v>
      </c>
      <c r="K126" s="24">
        <f t="shared" si="21"/>
        <v>0</v>
      </c>
      <c r="L126" s="26">
        <f t="shared" si="20"/>
        <v>0</v>
      </c>
      <c r="M126" s="60">
        <f t="shared" si="22"/>
        <v>0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1</v>
      </c>
      <c r="F127" s="24">
        <v>0</v>
      </c>
      <c r="G127" s="24">
        <v>1</v>
      </c>
      <c r="H127" s="24">
        <v>0</v>
      </c>
      <c r="I127" s="24">
        <f t="shared" si="18"/>
        <v>1</v>
      </c>
      <c r="J127" s="24">
        <f t="shared" si="19"/>
        <v>1</v>
      </c>
      <c r="K127" s="24">
        <f t="shared" si="21"/>
        <v>2</v>
      </c>
      <c r="L127" s="26">
        <f t="shared" si="20"/>
        <v>50</v>
      </c>
      <c r="M127" s="60">
        <f t="shared" si="22"/>
        <v>66.7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0</v>
      </c>
      <c r="F128" s="24">
        <v>0</v>
      </c>
      <c r="G128" s="24">
        <v>0</v>
      </c>
      <c r="H128" s="24">
        <v>0</v>
      </c>
      <c r="I128" s="24">
        <f t="shared" si="18"/>
        <v>0</v>
      </c>
      <c r="J128" s="24">
        <f t="shared" si="19"/>
        <v>0</v>
      </c>
      <c r="K128" s="24">
        <f t="shared" si="21"/>
        <v>0</v>
      </c>
      <c r="L128" s="26">
        <f t="shared" si="20"/>
        <v>0</v>
      </c>
      <c r="M128" s="60">
        <f t="shared" si="22"/>
        <v>0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0</v>
      </c>
      <c r="F129" s="24">
        <v>0</v>
      </c>
      <c r="G129" s="24">
        <v>0</v>
      </c>
      <c r="H129" s="24">
        <v>0</v>
      </c>
      <c r="I129" s="24">
        <f t="shared" si="18"/>
        <v>0</v>
      </c>
      <c r="J129" s="24">
        <f t="shared" si="19"/>
        <v>0</v>
      </c>
      <c r="K129" s="24">
        <f t="shared" si="21"/>
        <v>0</v>
      </c>
      <c r="L129" s="26">
        <f t="shared" si="20"/>
        <v>0</v>
      </c>
      <c r="M129" s="60">
        <f t="shared" si="22"/>
        <v>0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0</v>
      </c>
      <c r="F130" s="24">
        <v>0</v>
      </c>
      <c r="G130" s="24">
        <v>0</v>
      </c>
      <c r="H130" s="24">
        <v>0</v>
      </c>
      <c r="I130" s="24">
        <f t="shared" si="18"/>
        <v>0</v>
      </c>
      <c r="J130" s="24">
        <f t="shared" si="19"/>
        <v>0</v>
      </c>
      <c r="K130" s="24">
        <f t="shared" si="21"/>
        <v>0</v>
      </c>
      <c r="L130" s="26">
        <f t="shared" si="20"/>
        <v>0</v>
      </c>
      <c r="M130" s="60">
        <f t="shared" si="22"/>
        <v>0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0</v>
      </c>
      <c r="F131" s="24">
        <v>0</v>
      </c>
      <c r="G131" s="24">
        <v>0</v>
      </c>
      <c r="H131" s="24">
        <v>0</v>
      </c>
      <c r="I131" s="24">
        <f t="shared" si="18"/>
        <v>0</v>
      </c>
      <c r="J131" s="24">
        <f t="shared" si="19"/>
        <v>0</v>
      </c>
      <c r="K131" s="24">
        <f t="shared" si="21"/>
        <v>0</v>
      </c>
      <c r="L131" s="26">
        <f t="shared" si="20"/>
        <v>0</v>
      </c>
      <c r="M131" s="60">
        <f t="shared" si="22"/>
        <v>0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0</v>
      </c>
      <c r="F132" s="24">
        <v>0</v>
      </c>
      <c r="G132" s="24">
        <v>0</v>
      </c>
      <c r="H132" s="24">
        <v>0</v>
      </c>
      <c r="I132" s="24">
        <f t="shared" si="18"/>
        <v>0</v>
      </c>
      <c r="J132" s="24">
        <f t="shared" si="19"/>
        <v>0</v>
      </c>
      <c r="K132" s="24">
        <f t="shared" si="21"/>
        <v>0</v>
      </c>
      <c r="L132" s="26">
        <f t="shared" si="20"/>
        <v>0</v>
      </c>
      <c r="M132" s="60">
        <f t="shared" si="22"/>
        <v>0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2</v>
      </c>
      <c r="F133" s="5">
        <f t="shared" si="23"/>
        <v>0</v>
      </c>
      <c r="G133" s="5">
        <f t="shared" si="23"/>
        <v>1</v>
      </c>
      <c r="H133" s="5">
        <f t="shared" si="23"/>
        <v>0</v>
      </c>
      <c r="I133" s="5">
        <f t="shared" si="23"/>
        <v>2</v>
      </c>
      <c r="J133" s="5">
        <f t="shared" si="23"/>
        <v>1</v>
      </c>
      <c r="K133" s="5">
        <f t="shared" si="23"/>
        <v>3</v>
      </c>
      <c r="L133" s="51">
        <f t="shared" si="20"/>
        <v>33.299999999999997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E133"/>
  <sheetViews>
    <sheetView showGridLines="0" zoomScaleNormal="100" zoomScaleSheetLayoutView="100" workbookViewId="0"/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2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29</v>
      </c>
      <c r="E6" s="48"/>
      <c r="F6" s="48"/>
      <c r="G6" s="49"/>
      <c r="H6" s="7"/>
      <c r="J6" s="22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30</v>
      </c>
      <c r="E7" s="48"/>
      <c r="F7" s="48"/>
      <c r="G7" s="49"/>
      <c r="H7" s="7"/>
      <c r="J7" s="22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2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2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28</v>
      </c>
      <c r="E10" s="48"/>
      <c r="F10" s="48"/>
      <c r="G10" s="49"/>
      <c r="H10" s="7"/>
      <c r="J10" s="22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2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2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2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23" t="str">
        <f>E71</f>
        <v>(9)</v>
      </c>
      <c r="C43" s="223"/>
      <c r="D43" s="223"/>
      <c r="E43" s="223"/>
      <c r="F43" s="223"/>
      <c r="G43" s="223"/>
      <c r="H43" s="223"/>
      <c r="I43" s="223"/>
      <c r="J43" s="223" t="str">
        <f>E87</f>
        <v>(10)</v>
      </c>
      <c r="K43" s="223"/>
      <c r="L43" s="223"/>
      <c r="M43" s="223"/>
      <c r="N43" s="223"/>
      <c r="O43" s="223"/>
      <c r="P43" s="223"/>
      <c r="Q43" s="22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23" t="str">
        <f>E103</f>
        <v>(11)</v>
      </c>
      <c r="C69" s="223"/>
      <c r="D69" s="223"/>
      <c r="E69" s="223"/>
      <c r="F69" s="223"/>
      <c r="G69" s="223"/>
      <c r="H69" s="223"/>
      <c r="I69" s="223"/>
      <c r="J69" s="223" t="str">
        <f>E119</f>
        <v>(12)</v>
      </c>
      <c r="K69" s="223"/>
      <c r="L69" s="223"/>
      <c r="M69" s="223"/>
      <c r="N69" s="223"/>
      <c r="O69" s="223"/>
      <c r="P69" s="223"/>
      <c r="Q69" s="22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32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21"/>
      <c r="V71" s="221"/>
      <c r="W71" s="221"/>
      <c r="X71" s="221"/>
      <c r="Y71" s="221"/>
      <c r="Z71" s="221"/>
      <c r="AA71" s="22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10</v>
      </c>
      <c r="F73" s="23">
        <v>7</v>
      </c>
      <c r="G73" s="23">
        <v>0</v>
      </c>
      <c r="H73" s="23">
        <v>0</v>
      </c>
      <c r="I73" s="23">
        <f t="shared" ref="I73:I84" si="0">SUM(E73:F73)</f>
        <v>17</v>
      </c>
      <c r="J73" s="23">
        <f t="shared" ref="J73:J84" si="1">SUM(G73:H73)</f>
        <v>0</v>
      </c>
      <c r="K73" s="23">
        <f>SUM(I73,J73)</f>
        <v>17</v>
      </c>
      <c r="L73" s="25">
        <f>IF(K73=0,0,ROUND(J73/K73*100,1))</f>
        <v>0</v>
      </c>
      <c r="M73" s="59">
        <f>IF(K73=0,0,ROUND(K73/K$85*100,1))</f>
        <v>10.9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11</v>
      </c>
      <c r="F74" s="24">
        <v>0</v>
      </c>
      <c r="G74" s="24">
        <v>1</v>
      </c>
      <c r="H74" s="24">
        <v>0</v>
      </c>
      <c r="I74" s="24">
        <f t="shared" si="0"/>
        <v>11</v>
      </c>
      <c r="J74" s="24">
        <f t="shared" si="1"/>
        <v>1</v>
      </c>
      <c r="K74" s="24">
        <f t="shared" ref="K74:K84" si="2">SUM(I74,J74)</f>
        <v>12</v>
      </c>
      <c r="L74" s="26">
        <f t="shared" ref="L74:L84" si="3">IF(K74=0,0,ROUND(J74/K74*100,1))</f>
        <v>8.3000000000000007</v>
      </c>
      <c r="M74" s="60">
        <f t="shared" ref="M74:M84" si="4">IF(K74=0,0,ROUND(K74/K$85*100,1))</f>
        <v>7.7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15</v>
      </c>
      <c r="F75" s="24">
        <v>3</v>
      </c>
      <c r="G75" s="24">
        <v>0</v>
      </c>
      <c r="H75" s="24">
        <v>0</v>
      </c>
      <c r="I75" s="24">
        <f t="shared" si="0"/>
        <v>18</v>
      </c>
      <c r="J75" s="24">
        <f t="shared" si="1"/>
        <v>0</v>
      </c>
      <c r="K75" s="24">
        <f t="shared" si="2"/>
        <v>18</v>
      </c>
      <c r="L75" s="26">
        <f t="shared" si="3"/>
        <v>0</v>
      </c>
      <c r="M75" s="60">
        <f t="shared" si="4"/>
        <v>11.5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15</v>
      </c>
      <c r="F76" s="24">
        <v>5</v>
      </c>
      <c r="G76" s="24">
        <v>0</v>
      </c>
      <c r="H76" s="24">
        <v>0</v>
      </c>
      <c r="I76" s="24">
        <f t="shared" si="0"/>
        <v>20</v>
      </c>
      <c r="J76" s="24">
        <f t="shared" si="1"/>
        <v>0</v>
      </c>
      <c r="K76" s="24">
        <f t="shared" si="2"/>
        <v>20</v>
      </c>
      <c r="L76" s="26">
        <f t="shared" si="3"/>
        <v>0</v>
      </c>
      <c r="M76" s="60">
        <f t="shared" si="4"/>
        <v>12.8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9</v>
      </c>
      <c r="F77" s="24">
        <v>0</v>
      </c>
      <c r="G77" s="24">
        <v>0</v>
      </c>
      <c r="H77" s="24">
        <v>0</v>
      </c>
      <c r="I77" s="24">
        <f t="shared" si="0"/>
        <v>9</v>
      </c>
      <c r="J77" s="24">
        <f t="shared" si="1"/>
        <v>0</v>
      </c>
      <c r="K77" s="24">
        <f t="shared" si="2"/>
        <v>9</v>
      </c>
      <c r="L77" s="26">
        <f t="shared" si="3"/>
        <v>0</v>
      </c>
      <c r="M77" s="60">
        <f t="shared" si="4"/>
        <v>5.8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6</v>
      </c>
      <c r="F78" s="24">
        <v>2</v>
      </c>
      <c r="G78" s="24">
        <v>0</v>
      </c>
      <c r="H78" s="24">
        <v>0</v>
      </c>
      <c r="I78" s="24">
        <f t="shared" si="0"/>
        <v>8</v>
      </c>
      <c r="J78" s="24">
        <f t="shared" si="1"/>
        <v>0</v>
      </c>
      <c r="K78" s="24">
        <f t="shared" si="2"/>
        <v>8</v>
      </c>
      <c r="L78" s="26">
        <f t="shared" si="3"/>
        <v>0</v>
      </c>
      <c r="M78" s="60">
        <f t="shared" si="4"/>
        <v>5.0999999999999996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13</v>
      </c>
      <c r="F79" s="24">
        <v>1</v>
      </c>
      <c r="G79" s="24">
        <v>0</v>
      </c>
      <c r="H79" s="24">
        <v>0</v>
      </c>
      <c r="I79" s="24">
        <f t="shared" si="0"/>
        <v>14</v>
      </c>
      <c r="J79" s="24">
        <f t="shared" si="1"/>
        <v>0</v>
      </c>
      <c r="K79" s="24">
        <f t="shared" si="2"/>
        <v>14</v>
      </c>
      <c r="L79" s="26">
        <f t="shared" si="3"/>
        <v>0</v>
      </c>
      <c r="M79" s="60">
        <f t="shared" si="4"/>
        <v>9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12</v>
      </c>
      <c r="F80" s="24">
        <v>1</v>
      </c>
      <c r="G80" s="24">
        <v>2</v>
      </c>
      <c r="H80" s="24">
        <v>0</v>
      </c>
      <c r="I80" s="24">
        <f t="shared" si="0"/>
        <v>13</v>
      </c>
      <c r="J80" s="24">
        <f t="shared" si="1"/>
        <v>2</v>
      </c>
      <c r="K80" s="24">
        <f t="shared" si="2"/>
        <v>15</v>
      </c>
      <c r="L80" s="26">
        <f t="shared" si="3"/>
        <v>13.3</v>
      </c>
      <c r="M80" s="60">
        <f t="shared" si="4"/>
        <v>9.6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3</v>
      </c>
      <c r="F81" s="24">
        <v>1</v>
      </c>
      <c r="G81" s="24">
        <v>1</v>
      </c>
      <c r="H81" s="24">
        <v>0</v>
      </c>
      <c r="I81" s="24">
        <f t="shared" si="0"/>
        <v>4</v>
      </c>
      <c r="J81" s="24">
        <f t="shared" si="1"/>
        <v>1</v>
      </c>
      <c r="K81" s="24">
        <f t="shared" si="2"/>
        <v>5</v>
      </c>
      <c r="L81" s="26">
        <f t="shared" si="3"/>
        <v>20</v>
      </c>
      <c r="M81" s="60">
        <f t="shared" si="4"/>
        <v>3.2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4</v>
      </c>
      <c r="F82" s="24">
        <v>1</v>
      </c>
      <c r="G82" s="24">
        <v>0</v>
      </c>
      <c r="H82" s="24">
        <v>0</v>
      </c>
      <c r="I82" s="24">
        <f t="shared" si="0"/>
        <v>5</v>
      </c>
      <c r="J82" s="24">
        <f t="shared" si="1"/>
        <v>0</v>
      </c>
      <c r="K82" s="24">
        <f t="shared" si="2"/>
        <v>5</v>
      </c>
      <c r="L82" s="26">
        <f t="shared" si="3"/>
        <v>0</v>
      </c>
      <c r="M82" s="60">
        <f t="shared" si="4"/>
        <v>3.2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16</v>
      </c>
      <c r="F83" s="24">
        <v>5</v>
      </c>
      <c r="G83" s="24">
        <v>1</v>
      </c>
      <c r="H83" s="24">
        <v>0</v>
      </c>
      <c r="I83" s="24">
        <f t="shared" si="0"/>
        <v>21</v>
      </c>
      <c r="J83" s="24">
        <f t="shared" si="1"/>
        <v>1</v>
      </c>
      <c r="K83" s="24">
        <f t="shared" si="2"/>
        <v>22</v>
      </c>
      <c r="L83" s="26">
        <f t="shared" si="3"/>
        <v>4.5</v>
      </c>
      <c r="M83" s="60">
        <f t="shared" si="4"/>
        <v>14.1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9</v>
      </c>
      <c r="F84" s="24">
        <v>2</v>
      </c>
      <c r="G84" s="24">
        <v>0</v>
      </c>
      <c r="H84" s="24">
        <v>0</v>
      </c>
      <c r="I84" s="24">
        <f t="shared" si="0"/>
        <v>11</v>
      </c>
      <c r="J84" s="24">
        <f t="shared" si="1"/>
        <v>0</v>
      </c>
      <c r="K84" s="24">
        <f t="shared" si="2"/>
        <v>11</v>
      </c>
      <c r="L84" s="26">
        <f t="shared" si="3"/>
        <v>0</v>
      </c>
      <c r="M84" s="60">
        <f t="shared" si="4"/>
        <v>7.1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123</v>
      </c>
      <c r="F85" s="5">
        <f t="shared" si="5"/>
        <v>28</v>
      </c>
      <c r="G85" s="5">
        <f t="shared" si="5"/>
        <v>5</v>
      </c>
      <c r="H85" s="5">
        <f t="shared" si="5"/>
        <v>0</v>
      </c>
      <c r="I85" s="5">
        <f t="shared" si="5"/>
        <v>151</v>
      </c>
      <c r="J85" s="5">
        <f t="shared" si="5"/>
        <v>5</v>
      </c>
      <c r="K85" s="5">
        <f t="shared" si="5"/>
        <v>156</v>
      </c>
      <c r="L85" s="51">
        <f>IF(K85=0,0,ROUND(J85/K85*100,1))</f>
        <v>3.2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33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21"/>
      <c r="V87" s="221"/>
      <c r="W87" s="221"/>
      <c r="X87" s="221"/>
      <c r="Y87" s="221"/>
      <c r="Z87" s="221"/>
      <c r="AA87" s="22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6</v>
      </c>
      <c r="F89" s="23">
        <v>2</v>
      </c>
      <c r="G89" s="23">
        <v>0</v>
      </c>
      <c r="H89" s="23">
        <v>0</v>
      </c>
      <c r="I89" s="23">
        <f t="shared" ref="I89:I100" si="6">SUM(E89:F89)</f>
        <v>8</v>
      </c>
      <c r="J89" s="23">
        <f t="shared" ref="J89:J100" si="7">SUM(G89:H89)</f>
        <v>0</v>
      </c>
      <c r="K89" s="23">
        <f>SUM(I89,J89)</f>
        <v>8</v>
      </c>
      <c r="L89" s="25">
        <f>IF(K89=0,0,ROUND(J89/K89*100,1))</f>
        <v>0</v>
      </c>
      <c r="M89" s="59">
        <f>IF(K89=0,0,ROUND(K89/K$101*100,1))</f>
        <v>9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8</v>
      </c>
      <c r="F90" s="24">
        <v>0</v>
      </c>
      <c r="G90" s="24">
        <v>0</v>
      </c>
      <c r="H90" s="24">
        <v>0</v>
      </c>
      <c r="I90" s="24">
        <f t="shared" si="6"/>
        <v>8</v>
      </c>
      <c r="J90" s="24">
        <f t="shared" si="7"/>
        <v>0</v>
      </c>
      <c r="K90" s="24">
        <f t="shared" ref="K90:K100" si="8">SUM(I90,J90)</f>
        <v>8</v>
      </c>
      <c r="L90" s="26">
        <f t="shared" ref="L90:L101" si="9">IF(K90=0,0,ROUND(J90/K90*100,1))</f>
        <v>0</v>
      </c>
      <c r="M90" s="60">
        <f t="shared" ref="M90:M101" si="10">IF(K90=0,0,ROUND(K90/K$101*100,1))</f>
        <v>9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3</v>
      </c>
      <c r="F91" s="24">
        <v>3</v>
      </c>
      <c r="G91" s="24">
        <v>0</v>
      </c>
      <c r="H91" s="24">
        <v>0</v>
      </c>
      <c r="I91" s="24">
        <f t="shared" si="6"/>
        <v>6</v>
      </c>
      <c r="J91" s="24">
        <f t="shared" si="7"/>
        <v>0</v>
      </c>
      <c r="K91" s="24">
        <f t="shared" si="8"/>
        <v>6</v>
      </c>
      <c r="L91" s="26">
        <f t="shared" si="9"/>
        <v>0</v>
      </c>
      <c r="M91" s="60">
        <f t="shared" si="10"/>
        <v>6.7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8</v>
      </c>
      <c r="F92" s="24">
        <v>3</v>
      </c>
      <c r="G92" s="24">
        <v>0</v>
      </c>
      <c r="H92" s="24">
        <v>0</v>
      </c>
      <c r="I92" s="24">
        <f t="shared" si="6"/>
        <v>11</v>
      </c>
      <c r="J92" s="24">
        <f t="shared" si="7"/>
        <v>0</v>
      </c>
      <c r="K92" s="24">
        <f t="shared" si="8"/>
        <v>11</v>
      </c>
      <c r="L92" s="26">
        <f t="shared" si="9"/>
        <v>0</v>
      </c>
      <c r="M92" s="60">
        <f t="shared" si="10"/>
        <v>12.4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2</v>
      </c>
      <c r="F93" s="24">
        <v>2</v>
      </c>
      <c r="G93" s="24">
        <v>0</v>
      </c>
      <c r="H93" s="24">
        <v>0</v>
      </c>
      <c r="I93" s="24">
        <f t="shared" si="6"/>
        <v>4</v>
      </c>
      <c r="J93" s="24">
        <f t="shared" si="7"/>
        <v>0</v>
      </c>
      <c r="K93" s="24">
        <f t="shared" si="8"/>
        <v>4</v>
      </c>
      <c r="L93" s="26">
        <f t="shared" si="9"/>
        <v>0</v>
      </c>
      <c r="M93" s="60">
        <f t="shared" si="10"/>
        <v>4.5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4</v>
      </c>
      <c r="F94" s="24">
        <v>0</v>
      </c>
      <c r="G94" s="24">
        <v>0</v>
      </c>
      <c r="H94" s="24">
        <v>0</v>
      </c>
      <c r="I94" s="24">
        <f t="shared" si="6"/>
        <v>4</v>
      </c>
      <c r="J94" s="24">
        <f t="shared" si="7"/>
        <v>0</v>
      </c>
      <c r="K94" s="24">
        <f t="shared" si="8"/>
        <v>4</v>
      </c>
      <c r="L94" s="26">
        <f t="shared" si="9"/>
        <v>0</v>
      </c>
      <c r="M94" s="60">
        <f t="shared" si="10"/>
        <v>4.5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11</v>
      </c>
      <c r="F95" s="24">
        <v>0</v>
      </c>
      <c r="G95" s="24">
        <v>1</v>
      </c>
      <c r="H95" s="24">
        <v>0</v>
      </c>
      <c r="I95" s="24">
        <f t="shared" si="6"/>
        <v>11</v>
      </c>
      <c r="J95" s="24">
        <f t="shared" si="7"/>
        <v>1</v>
      </c>
      <c r="K95" s="24">
        <f t="shared" si="8"/>
        <v>12</v>
      </c>
      <c r="L95" s="26">
        <f t="shared" si="9"/>
        <v>8.3000000000000007</v>
      </c>
      <c r="M95" s="60">
        <f t="shared" si="10"/>
        <v>13.5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6</v>
      </c>
      <c r="F96" s="24">
        <v>1</v>
      </c>
      <c r="G96" s="24">
        <v>2</v>
      </c>
      <c r="H96" s="24">
        <v>0</v>
      </c>
      <c r="I96" s="24">
        <f t="shared" si="6"/>
        <v>7</v>
      </c>
      <c r="J96" s="24">
        <f t="shared" si="7"/>
        <v>2</v>
      </c>
      <c r="K96" s="24">
        <f t="shared" si="8"/>
        <v>9</v>
      </c>
      <c r="L96" s="26">
        <f t="shared" si="9"/>
        <v>22.2</v>
      </c>
      <c r="M96" s="60">
        <f t="shared" si="10"/>
        <v>10.1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8</v>
      </c>
      <c r="F97" s="24">
        <v>1</v>
      </c>
      <c r="G97" s="24">
        <v>0</v>
      </c>
      <c r="H97" s="24">
        <v>0</v>
      </c>
      <c r="I97" s="24">
        <f t="shared" si="6"/>
        <v>9</v>
      </c>
      <c r="J97" s="24">
        <f t="shared" si="7"/>
        <v>0</v>
      </c>
      <c r="K97" s="24">
        <f t="shared" si="8"/>
        <v>9</v>
      </c>
      <c r="L97" s="26">
        <f t="shared" si="9"/>
        <v>0</v>
      </c>
      <c r="M97" s="60">
        <f t="shared" si="10"/>
        <v>10.1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3</v>
      </c>
      <c r="F98" s="24">
        <v>0</v>
      </c>
      <c r="G98" s="24">
        <v>0</v>
      </c>
      <c r="H98" s="24">
        <v>0</v>
      </c>
      <c r="I98" s="24">
        <f t="shared" si="6"/>
        <v>3</v>
      </c>
      <c r="J98" s="24">
        <f t="shared" si="7"/>
        <v>0</v>
      </c>
      <c r="K98" s="24">
        <f t="shared" si="8"/>
        <v>3</v>
      </c>
      <c r="L98" s="26">
        <f t="shared" si="9"/>
        <v>0</v>
      </c>
      <c r="M98" s="60">
        <f t="shared" si="10"/>
        <v>3.4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3</v>
      </c>
      <c r="F99" s="24">
        <v>1</v>
      </c>
      <c r="G99" s="24">
        <v>1</v>
      </c>
      <c r="H99" s="24">
        <v>0</v>
      </c>
      <c r="I99" s="24">
        <f t="shared" si="6"/>
        <v>4</v>
      </c>
      <c r="J99" s="24">
        <f t="shared" si="7"/>
        <v>1</v>
      </c>
      <c r="K99" s="24">
        <f t="shared" si="8"/>
        <v>5</v>
      </c>
      <c r="L99" s="26">
        <f t="shared" si="9"/>
        <v>20</v>
      </c>
      <c r="M99" s="60">
        <f t="shared" si="10"/>
        <v>5.6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8</v>
      </c>
      <c r="F100" s="24">
        <v>2</v>
      </c>
      <c r="G100" s="24">
        <v>0</v>
      </c>
      <c r="H100" s="24">
        <v>0</v>
      </c>
      <c r="I100" s="24">
        <f t="shared" si="6"/>
        <v>10</v>
      </c>
      <c r="J100" s="24">
        <f t="shared" si="7"/>
        <v>0</v>
      </c>
      <c r="K100" s="24">
        <f t="shared" si="8"/>
        <v>10</v>
      </c>
      <c r="L100" s="26">
        <f t="shared" si="9"/>
        <v>0</v>
      </c>
      <c r="M100" s="60">
        <f t="shared" si="10"/>
        <v>11.2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70</v>
      </c>
      <c r="F101" s="5">
        <f t="shared" si="11"/>
        <v>15</v>
      </c>
      <c r="G101" s="5">
        <f t="shared" si="11"/>
        <v>4</v>
      </c>
      <c r="H101" s="5">
        <f t="shared" si="11"/>
        <v>0</v>
      </c>
      <c r="I101" s="5">
        <f t="shared" si="11"/>
        <v>85</v>
      </c>
      <c r="J101" s="5">
        <f t="shared" si="11"/>
        <v>4</v>
      </c>
      <c r="K101" s="5">
        <f t="shared" si="11"/>
        <v>89</v>
      </c>
      <c r="L101" s="51">
        <f t="shared" si="9"/>
        <v>4.5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34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21"/>
      <c r="V103" s="221"/>
      <c r="W103" s="221"/>
      <c r="X103" s="221"/>
      <c r="Y103" s="221"/>
      <c r="Z103" s="221"/>
      <c r="AA103" s="22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4</v>
      </c>
      <c r="F105" s="23">
        <v>1</v>
      </c>
      <c r="G105" s="23">
        <v>0</v>
      </c>
      <c r="H105" s="23">
        <v>0</v>
      </c>
      <c r="I105" s="23">
        <f t="shared" ref="I105:I116" si="12">SUM(E105:F105)</f>
        <v>5</v>
      </c>
      <c r="J105" s="23">
        <f t="shared" ref="J105:J116" si="13">SUM(G105:H105)</f>
        <v>0</v>
      </c>
      <c r="K105" s="23">
        <f>SUM(I105,J105)</f>
        <v>5</v>
      </c>
      <c r="L105" s="25">
        <f t="shared" ref="L105:L117" si="14">IF(K105=0,0,ROUND(J105/K105*100,1))</f>
        <v>0</v>
      </c>
      <c r="M105" s="59">
        <f>IF(K105=0,0,ROUND(K105/K$117*100,1))</f>
        <v>9.3000000000000007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2</v>
      </c>
      <c r="F106" s="24">
        <v>0</v>
      </c>
      <c r="G106" s="24">
        <v>0</v>
      </c>
      <c r="H106" s="24">
        <v>0</v>
      </c>
      <c r="I106" s="24">
        <f t="shared" si="12"/>
        <v>2</v>
      </c>
      <c r="J106" s="24">
        <f t="shared" si="13"/>
        <v>0</v>
      </c>
      <c r="K106" s="24">
        <f t="shared" ref="K106:K116" si="15">SUM(I106,J106)</f>
        <v>2</v>
      </c>
      <c r="L106" s="26">
        <f t="shared" si="14"/>
        <v>0</v>
      </c>
      <c r="M106" s="60">
        <f t="shared" ref="M106:M117" si="16">IF(K106=0,0,ROUND(K106/K$117*100,1))</f>
        <v>3.7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2</v>
      </c>
      <c r="F107" s="24">
        <v>0</v>
      </c>
      <c r="G107" s="24">
        <v>0</v>
      </c>
      <c r="H107" s="24">
        <v>0</v>
      </c>
      <c r="I107" s="24">
        <f t="shared" si="12"/>
        <v>2</v>
      </c>
      <c r="J107" s="24">
        <f t="shared" si="13"/>
        <v>0</v>
      </c>
      <c r="K107" s="24">
        <f t="shared" si="15"/>
        <v>2</v>
      </c>
      <c r="L107" s="26">
        <f t="shared" si="14"/>
        <v>0</v>
      </c>
      <c r="M107" s="60">
        <f t="shared" si="16"/>
        <v>3.7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15</v>
      </c>
      <c r="F108" s="24">
        <v>1</v>
      </c>
      <c r="G108" s="24">
        <v>0</v>
      </c>
      <c r="H108" s="24">
        <v>0</v>
      </c>
      <c r="I108" s="24">
        <f t="shared" si="12"/>
        <v>16</v>
      </c>
      <c r="J108" s="24">
        <f t="shared" si="13"/>
        <v>0</v>
      </c>
      <c r="K108" s="24">
        <f t="shared" si="15"/>
        <v>16</v>
      </c>
      <c r="L108" s="26">
        <f t="shared" si="14"/>
        <v>0</v>
      </c>
      <c r="M108" s="60">
        <f t="shared" si="16"/>
        <v>29.6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10</v>
      </c>
      <c r="F109" s="24">
        <v>0</v>
      </c>
      <c r="G109" s="24">
        <v>0</v>
      </c>
      <c r="H109" s="24">
        <v>0</v>
      </c>
      <c r="I109" s="24">
        <f t="shared" si="12"/>
        <v>10</v>
      </c>
      <c r="J109" s="24">
        <f t="shared" si="13"/>
        <v>0</v>
      </c>
      <c r="K109" s="24">
        <f t="shared" si="15"/>
        <v>10</v>
      </c>
      <c r="L109" s="26">
        <f t="shared" si="14"/>
        <v>0</v>
      </c>
      <c r="M109" s="60">
        <f t="shared" si="16"/>
        <v>18.5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3</v>
      </c>
      <c r="F110" s="24">
        <v>0</v>
      </c>
      <c r="G110" s="24">
        <v>0</v>
      </c>
      <c r="H110" s="24">
        <v>0</v>
      </c>
      <c r="I110" s="24">
        <f t="shared" si="12"/>
        <v>3</v>
      </c>
      <c r="J110" s="24">
        <f t="shared" si="13"/>
        <v>0</v>
      </c>
      <c r="K110" s="24">
        <f t="shared" si="15"/>
        <v>3</v>
      </c>
      <c r="L110" s="26">
        <f t="shared" si="14"/>
        <v>0</v>
      </c>
      <c r="M110" s="60">
        <f t="shared" si="16"/>
        <v>5.6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4</v>
      </c>
      <c r="F111" s="24">
        <v>0</v>
      </c>
      <c r="G111" s="24">
        <v>0</v>
      </c>
      <c r="H111" s="24">
        <v>0</v>
      </c>
      <c r="I111" s="24">
        <f t="shared" si="12"/>
        <v>4</v>
      </c>
      <c r="J111" s="24">
        <f t="shared" si="13"/>
        <v>0</v>
      </c>
      <c r="K111" s="24">
        <f t="shared" si="15"/>
        <v>4</v>
      </c>
      <c r="L111" s="26">
        <f t="shared" si="14"/>
        <v>0</v>
      </c>
      <c r="M111" s="60">
        <f t="shared" si="16"/>
        <v>7.4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1</v>
      </c>
      <c r="F112" s="24">
        <v>0</v>
      </c>
      <c r="G112" s="24">
        <v>0</v>
      </c>
      <c r="H112" s="24">
        <v>0</v>
      </c>
      <c r="I112" s="24">
        <f t="shared" si="12"/>
        <v>1</v>
      </c>
      <c r="J112" s="24">
        <f t="shared" si="13"/>
        <v>0</v>
      </c>
      <c r="K112" s="24">
        <f t="shared" si="15"/>
        <v>1</v>
      </c>
      <c r="L112" s="26">
        <f t="shared" si="14"/>
        <v>0</v>
      </c>
      <c r="M112" s="60">
        <f t="shared" si="16"/>
        <v>1.9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2</v>
      </c>
      <c r="F113" s="24">
        <v>0</v>
      </c>
      <c r="G113" s="24">
        <v>0</v>
      </c>
      <c r="H113" s="24">
        <v>0</v>
      </c>
      <c r="I113" s="24">
        <f t="shared" si="12"/>
        <v>2</v>
      </c>
      <c r="J113" s="24">
        <f t="shared" si="13"/>
        <v>0</v>
      </c>
      <c r="K113" s="24">
        <f t="shared" si="15"/>
        <v>2</v>
      </c>
      <c r="L113" s="26">
        <f t="shared" si="14"/>
        <v>0</v>
      </c>
      <c r="M113" s="60">
        <f t="shared" si="16"/>
        <v>3.7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1</v>
      </c>
      <c r="F114" s="24">
        <v>0</v>
      </c>
      <c r="G114" s="24">
        <v>0</v>
      </c>
      <c r="H114" s="24">
        <v>0</v>
      </c>
      <c r="I114" s="24">
        <f t="shared" si="12"/>
        <v>1</v>
      </c>
      <c r="J114" s="24">
        <f t="shared" si="13"/>
        <v>0</v>
      </c>
      <c r="K114" s="24">
        <f t="shared" si="15"/>
        <v>1</v>
      </c>
      <c r="L114" s="26">
        <f t="shared" si="14"/>
        <v>0</v>
      </c>
      <c r="M114" s="60">
        <f t="shared" si="16"/>
        <v>1.9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4</v>
      </c>
      <c r="F115" s="24">
        <v>0</v>
      </c>
      <c r="G115" s="24">
        <v>0</v>
      </c>
      <c r="H115" s="24">
        <v>0</v>
      </c>
      <c r="I115" s="24">
        <f t="shared" si="12"/>
        <v>4</v>
      </c>
      <c r="J115" s="24">
        <f t="shared" si="13"/>
        <v>0</v>
      </c>
      <c r="K115" s="24">
        <f t="shared" si="15"/>
        <v>4</v>
      </c>
      <c r="L115" s="26">
        <f t="shared" si="14"/>
        <v>0</v>
      </c>
      <c r="M115" s="60">
        <f t="shared" si="16"/>
        <v>7.4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3</v>
      </c>
      <c r="F116" s="24">
        <v>0</v>
      </c>
      <c r="G116" s="24">
        <v>1</v>
      </c>
      <c r="H116" s="24">
        <v>0</v>
      </c>
      <c r="I116" s="24">
        <f t="shared" si="12"/>
        <v>3</v>
      </c>
      <c r="J116" s="24">
        <f t="shared" si="13"/>
        <v>1</v>
      </c>
      <c r="K116" s="24">
        <f t="shared" si="15"/>
        <v>4</v>
      </c>
      <c r="L116" s="26">
        <f t="shared" si="14"/>
        <v>25</v>
      </c>
      <c r="M116" s="60">
        <f t="shared" si="16"/>
        <v>7.4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51</v>
      </c>
      <c r="F117" s="5">
        <f t="shared" si="17"/>
        <v>2</v>
      </c>
      <c r="G117" s="5">
        <f t="shared" si="17"/>
        <v>1</v>
      </c>
      <c r="H117" s="5">
        <f t="shared" si="17"/>
        <v>0</v>
      </c>
      <c r="I117" s="5">
        <f t="shared" si="17"/>
        <v>53</v>
      </c>
      <c r="J117" s="5">
        <f t="shared" si="17"/>
        <v>1</v>
      </c>
      <c r="K117" s="5">
        <f t="shared" si="17"/>
        <v>54</v>
      </c>
      <c r="L117" s="51">
        <f t="shared" si="14"/>
        <v>1.9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35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21"/>
      <c r="V119" s="221"/>
      <c r="W119" s="221"/>
      <c r="X119" s="221"/>
      <c r="Y119" s="221"/>
      <c r="Z119" s="221"/>
      <c r="AA119" s="22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7</v>
      </c>
      <c r="F121" s="23">
        <v>8</v>
      </c>
      <c r="G121" s="23">
        <v>0</v>
      </c>
      <c r="H121" s="23">
        <v>0</v>
      </c>
      <c r="I121" s="23">
        <f t="shared" ref="I121:I132" si="18">SUM(E121:F121)</f>
        <v>15</v>
      </c>
      <c r="J121" s="23">
        <f t="shared" ref="J121:J132" si="19">SUM(G121:H121)</f>
        <v>0</v>
      </c>
      <c r="K121" s="23">
        <f>SUM(I121,J121)</f>
        <v>15</v>
      </c>
      <c r="L121" s="25">
        <f t="shared" ref="L121:L133" si="20">IF(K121=0,0,ROUND(J121/K121*100,1))</f>
        <v>0</v>
      </c>
      <c r="M121" s="59">
        <f>IF(K121=0,0,ROUND(K121/K$133*100,1))</f>
        <v>8.8000000000000007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8</v>
      </c>
      <c r="F122" s="24">
        <v>0</v>
      </c>
      <c r="G122" s="24">
        <v>1</v>
      </c>
      <c r="H122" s="24">
        <v>0</v>
      </c>
      <c r="I122" s="24">
        <f t="shared" si="18"/>
        <v>8</v>
      </c>
      <c r="J122" s="24">
        <f t="shared" si="19"/>
        <v>1</v>
      </c>
      <c r="K122" s="24">
        <f t="shared" ref="K122:K132" si="21">SUM(I122,J122)</f>
        <v>9</v>
      </c>
      <c r="L122" s="26">
        <f t="shared" si="20"/>
        <v>11.1</v>
      </c>
      <c r="M122" s="60">
        <f t="shared" ref="M122:M133" si="22">IF(K122=0,0,ROUND(K122/K$133*100,1))</f>
        <v>5.3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9</v>
      </c>
      <c r="F123" s="24">
        <v>3</v>
      </c>
      <c r="G123" s="24">
        <v>0</v>
      </c>
      <c r="H123" s="24">
        <v>0</v>
      </c>
      <c r="I123" s="24">
        <f t="shared" si="18"/>
        <v>12</v>
      </c>
      <c r="J123" s="24">
        <f t="shared" si="19"/>
        <v>0</v>
      </c>
      <c r="K123" s="24">
        <f t="shared" si="21"/>
        <v>12</v>
      </c>
      <c r="L123" s="26">
        <f t="shared" si="20"/>
        <v>0</v>
      </c>
      <c r="M123" s="60">
        <f t="shared" si="22"/>
        <v>7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8</v>
      </c>
      <c r="F124" s="24">
        <v>2</v>
      </c>
      <c r="G124" s="24">
        <v>0</v>
      </c>
      <c r="H124" s="24">
        <v>0</v>
      </c>
      <c r="I124" s="24">
        <f t="shared" si="18"/>
        <v>10</v>
      </c>
      <c r="J124" s="24">
        <f t="shared" si="19"/>
        <v>0</v>
      </c>
      <c r="K124" s="24">
        <f t="shared" si="21"/>
        <v>10</v>
      </c>
      <c r="L124" s="26">
        <f t="shared" si="20"/>
        <v>0</v>
      </c>
      <c r="M124" s="60">
        <f t="shared" si="22"/>
        <v>5.8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22</v>
      </c>
      <c r="F125" s="24">
        <v>1</v>
      </c>
      <c r="G125" s="24">
        <v>1</v>
      </c>
      <c r="H125" s="24">
        <v>0</v>
      </c>
      <c r="I125" s="24">
        <f t="shared" si="18"/>
        <v>23</v>
      </c>
      <c r="J125" s="24">
        <f t="shared" si="19"/>
        <v>1</v>
      </c>
      <c r="K125" s="24">
        <f t="shared" si="21"/>
        <v>24</v>
      </c>
      <c r="L125" s="26">
        <f t="shared" si="20"/>
        <v>4.2</v>
      </c>
      <c r="M125" s="60">
        <f t="shared" si="22"/>
        <v>14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16</v>
      </c>
      <c r="F126" s="24">
        <v>1</v>
      </c>
      <c r="G126" s="24">
        <v>0</v>
      </c>
      <c r="H126" s="24">
        <v>0</v>
      </c>
      <c r="I126" s="24">
        <f t="shared" si="18"/>
        <v>17</v>
      </c>
      <c r="J126" s="24">
        <f t="shared" si="19"/>
        <v>0</v>
      </c>
      <c r="K126" s="24">
        <f t="shared" si="21"/>
        <v>17</v>
      </c>
      <c r="L126" s="26">
        <f t="shared" si="20"/>
        <v>0</v>
      </c>
      <c r="M126" s="60">
        <f t="shared" si="22"/>
        <v>9.9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6</v>
      </c>
      <c r="F127" s="24">
        <v>0</v>
      </c>
      <c r="G127" s="24">
        <v>2</v>
      </c>
      <c r="H127" s="24">
        <v>1</v>
      </c>
      <c r="I127" s="24">
        <f t="shared" si="18"/>
        <v>6</v>
      </c>
      <c r="J127" s="24">
        <f t="shared" si="19"/>
        <v>3</v>
      </c>
      <c r="K127" s="24">
        <f t="shared" si="21"/>
        <v>9</v>
      </c>
      <c r="L127" s="26">
        <f t="shared" si="20"/>
        <v>33.299999999999997</v>
      </c>
      <c r="M127" s="60">
        <f t="shared" si="22"/>
        <v>5.3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2</v>
      </c>
      <c r="F128" s="24">
        <v>1</v>
      </c>
      <c r="G128" s="24">
        <v>0</v>
      </c>
      <c r="H128" s="24">
        <v>0</v>
      </c>
      <c r="I128" s="24">
        <f t="shared" si="18"/>
        <v>3</v>
      </c>
      <c r="J128" s="24">
        <f t="shared" si="19"/>
        <v>0</v>
      </c>
      <c r="K128" s="24">
        <f t="shared" si="21"/>
        <v>3</v>
      </c>
      <c r="L128" s="26">
        <f t="shared" si="20"/>
        <v>0</v>
      </c>
      <c r="M128" s="60">
        <f t="shared" si="22"/>
        <v>1.8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12</v>
      </c>
      <c r="F129" s="24">
        <v>1</v>
      </c>
      <c r="G129" s="24">
        <v>1</v>
      </c>
      <c r="H129" s="24">
        <v>1</v>
      </c>
      <c r="I129" s="24">
        <f t="shared" si="18"/>
        <v>13</v>
      </c>
      <c r="J129" s="24">
        <f t="shared" si="19"/>
        <v>2</v>
      </c>
      <c r="K129" s="24">
        <f t="shared" si="21"/>
        <v>15</v>
      </c>
      <c r="L129" s="26">
        <f t="shared" si="20"/>
        <v>13.3</v>
      </c>
      <c r="M129" s="60">
        <f t="shared" si="22"/>
        <v>8.8000000000000007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15</v>
      </c>
      <c r="F130" s="24">
        <v>2</v>
      </c>
      <c r="G130" s="24">
        <v>0</v>
      </c>
      <c r="H130" s="24">
        <v>0</v>
      </c>
      <c r="I130" s="24">
        <f t="shared" si="18"/>
        <v>17</v>
      </c>
      <c r="J130" s="24">
        <f t="shared" si="19"/>
        <v>0</v>
      </c>
      <c r="K130" s="24">
        <f t="shared" si="21"/>
        <v>17</v>
      </c>
      <c r="L130" s="26">
        <f t="shared" si="20"/>
        <v>0</v>
      </c>
      <c r="M130" s="60">
        <f t="shared" si="22"/>
        <v>9.9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13</v>
      </c>
      <c r="F131" s="24">
        <v>3</v>
      </c>
      <c r="G131" s="24">
        <v>0</v>
      </c>
      <c r="H131" s="24">
        <v>0</v>
      </c>
      <c r="I131" s="24">
        <f t="shared" si="18"/>
        <v>16</v>
      </c>
      <c r="J131" s="24">
        <f t="shared" si="19"/>
        <v>0</v>
      </c>
      <c r="K131" s="24">
        <f t="shared" si="21"/>
        <v>16</v>
      </c>
      <c r="L131" s="26">
        <f t="shared" si="20"/>
        <v>0</v>
      </c>
      <c r="M131" s="60">
        <f t="shared" si="22"/>
        <v>9.4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22</v>
      </c>
      <c r="F132" s="24">
        <v>2</v>
      </c>
      <c r="G132" s="24">
        <v>0</v>
      </c>
      <c r="H132" s="24">
        <v>0</v>
      </c>
      <c r="I132" s="24">
        <f t="shared" si="18"/>
        <v>24</v>
      </c>
      <c r="J132" s="24">
        <f t="shared" si="19"/>
        <v>0</v>
      </c>
      <c r="K132" s="24">
        <f t="shared" si="21"/>
        <v>24</v>
      </c>
      <c r="L132" s="26">
        <f t="shared" si="20"/>
        <v>0</v>
      </c>
      <c r="M132" s="60">
        <f t="shared" si="22"/>
        <v>14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140</v>
      </c>
      <c r="F133" s="5">
        <f t="shared" si="23"/>
        <v>24</v>
      </c>
      <c r="G133" s="5">
        <f t="shared" si="23"/>
        <v>5</v>
      </c>
      <c r="H133" s="5">
        <f t="shared" si="23"/>
        <v>2</v>
      </c>
      <c r="I133" s="5">
        <f t="shared" si="23"/>
        <v>164</v>
      </c>
      <c r="J133" s="5">
        <f t="shared" si="23"/>
        <v>7</v>
      </c>
      <c r="K133" s="5">
        <f t="shared" si="23"/>
        <v>171</v>
      </c>
      <c r="L133" s="51">
        <f t="shared" si="20"/>
        <v>4.0999999999999996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E133"/>
  <sheetViews>
    <sheetView showGridLines="0" zoomScaleNormal="100" zoomScaleSheetLayoutView="100" workbookViewId="0">
      <selection activeCell="B1" sqref="B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2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29</v>
      </c>
      <c r="E6" s="48"/>
      <c r="F6" s="48"/>
      <c r="G6" s="49"/>
      <c r="H6" s="7"/>
      <c r="J6" s="22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30</v>
      </c>
      <c r="E7" s="48"/>
      <c r="F7" s="48"/>
      <c r="G7" s="49"/>
      <c r="H7" s="7"/>
      <c r="J7" s="22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2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2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28</v>
      </c>
      <c r="E10" s="48"/>
      <c r="F10" s="48"/>
      <c r="G10" s="49"/>
      <c r="H10" s="7"/>
      <c r="J10" s="22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2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2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2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23" t="str">
        <f>E71</f>
        <v>(13)</v>
      </c>
      <c r="C43" s="223"/>
      <c r="D43" s="223"/>
      <c r="E43" s="223"/>
      <c r="F43" s="223"/>
      <c r="G43" s="223"/>
      <c r="H43" s="223"/>
      <c r="I43" s="223"/>
      <c r="J43" s="223" t="str">
        <f>E87</f>
        <v>A断面流入計(1+2+7+8)</v>
      </c>
      <c r="K43" s="223"/>
      <c r="L43" s="223"/>
      <c r="M43" s="223"/>
      <c r="N43" s="223"/>
      <c r="O43" s="223"/>
      <c r="P43" s="223"/>
      <c r="Q43" s="22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23" t="str">
        <f>E103</f>
        <v>A断面流出計(3+6+7+11)</v>
      </c>
      <c r="C69" s="223"/>
      <c r="D69" s="223"/>
      <c r="E69" s="223"/>
      <c r="F69" s="223"/>
      <c r="G69" s="223"/>
      <c r="H69" s="223"/>
      <c r="I69" s="223"/>
      <c r="J69" s="223" t="str">
        <f>E119</f>
        <v>A断面計(1+2+7+8+3+6+7+11)</v>
      </c>
      <c r="K69" s="223"/>
      <c r="L69" s="223"/>
      <c r="M69" s="223"/>
      <c r="N69" s="223"/>
      <c r="O69" s="223"/>
      <c r="P69" s="223"/>
      <c r="Q69" s="22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31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21"/>
      <c r="V71" s="221"/>
      <c r="W71" s="221"/>
      <c r="X71" s="221"/>
      <c r="Y71" s="221"/>
      <c r="Z71" s="221"/>
      <c r="AA71" s="22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8</v>
      </c>
      <c r="F73" s="23">
        <v>1</v>
      </c>
      <c r="G73" s="23">
        <v>0</v>
      </c>
      <c r="H73" s="23">
        <v>0</v>
      </c>
      <c r="I73" s="23">
        <f t="shared" ref="I73:I84" si="0">SUM(E73:F73)</f>
        <v>9</v>
      </c>
      <c r="J73" s="23">
        <f t="shared" ref="J73:J84" si="1">SUM(G73:H73)</f>
        <v>0</v>
      </c>
      <c r="K73" s="23">
        <f>SUM(I73,J73)</f>
        <v>9</v>
      </c>
      <c r="L73" s="25">
        <f>IF(K73=0,0,ROUND(J73/K73*100,1))</f>
        <v>0</v>
      </c>
      <c r="M73" s="59">
        <f>IF(K73=0,0,ROUND(K73/K$85*100,1))</f>
        <v>6.6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5</v>
      </c>
      <c r="F74" s="24">
        <v>0</v>
      </c>
      <c r="G74" s="24">
        <v>0</v>
      </c>
      <c r="H74" s="24">
        <v>0</v>
      </c>
      <c r="I74" s="24">
        <f t="shared" si="0"/>
        <v>5</v>
      </c>
      <c r="J74" s="24">
        <f t="shared" si="1"/>
        <v>0</v>
      </c>
      <c r="K74" s="24">
        <f t="shared" ref="K74:K84" si="2">SUM(I74,J74)</f>
        <v>5</v>
      </c>
      <c r="L74" s="26">
        <f t="shared" ref="L74:L84" si="3">IF(K74=0,0,ROUND(J74/K74*100,1))</f>
        <v>0</v>
      </c>
      <c r="M74" s="60">
        <f t="shared" ref="M74:M84" si="4">IF(K74=0,0,ROUND(K74/K$85*100,1))</f>
        <v>3.7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4</v>
      </c>
      <c r="F75" s="24">
        <v>3</v>
      </c>
      <c r="G75" s="24">
        <v>0</v>
      </c>
      <c r="H75" s="24">
        <v>0</v>
      </c>
      <c r="I75" s="24">
        <f t="shared" si="0"/>
        <v>7</v>
      </c>
      <c r="J75" s="24">
        <f t="shared" si="1"/>
        <v>0</v>
      </c>
      <c r="K75" s="24">
        <f t="shared" si="2"/>
        <v>7</v>
      </c>
      <c r="L75" s="26">
        <f t="shared" si="3"/>
        <v>0</v>
      </c>
      <c r="M75" s="60">
        <f t="shared" si="4"/>
        <v>5.0999999999999996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14</v>
      </c>
      <c r="F76" s="24">
        <v>2</v>
      </c>
      <c r="G76" s="24">
        <v>0</v>
      </c>
      <c r="H76" s="24">
        <v>0</v>
      </c>
      <c r="I76" s="24">
        <f t="shared" si="0"/>
        <v>16</v>
      </c>
      <c r="J76" s="24">
        <f t="shared" si="1"/>
        <v>0</v>
      </c>
      <c r="K76" s="24">
        <f t="shared" si="2"/>
        <v>16</v>
      </c>
      <c r="L76" s="26">
        <f t="shared" si="3"/>
        <v>0</v>
      </c>
      <c r="M76" s="60">
        <f t="shared" si="4"/>
        <v>11.8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18</v>
      </c>
      <c r="F77" s="24">
        <v>1</v>
      </c>
      <c r="G77" s="24">
        <v>2</v>
      </c>
      <c r="H77" s="24">
        <v>0</v>
      </c>
      <c r="I77" s="24">
        <f t="shared" si="0"/>
        <v>19</v>
      </c>
      <c r="J77" s="24">
        <f t="shared" si="1"/>
        <v>2</v>
      </c>
      <c r="K77" s="24">
        <f t="shared" si="2"/>
        <v>21</v>
      </c>
      <c r="L77" s="26">
        <f t="shared" si="3"/>
        <v>9.5</v>
      </c>
      <c r="M77" s="60">
        <f t="shared" si="4"/>
        <v>15.4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12</v>
      </c>
      <c r="F78" s="24">
        <v>0</v>
      </c>
      <c r="G78" s="24">
        <v>0</v>
      </c>
      <c r="H78" s="24">
        <v>0</v>
      </c>
      <c r="I78" s="24">
        <f t="shared" si="0"/>
        <v>12</v>
      </c>
      <c r="J78" s="24">
        <f t="shared" si="1"/>
        <v>0</v>
      </c>
      <c r="K78" s="24">
        <f t="shared" si="2"/>
        <v>12</v>
      </c>
      <c r="L78" s="26">
        <f t="shared" si="3"/>
        <v>0</v>
      </c>
      <c r="M78" s="60">
        <f t="shared" si="4"/>
        <v>8.8000000000000007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5</v>
      </c>
      <c r="F79" s="24">
        <v>0</v>
      </c>
      <c r="G79" s="24">
        <v>1</v>
      </c>
      <c r="H79" s="24">
        <v>1</v>
      </c>
      <c r="I79" s="24">
        <f t="shared" si="0"/>
        <v>5</v>
      </c>
      <c r="J79" s="24">
        <f t="shared" si="1"/>
        <v>2</v>
      </c>
      <c r="K79" s="24">
        <f t="shared" si="2"/>
        <v>7</v>
      </c>
      <c r="L79" s="26">
        <f t="shared" si="3"/>
        <v>28.6</v>
      </c>
      <c r="M79" s="60">
        <f t="shared" si="4"/>
        <v>5.0999999999999996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7</v>
      </c>
      <c r="F80" s="24">
        <v>1</v>
      </c>
      <c r="G80" s="24">
        <v>0</v>
      </c>
      <c r="H80" s="24">
        <v>0</v>
      </c>
      <c r="I80" s="24">
        <f t="shared" si="0"/>
        <v>8</v>
      </c>
      <c r="J80" s="24">
        <f t="shared" si="1"/>
        <v>0</v>
      </c>
      <c r="K80" s="24">
        <f t="shared" si="2"/>
        <v>8</v>
      </c>
      <c r="L80" s="26">
        <f t="shared" si="3"/>
        <v>0</v>
      </c>
      <c r="M80" s="60">
        <f t="shared" si="4"/>
        <v>5.9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10</v>
      </c>
      <c r="F81" s="24">
        <v>2</v>
      </c>
      <c r="G81" s="24">
        <v>1</v>
      </c>
      <c r="H81" s="24">
        <v>1</v>
      </c>
      <c r="I81" s="24">
        <f t="shared" si="0"/>
        <v>12</v>
      </c>
      <c r="J81" s="24">
        <f t="shared" si="1"/>
        <v>2</v>
      </c>
      <c r="K81" s="24">
        <f t="shared" si="2"/>
        <v>14</v>
      </c>
      <c r="L81" s="26">
        <f t="shared" si="3"/>
        <v>14.3</v>
      </c>
      <c r="M81" s="60">
        <f t="shared" si="4"/>
        <v>10.3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4</v>
      </c>
      <c r="F82" s="24">
        <v>0</v>
      </c>
      <c r="G82" s="24">
        <v>0</v>
      </c>
      <c r="H82" s="24">
        <v>0</v>
      </c>
      <c r="I82" s="24">
        <f t="shared" si="0"/>
        <v>4</v>
      </c>
      <c r="J82" s="24">
        <f t="shared" si="1"/>
        <v>0</v>
      </c>
      <c r="K82" s="24">
        <f t="shared" si="2"/>
        <v>4</v>
      </c>
      <c r="L82" s="26">
        <f t="shared" si="3"/>
        <v>0</v>
      </c>
      <c r="M82" s="60">
        <f t="shared" si="4"/>
        <v>2.9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10</v>
      </c>
      <c r="F83" s="24">
        <v>0</v>
      </c>
      <c r="G83" s="24">
        <v>0</v>
      </c>
      <c r="H83" s="24">
        <v>0</v>
      </c>
      <c r="I83" s="24">
        <f t="shared" si="0"/>
        <v>10</v>
      </c>
      <c r="J83" s="24">
        <f t="shared" si="1"/>
        <v>0</v>
      </c>
      <c r="K83" s="24">
        <f t="shared" si="2"/>
        <v>10</v>
      </c>
      <c r="L83" s="26">
        <f t="shared" si="3"/>
        <v>0</v>
      </c>
      <c r="M83" s="60">
        <f t="shared" si="4"/>
        <v>7.4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19</v>
      </c>
      <c r="F84" s="24">
        <v>4</v>
      </c>
      <c r="G84" s="24">
        <v>0</v>
      </c>
      <c r="H84" s="24">
        <v>0</v>
      </c>
      <c r="I84" s="24">
        <f t="shared" si="0"/>
        <v>23</v>
      </c>
      <c r="J84" s="24">
        <f t="shared" si="1"/>
        <v>0</v>
      </c>
      <c r="K84" s="24">
        <f t="shared" si="2"/>
        <v>23</v>
      </c>
      <c r="L84" s="26">
        <f t="shared" si="3"/>
        <v>0</v>
      </c>
      <c r="M84" s="60">
        <f t="shared" si="4"/>
        <v>16.899999999999999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116</v>
      </c>
      <c r="F85" s="5">
        <f t="shared" si="5"/>
        <v>14</v>
      </c>
      <c r="G85" s="5">
        <f t="shared" si="5"/>
        <v>4</v>
      </c>
      <c r="H85" s="5">
        <f t="shared" si="5"/>
        <v>2</v>
      </c>
      <c r="I85" s="5">
        <f t="shared" si="5"/>
        <v>130</v>
      </c>
      <c r="J85" s="5">
        <f t="shared" si="5"/>
        <v>6</v>
      </c>
      <c r="K85" s="5">
        <f t="shared" si="5"/>
        <v>136</v>
      </c>
      <c r="L85" s="51">
        <f>IF(K85=0,0,ROUND(J85/K85*100,1))</f>
        <v>4.4000000000000004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50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21"/>
      <c r="V87" s="221"/>
      <c r="W87" s="221"/>
      <c r="X87" s="221"/>
      <c r="Y87" s="221"/>
      <c r="Z87" s="221"/>
      <c r="AA87" s="22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21</v>
      </c>
      <c r="F89" s="23">
        <v>9</v>
      </c>
      <c r="G89" s="23">
        <v>3</v>
      </c>
      <c r="H89" s="23">
        <v>0</v>
      </c>
      <c r="I89" s="23">
        <f t="shared" ref="I89:I100" si="6">SUM(E89:F89)</f>
        <v>30</v>
      </c>
      <c r="J89" s="23">
        <f t="shared" ref="J89:J100" si="7">SUM(G89:H89)</f>
        <v>3</v>
      </c>
      <c r="K89" s="23">
        <f>SUM(I89,J89)</f>
        <v>33</v>
      </c>
      <c r="L89" s="25">
        <f>IF(K89=0,0,ROUND(J89/K89*100,1))</f>
        <v>9.1</v>
      </c>
      <c r="M89" s="59">
        <f>IF(K89=0,0,ROUND(K89/K$101*100,1))</f>
        <v>14.7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36</v>
      </c>
      <c r="F90" s="24">
        <v>4</v>
      </c>
      <c r="G90" s="24">
        <v>1</v>
      </c>
      <c r="H90" s="24">
        <v>0</v>
      </c>
      <c r="I90" s="24">
        <f t="shared" si="6"/>
        <v>40</v>
      </c>
      <c r="J90" s="24">
        <f t="shared" si="7"/>
        <v>1</v>
      </c>
      <c r="K90" s="24">
        <f t="shared" ref="K90:K100" si="8">SUM(I90,J90)</f>
        <v>41</v>
      </c>
      <c r="L90" s="26">
        <f t="shared" ref="L90:L101" si="9">IF(K90=0,0,ROUND(J90/K90*100,1))</f>
        <v>2.4</v>
      </c>
      <c r="M90" s="60">
        <f t="shared" ref="M90:M101" si="10">IF(K90=0,0,ROUND(K90/K$101*100,1))</f>
        <v>18.2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13</v>
      </c>
      <c r="F91" s="24">
        <v>2</v>
      </c>
      <c r="G91" s="24">
        <v>0</v>
      </c>
      <c r="H91" s="24">
        <v>0</v>
      </c>
      <c r="I91" s="24">
        <f t="shared" si="6"/>
        <v>15</v>
      </c>
      <c r="J91" s="24">
        <f t="shared" si="7"/>
        <v>0</v>
      </c>
      <c r="K91" s="24">
        <f t="shared" si="8"/>
        <v>15</v>
      </c>
      <c r="L91" s="26">
        <f t="shared" si="9"/>
        <v>0</v>
      </c>
      <c r="M91" s="60">
        <f t="shared" si="10"/>
        <v>6.7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10</v>
      </c>
      <c r="F92" s="24">
        <v>1</v>
      </c>
      <c r="G92" s="24">
        <v>3</v>
      </c>
      <c r="H92" s="24">
        <v>0</v>
      </c>
      <c r="I92" s="24">
        <f t="shared" si="6"/>
        <v>11</v>
      </c>
      <c r="J92" s="24">
        <f t="shared" si="7"/>
        <v>3</v>
      </c>
      <c r="K92" s="24">
        <f t="shared" si="8"/>
        <v>14</v>
      </c>
      <c r="L92" s="26">
        <f t="shared" si="9"/>
        <v>21.4</v>
      </c>
      <c r="M92" s="60">
        <f t="shared" si="10"/>
        <v>6.2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11</v>
      </c>
      <c r="F93" s="24">
        <v>1</v>
      </c>
      <c r="G93" s="24">
        <v>1</v>
      </c>
      <c r="H93" s="24">
        <v>0</v>
      </c>
      <c r="I93" s="24">
        <f t="shared" si="6"/>
        <v>12</v>
      </c>
      <c r="J93" s="24">
        <f t="shared" si="7"/>
        <v>1</v>
      </c>
      <c r="K93" s="24">
        <f t="shared" si="8"/>
        <v>13</v>
      </c>
      <c r="L93" s="26">
        <f t="shared" si="9"/>
        <v>7.7</v>
      </c>
      <c r="M93" s="60">
        <f t="shared" si="10"/>
        <v>5.8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13</v>
      </c>
      <c r="F94" s="24">
        <v>3</v>
      </c>
      <c r="G94" s="24">
        <v>0</v>
      </c>
      <c r="H94" s="24">
        <v>0</v>
      </c>
      <c r="I94" s="24">
        <f t="shared" si="6"/>
        <v>16</v>
      </c>
      <c r="J94" s="24">
        <f t="shared" si="7"/>
        <v>0</v>
      </c>
      <c r="K94" s="24">
        <f t="shared" si="8"/>
        <v>16</v>
      </c>
      <c r="L94" s="26">
        <f t="shared" si="9"/>
        <v>0</v>
      </c>
      <c r="M94" s="60">
        <f t="shared" si="10"/>
        <v>7.1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14</v>
      </c>
      <c r="F95" s="24">
        <v>2</v>
      </c>
      <c r="G95" s="24">
        <v>3</v>
      </c>
      <c r="H95" s="24">
        <v>0</v>
      </c>
      <c r="I95" s="24">
        <f t="shared" si="6"/>
        <v>16</v>
      </c>
      <c r="J95" s="24">
        <f t="shared" si="7"/>
        <v>3</v>
      </c>
      <c r="K95" s="24">
        <f t="shared" si="8"/>
        <v>19</v>
      </c>
      <c r="L95" s="26">
        <f t="shared" si="9"/>
        <v>15.8</v>
      </c>
      <c r="M95" s="60">
        <f t="shared" si="10"/>
        <v>8.4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10</v>
      </c>
      <c r="F96" s="24">
        <v>0</v>
      </c>
      <c r="G96" s="24">
        <v>2</v>
      </c>
      <c r="H96" s="24">
        <v>0</v>
      </c>
      <c r="I96" s="24">
        <f t="shared" si="6"/>
        <v>10</v>
      </c>
      <c r="J96" s="24">
        <f t="shared" si="7"/>
        <v>2</v>
      </c>
      <c r="K96" s="24">
        <f t="shared" si="8"/>
        <v>12</v>
      </c>
      <c r="L96" s="26">
        <f t="shared" si="9"/>
        <v>16.7</v>
      </c>
      <c r="M96" s="60">
        <f t="shared" si="10"/>
        <v>5.3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16</v>
      </c>
      <c r="F97" s="24">
        <v>2</v>
      </c>
      <c r="G97" s="24">
        <v>1</v>
      </c>
      <c r="H97" s="24">
        <v>0</v>
      </c>
      <c r="I97" s="24">
        <f t="shared" si="6"/>
        <v>18</v>
      </c>
      <c r="J97" s="24">
        <f t="shared" si="7"/>
        <v>1</v>
      </c>
      <c r="K97" s="24">
        <f t="shared" si="8"/>
        <v>19</v>
      </c>
      <c r="L97" s="26">
        <f t="shared" si="9"/>
        <v>5.3</v>
      </c>
      <c r="M97" s="60">
        <f t="shared" si="10"/>
        <v>8.4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12</v>
      </c>
      <c r="F98" s="24">
        <v>1</v>
      </c>
      <c r="G98" s="24">
        <v>0</v>
      </c>
      <c r="H98" s="24">
        <v>0</v>
      </c>
      <c r="I98" s="24">
        <f t="shared" si="6"/>
        <v>13</v>
      </c>
      <c r="J98" s="24">
        <f t="shared" si="7"/>
        <v>0</v>
      </c>
      <c r="K98" s="24">
        <f t="shared" si="8"/>
        <v>13</v>
      </c>
      <c r="L98" s="26">
        <f t="shared" si="9"/>
        <v>0</v>
      </c>
      <c r="M98" s="60">
        <f t="shared" si="10"/>
        <v>5.8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12</v>
      </c>
      <c r="F99" s="24">
        <v>2</v>
      </c>
      <c r="G99" s="24">
        <v>4</v>
      </c>
      <c r="H99" s="24">
        <v>0</v>
      </c>
      <c r="I99" s="24">
        <f t="shared" si="6"/>
        <v>14</v>
      </c>
      <c r="J99" s="24">
        <f t="shared" si="7"/>
        <v>4</v>
      </c>
      <c r="K99" s="24">
        <f t="shared" si="8"/>
        <v>18</v>
      </c>
      <c r="L99" s="26">
        <f t="shared" si="9"/>
        <v>22.2</v>
      </c>
      <c r="M99" s="60">
        <f t="shared" si="10"/>
        <v>8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12</v>
      </c>
      <c r="F100" s="24">
        <v>0</v>
      </c>
      <c r="G100" s="24">
        <v>0</v>
      </c>
      <c r="H100" s="24">
        <v>0</v>
      </c>
      <c r="I100" s="24">
        <f t="shared" si="6"/>
        <v>12</v>
      </c>
      <c r="J100" s="24">
        <f t="shared" si="7"/>
        <v>0</v>
      </c>
      <c r="K100" s="24">
        <f t="shared" si="8"/>
        <v>12</v>
      </c>
      <c r="L100" s="26">
        <f t="shared" si="9"/>
        <v>0</v>
      </c>
      <c r="M100" s="60">
        <f t="shared" si="10"/>
        <v>5.3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180</v>
      </c>
      <c r="F101" s="5">
        <f t="shared" si="11"/>
        <v>27</v>
      </c>
      <c r="G101" s="5">
        <f t="shared" si="11"/>
        <v>18</v>
      </c>
      <c r="H101" s="5">
        <f t="shared" si="11"/>
        <v>0</v>
      </c>
      <c r="I101" s="5">
        <f t="shared" si="11"/>
        <v>207</v>
      </c>
      <c r="J101" s="5">
        <f t="shared" si="11"/>
        <v>18</v>
      </c>
      <c r="K101" s="5">
        <f t="shared" si="11"/>
        <v>225</v>
      </c>
      <c r="L101" s="51">
        <f t="shared" si="9"/>
        <v>8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51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21"/>
      <c r="V103" s="221"/>
      <c r="W103" s="221"/>
      <c r="X103" s="221"/>
      <c r="Y103" s="221"/>
      <c r="Z103" s="221"/>
      <c r="AA103" s="22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381</v>
      </c>
      <c r="F105" s="23">
        <v>60</v>
      </c>
      <c r="G105" s="23">
        <v>16</v>
      </c>
      <c r="H105" s="23">
        <v>4</v>
      </c>
      <c r="I105" s="23">
        <f t="shared" ref="I105:I116" si="12">SUM(E105:F105)</f>
        <v>441</v>
      </c>
      <c r="J105" s="23">
        <f t="shared" ref="J105:J116" si="13">SUM(G105:H105)</f>
        <v>20</v>
      </c>
      <c r="K105" s="23">
        <f>SUM(I105,J105)</f>
        <v>461</v>
      </c>
      <c r="L105" s="25">
        <f t="shared" ref="L105:L117" si="14">IF(K105=0,0,ROUND(J105/K105*100,1))</f>
        <v>4.3</v>
      </c>
      <c r="M105" s="59">
        <f>IF(K105=0,0,ROUND(K105/K$117*100,1))</f>
        <v>12.7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335</v>
      </c>
      <c r="F106" s="24">
        <v>23</v>
      </c>
      <c r="G106" s="24">
        <v>30</v>
      </c>
      <c r="H106" s="24">
        <v>4</v>
      </c>
      <c r="I106" s="24">
        <f t="shared" si="12"/>
        <v>358</v>
      </c>
      <c r="J106" s="24">
        <f t="shared" si="13"/>
        <v>34</v>
      </c>
      <c r="K106" s="24">
        <f t="shared" ref="K106:K116" si="15">SUM(I106,J106)</f>
        <v>392</v>
      </c>
      <c r="L106" s="26">
        <f t="shared" si="14"/>
        <v>8.6999999999999993</v>
      </c>
      <c r="M106" s="60">
        <f t="shared" ref="M106:M117" si="16">IF(K106=0,0,ROUND(K106/K$117*100,1))</f>
        <v>10.8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269</v>
      </c>
      <c r="F107" s="24">
        <v>30</v>
      </c>
      <c r="G107" s="24">
        <v>39</v>
      </c>
      <c r="H107" s="24">
        <v>2</v>
      </c>
      <c r="I107" s="24">
        <f t="shared" si="12"/>
        <v>299</v>
      </c>
      <c r="J107" s="24">
        <f t="shared" si="13"/>
        <v>41</v>
      </c>
      <c r="K107" s="24">
        <f t="shared" si="15"/>
        <v>340</v>
      </c>
      <c r="L107" s="26">
        <f t="shared" si="14"/>
        <v>12.1</v>
      </c>
      <c r="M107" s="60">
        <f t="shared" si="16"/>
        <v>9.3000000000000007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239</v>
      </c>
      <c r="F108" s="24">
        <v>29</v>
      </c>
      <c r="G108" s="24">
        <v>35</v>
      </c>
      <c r="H108" s="24">
        <v>0</v>
      </c>
      <c r="I108" s="24">
        <f t="shared" si="12"/>
        <v>268</v>
      </c>
      <c r="J108" s="24">
        <f t="shared" si="13"/>
        <v>35</v>
      </c>
      <c r="K108" s="24">
        <f t="shared" si="15"/>
        <v>303</v>
      </c>
      <c r="L108" s="26">
        <f t="shared" si="14"/>
        <v>11.6</v>
      </c>
      <c r="M108" s="60">
        <f t="shared" si="16"/>
        <v>8.3000000000000007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252</v>
      </c>
      <c r="F109" s="24">
        <v>31</v>
      </c>
      <c r="G109" s="24">
        <v>43</v>
      </c>
      <c r="H109" s="24">
        <v>1</v>
      </c>
      <c r="I109" s="24">
        <f t="shared" si="12"/>
        <v>283</v>
      </c>
      <c r="J109" s="24">
        <f t="shared" si="13"/>
        <v>44</v>
      </c>
      <c r="K109" s="24">
        <f t="shared" si="15"/>
        <v>327</v>
      </c>
      <c r="L109" s="26">
        <f t="shared" si="14"/>
        <v>13.5</v>
      </c>
      <c r="M109" s="60">
        <f t="shared" si="16"/>
        <v>9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178</v>
      </c>
      <c r="F110" s="24">
        <v>27</v>
      </c>
      <c r="G110" s="24">
        <v>33</v>
      </c>
      <c r="H110" s="24">
        <v>0</v>
      </c>
      <c r="I110" s="24">
        <f t="shared" si="12"/>
        <v>205</v>
      </c>
      <c r="J110" s="24">
        <f t="shared" si="13"/>
        <v>33</v>
      </c>
      <c r="K110" s="24">
        <f t="shared" si="15"/>
        <v>238</v>
      </c>
      <c r="L110" s="26">
        <f t="shared" si="14"/>
        <v>13.9</v>
      </c>
      <c r="M110" s="60">
        <f t="shared" si="16"/>
        <v>6.5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214</v>
      </c>
      <c r="F111" s="24">
        <v>35</v>
      </c>
      <c r="G111" s="24">
        <v>25</v>
      </c>
      <c r="H111" s="24">
        <v>3</v>
      </c>
      <c r="I111" s="24">
        <f t="shared" si="12"/>
        <v>249</v>
      </c>
      <c r="J111" s="24">
        <f t="shared" si="13"/>
        <v>28</v>
      </c>
      <c r="K111" s="24">
        <f t="shared" si="15"/>
        <v>277</v>
      </c>
      <c r="L111" s="26">
        <f t="shared" si="14"/>
        <v>10.1</v>
      </c>
      <c r="M111" s="60">
        <f t="shared" si="16"/>
        <v>7.6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185</v>
      </c>
      <c r="F112" s="24">
        <v>36</v>
      </c>
      <c r="G112" s="24">
        <v>25</v>
      </c>
      <c r="H112" s="24">
        <v>2</v>
      </c>
      <c r="I112" s="24">
        <f t="shared" si="12"/>
        <v>221</v>
      </c>
      <c r="J112" s="24">
        <f t="shared" si="13"/>
        <v>27</v>
      </c>
      <c r="K112" s="24">
        <f t="shared" si="15"/>
        <v>248</v>
      </c>
      <c r="L112" s="26">
        <f t="shared" si="14"/>
        <v>10.9</v>
      </c>
      <c r="M112" s="60">
        <f t="shared" si="16"/>
        <v>6.8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143</v>
      </c>
      <c r="F113" s="24">
        <v>27</v>
      </c>
      <c r="G113" s="24">
        <v>27</v>
      </c>
      <c r="H113" s="24">
        <v>1</v>
      </c>
      <c r="I113" s="24">
        <f t="shared" si="12"/>
        <v>170</v>
      </c>
      <c r="J113" s="24">
        <f t="shared" si="13"/>
        <v>28</v>
      </c>
      <c r="K113" s="24">
        <f t="shared" si="15"/>
        <v>198</v>
      </c>
      <c r="L113" s="26">
        <f t="shared" si="14"/>
        <v>14.1</v>
      </c>
      <c r="M113" s="60">
        <f t="shared" si="16"/>
        <v>5.4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190</v>
      </c>
      <c r="F114" s="24">
        <v>36</v>
      </c>
      <c r="G114" s="24">
        <v>31</v>
      </c>
      <c r="H114" s="24">
        <v>0</v>
      </c>
      <c r="I114" s="24">
        <f t="shared" si="12"/>
        <v>226</v>
      </c>
      <c r="J114" s="24">
        <f t="shared" si="13"/>
        <v>31</v>
      </c>
      <c r="K114" s="24">
        <f t="shared" si="15"/>
        <v>257</v>
      </c>
      <c r="L114" s="26">
        <f t="shared" si="14"/>
        <v>12.1</v>
      </c>
      <c r="M114" s="60">
        <f t="shared" si="16"/>
        <v>7.1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263</v>
      </c>
      <c r="F115" s="24">
        <v>45</v>
      </c>
      <c r="G115" s="24">
        <v>25</v>
      </c>
      <c r="H115" s="24">
        <v>1</v>
      </c>
      <c r="I115" s="24">
        <f t="shared" si="12"/>
        <v>308</v>
      </c>
      <c r="J115" s="24">
        <f t="shared" si="13"/>
        <v>26</v>
      </c>
      <c r="K115" s="24">
        <f t="shared" si="15"/>
        <v>334</v>
      </c>
      <c r="L115" s="26">
        <f t="shared" si="14"/>
        <v>7.8</v>
      </c>
      <c r="M115" s="60">
        <f t="shared" si="16"/>
        <v>9.1999999999999993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238</v>
      </c>
      <c r="F116" s="24">
        <v>8</v>
      </c>
      <c r="G116" s="24">
        <v>23</v>
      </c>
      <c r="H116" s="24">
        <v>0</v>
      </c>
      <c r="I116" s="24">
        <f t="shared" si="12"/>
        <v>246</v>
      </c>
      <c r="J116" s="24">
        <f t="shared" si="13"/>
        <v>23</v>
      </c>
      <c r="K116" s="24">
        <f t="shared" si="15"/>
        <v>269</v>
      </c>
      <c r="L116" s="26">
        <f t="shared" si="14"/>
        <v>8.6</v>
      </c>
      <c r="M116" s="60">
        <f t="shared" si="16"/>
        <v>7.4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2887</v>
      </c>
      <c r="F117" s="5">
        <f t="shared" si="17"/>
        <v>387</v>
      </c>
      <c r="G117" s="5">
        <f t="shared" si="17"/>
        <v>352</v>
      </c>
      <c r="H117" s="5">
        <f t="shared" si="17"/>
        <v>18</v>
      </c>
      <c r="I117" s="5">
        <f t="shared" si="17"/>
        <v>3274</v>
      </c>
      <c r="J117" s="5">
        <f t="shared" si="17"/>
        <v>370</v>
      </c>
      <c r="K117" s="5">
        <f t="shared" si="17"/>
        <v>3644</v>
      </c>
      <c r="L117" s="51">
        <f t="shared" si="14"/>
        <v>10.199999999999999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52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21"/>
      <c r="V119" s="221"/>
      <c r="W119" s="221"/>
      <c r="X119" s="221"/>
      <c r="Y119" s="221"/>
      <c r="Z119" s="221"/>
      <c r="AA119" s="22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402</v>
      </c>
      <c r="F121" s="23">
        <v>69</v>
      </c>
      <c r="G121" s="23">
        <v>19</v>
      </c>
      <c r="H121" s="23">
        <v>4</v>
      </c>
      <c r="I121" s="23">
        <f t="shared" ref="I121:I132" si="18">SUM(E121:F121)</f>
        <v>471</v>
      </c>
      <c r="J121" s="23">
        <f t="shared" ref="J121:J132" si="19">SUM(G121:H121)</f>
        <v>23</v>
      </c>
      <c r="K121" s="23">
        <f>SUM(I121,J121)</f>
        <v>494</v>
      </c>
      <c r="L121" s="25">
        <f t="shared" ref="L121:L133" si="20">IF(K121=0,0,ROUND(J121/K121*100,1))</f>
        <v>4.7</v>
      </c>
      <c r="M121" s="59">
        <f>IF(K121=0,0,ROUND(K121/K$133*100,1))</f>
        <v>12.8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371</v>
      </c>
      <c r="F122" s="24">
        <v>27</v>
      </c>
      <c r="G122" s="24">
        <v>31</v>
      </c>
      <c r="H122" s="24">
        <v>4</v>
      </c>
      <c r="I122" s="24">
        <f t="shared" si="18"/>
        <v>398</v>
      </c>
      <c r="J122" s="24">
        <f t="shared" si="19"/>
        <v>35</v>
      </c>
      <c r="K122" s="24">
        <f t="shared" ref="K122:K132" si="21">SUM(I122,J122)</f>
        <v>433</v>
      </c>
      <c r="L122" s="26">
        <f t="shared" si="20"/>
        <v>8.1</v>
      </c>
      <c r="M122" s="60">
        <f t="shared" ref="M122:M133" si="22">IF(K122=0,0,ROUND(K122/K$133*100,1))</f>
        <v>11.2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282</v>
      </c>
      <c r="F123" s="24">
        <v>32</v>
      </c>
      <c r="G123" s="24">
        <v>39</v>
      </c>
      <c r="H123" s="24">
        <v>2</v>
      </c>
      <c r="I123" s="24">
        <f t="shared" si="18"/>
        <v>314</v>
      </c>
      <c r="J123" s="24">
        <f t="shared" si="19"/>
        <v>41</v>
      </c>
      <c r="K123" s="24">
        <f t="shared" si="21"/>
        <v>355</v>
      </c>
      <c r="L123" s="26">
        <f t="shared" si="20"/>
        <v>11.5</v>
      </c>
      <c r="M123" s="60">
        <f t="shared" si="22"/>
        <v>9.1999999999999993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249</v>
      </c>
      <c r="F124" s="24">
        <v>30</v>
      </c>
      <c r="G124" s="24">
        <v>38</v>
      </c>
      <c r="H124" s="24">
        <v>0</v>
      </c>
      <c r="I124" s="24">
        <f t="shared" si="18"/>
        <v>279</v>
      </c>
      <c r="J124" s="24">
        <f t="shared" si="19"/>
        <v>38</v>
      </c>
      <c r="K124" s="24">
        <f t="shared" si="21"/>
        <v>317</v>
      </c>
      <c r="L124" s="26">
        <f t="shared" si="20"/>
        <v>12</v>
      </c>
      <c r="M124" s="60">
        <f t="shared" si="22"/>
        <v>8.1999999999999993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263</v>
      </c>
      <c r="F125" s="24">
        <v>32</v>
      </c>
      <c r="G125" s="24">
        <v>44</v>
      </c>
      <c r="H125" s="24">
        <v>1</v>
      </c>
      <c r="I125" s="24">
        <f t="shared" si="18"/>
        <v>295</v>
      </c>
      <c r="J125" s="24">
        <f t="shared" si="19"/>
        <v>45</v>
      </c>
      <c r="K125" s="24">
        <f t="shared" si="21"/>
        <v>340</v>
      </c>
      <c r="L125" s="26">
        <f t="shared" si="20"/>
        <v>13.2</v>
      </c>
      <c r="M125" s="60">
        <f t="shared" si="22"/>
        <v>8.8000000000000007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191</v>
      </c>
      <c r="F126" s="24">
        <v>30</v>
      </c>
      <c r="G126" s="24">
        <v>33</v>
      </c>
      <c r="H126" s="24">
        <v>0</v>
      </c>
      <c r="I126" s="24">
        <f t="shared" si="18"/>
        <v>221</v>
      </c>
      <c r="J126" s="24">
        <f t="shared" si="19"/>
        <v>33</v>
      </c>
      <c r="K126" s="24">
        <f t="shared" si="21"/>
        <v>254</v>
      </c>
      <c r="L126" s="26">
        <f t="shared" si="20"/>
        <v>13</v>
      </c>
      <c r="M126" s="60">
        <f t="shared" si="22"/>
        <v>6.6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228</v>
      </c>
      <c r="F127" s="24">
        <v>37</v>
      </c>
      <c r="G127" s="24">
        <v>28</v>
      </c>
      <c r="H127" s="24">
        <v>3</v>
      </c>
      <c r="I127" s="24">
        <f t="shared" si="18"/>
        <v>265</v>
      </c>
      <c r="J127" s="24">
        <f t="shared" si="19"/>
        <v>31</v>
      </c>
      <c r="K127" s="24">
        <f t="shared" si="21"/>
        <v>296</v>
      </c>
      <c r="L127" s="26">
        <f t="shared" si="20"/>
        <v>10.5</v>
      </c>
      <c r="M127" s="60">
        <f t="shared" si="22"/>
        <v>7.7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195</v>
      </c>
      <c r="F128" s="24">
        <v>36</v>
      </c>
      <c r="G128" s="24">
        <v>27</v>
      </c>
      <c r="H128" s="24">
        <v>2</v>
      </c>
      <c r="I128" s="24">
        <f t="shared" si="18"/>
        <v>231</v>
      </c>
      <c r="J128" s="24">
        <f t="shared" si="19"/>
        <v>29</v>
      </c>
      <c r="K128" s="24">
        <f t="shared" si="21"/>
        <v>260</v>
      </c>
      <c r="L128" s="26">
        <f t="shared" si="20"/>
        <v>11.2</v>
      </c>
      <c r="M128" s="60">
        <f t="shared" si="22"/>
        <v>6.7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159</v>
      </c>
      <c r="F129" s="24">
        <v>29</v>
      </c>
      <c r="G129" s="24">
        <v>28</v>
      </c>
      <c r="H129" s="24">
        <v>1</v>
      </c>
      <c r="I129" s="24">
        <f t="shared" si="18"/>
        <v>188</v>
      </c>
      <c r="J129" s="24">
        <f t="shared" si="19"/>
        <v>29</v>
      </c>
      <c r="K129" s="24">
        <f t="shared" si="21"/>
        <v>217</v>
      </c>
      <c r="L129" s="26">
        <f t="shared" si="20"/>
        <v>13.4</v>
      </c>
      <c r="M129" s="60">
        <f t="shared" si="22"/>
        <v>5.6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202</v>
      </c>
      <c r="F130" s="24">
        <v>37</v>
      </c>
      <c r="G130" s="24">
        <v>31</v>
      </c>
      <c r="H130" s="24">
        <v>0</v>
      </c>
      <c r="I130" s="24">
        <f t="shared" si="18"/>
        <v>239</v>
      </c>
      <c r="J130" s="24">
        <f t="shared" si="19"/>
        <v>31</v>
      </c>
      <c r="K130" s="24">
        <f t="shared" si="21"/>
        <v>270</v>
      </c>
      <c r="L130" s="26">
        <f t="shared" si="20"/>
        <v>11.5</v>
      </c>
      <c r="M130" s="60">
        <f t="shared" si="22"/>
        <v>7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275</v>
      </c>
      <c r="F131" s="24">
        <v>47</v>
      </c>
      <c r="G131" s="24">
        <v>29</v>
      </c>
      <c r="H131" s="24">
        <v>1</v>
      </c>
      <c r="I131" s="24">
        <f t="shared" si="18"/>
        <v>322</v>
      </c>
      <c r="J131" s="24">
        <f t="shared" si="19"/>
        <v>30</v>
      </c>
      <c r="K131" s="24">
        <f t="shared" si="21"/>
        <v>352</v>
      </c>
      <c r="L131" s="26">
        <f t="shared" si="20"/>
        <v>8.5</v>
      </c>
      <c r="M131" s="60">
        <f t="shared" si="22"/>
        <v>9.1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250</v>
      </c>
      <c r="F132" s="24">
        <v>8</v>
      </c>
      <c r="G132" s="24">
        <v>23</v>
      </c>
      <c r="H132" s="24">
        <v>0</v>
      </c>
      <c r="I132" s="24">
        <f t="shared" si="18"/>
        <v>258</v>
      </c>
      <c r="J132" s="24">
        <f t="shared" si="19"/>
        <v>23</v>
      </c>
      <c r="K132" s="24">
        <f t="shared" si="21"/>
        <v>281</v>
      </c>
      <c r="L132" s="26">
        <f t="shared" si="20"/>
        <v>8.1999999999999993</v>
      </c>
      <c r="M132" s="60">
        <f t="shared" si="22"/>
        <v>7.3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3067</v>
      </c>
      <c r="F133" s="5">
        <f t="shared" si="23"/>
        <v>414</v>
      </c>
      <c r="G133" s="5">
        <f t="shared" si="23"/>
        <v>370</v>
      </c>
      <c r="H133" s="5">
        <f t="shared" si="23"/>
        <v>18</v>
      </c>
      <c r="I133" s="5">
        <f t="shared" si="23"/>
        <v>3481</v>
      </c>
      <c r="J133" s="5">
        <f t="shared" si="23"/>
        <v>388</v>
      </c>
      <c r="K133" s="5">
        <f t="shared" si="23"/>
        <v>3869</v>
      </c>
      <c r="L133" s="51">
        <f t="shared" si="20"/>
        <v>10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E133"/>
  <sheetViews>
    <sheetView showGridLines="0" zoomScaleNormal="100" zoomScaleSheetLayoutView="100" workbookViewId="0">
      <selection activeCell="B1" sqref="B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2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29</v>
      </c>
      <c r="E6" s="48"/>
      <c r="F6" s="48"/>
      <c r="G6" s="49"/>
      <c r="H6" s="7"/>
      <c r="J6" s="22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30</v>
      </c>
      <c r="E7" s="48"/>
      <c r="F7" s="48"/>
      <c r="G7" s="49"/>
      <c r="H7" s="7"/>
      <c r="J7" s="22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2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2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28</v>
      </c>
      <c r="E10" s="48"/>
      <c r="F10" s="48"/>
      <c r="G10" s="49"/>
      <c r="H10" s="7"/>
      <c r="J10" s="22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2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2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2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23" t="str">
        <f>E71</f>
        <v>B断面流入計(3+4+9)</v>
      </c>
      <c r="C43" s="223"/>
      <c r="D43" s="223"/>
      <c r="E43" s="223"/>
      <c r="F43" s="223"/>
      <c r="G43" s="223"/>
      <c r="H43" s="223"/>
      <c r="I43" s="223"/>
      <c r="J43" s="223" t="str">
        <f>E87</f>
        <v>B断面流出計(2+5+10)</v>
      </c>
      <c r="K43" s="223"/>
      <c r="L43" s="223"/>
      <c r="M43" s="223"/>
      <c r="N43" s="223"/>
      <c r="O43" s="223"/>
      <c r="P43" s="223"/>
      <c r="Q43" s="22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23" t="str">
        <f>E103</f>
        <v>B断面計(3+4+9+2+5+10)</v>
      </c>
      <c r="C69" s="223"/>
      <c r="D69" s="223"/>
      <c r="E69" s="223"/>
      <c r="F69" s="223"/>
      <c r="G69" s="223"/>
      <c r="H69" s="223"/>
      <c r="I69" s="223"/>
      <c r="J69" s="223" t="str">
        <f>E119</f>
        <v>C断面流入計(5+6+13)</v>
      </c>
      <c r="K69" s="223"/>
      <c r="L69" s="223"/>
      <c r="M69" s="223"/>
      <c r="N69" s="223"/>
      <c r="O69" s="223"/>
      <c r="P69" s="223"/>
      <c r="Q69" s="22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46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21"/>
      <c r="V71" s="221"/>
      <c r="W71" s="221"/>
      <c r="X71" s="221"/>
      <c r="Y71" s="221"/>
      <c r="Z71" s="221"/>
      <c r="AA71" s="22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673</v>
      </c>
      <c r="F73" s="23">
        <v>98</v>
      </c>
      <c r="G73" s="23">
        <v>24</v>
      </c>
      <c r="H73" s="23">
        <v>10</v>
      </c>
      <c r="I73" s="23">
        <f t="shared" ref="I73:I84" si="0">SUM(E73:F73)</f>
        <v>771</v>
      </c>
      <c r="J73" s="23">
        <f t="shared" ref="J73:J84" si="1">SUM(G73:H73)</f>
        <v>34</v>
      </c>
      <c r="K73" s="23">
        <f>SUM(I73,J73)</f>
        <v>805</v>
      </c>
      <c r="L73" s="25">
        <f>IF(K73=0,0,ROUND(J73/K73*100,1))</f>
        <v>4.2</v>
      </c>
      <c r="M73" s="59">
        <f>IF(K73=0,0,ROUND(K73/K$85*100,1))</f>
        <v>10.7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598</v>
      </c>
      <c r="F74" s="24">
        <v>33</v>
      </c>
      <c r="G74" s="24">
        <v>48</v>
      </c>
      <c r="H74" s="24">
        <v>13</v>
      </c>
      <c r="I74" s="24">
        <f t="shared" si="0"/>
        <v>631</v>
      </c>
      <c r="J74" s="24">
        <f t="shared" si="1"/>
        <v>61</v>
      </c>
      <c r="K74" s="24">
        <f t="shared" ref="K74:K84" si="2">SUM(I74,J74)</f>
        <v>692</v>
      </c>
      <c r="L74" s="26">
        <f t="shared" ref="L74:L84" si="3">IF(K74=0,0,ROUND(J74/K74*100,1))</f>
        <v>8.8000000000000007</v>
      </c>
      <c r="M74" s="60">
        <f t="shared" ref="M74:M84" si="4">IF(K74=0,0,ROUND(K74/K$85*100,1))</f>
        <v>9.1999999999999993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563</v>
      </c>
      <c r="F75" s="24">
        <v>71</v>
      </c>
      <c r="G75" s="24">
        <v>54</v>
      </c>
      <c r="H75" s="24">
        <v>8</v>
      </c>
      <c r="I75" s="24">
        <f t="shared" si="0"/>
        <v>634</v>
      </c>
      <c r="J75" s="24">
        <f t="shared" si="1"/>
        <v>62</v>
      </c>
      <c r="K75" s="24">
        <f t="shared" si="2"/>
        <v>696</v>
      </c>
      <c r="L75" s="26">
        <f t="shared" si="3"/>
        <v>8.9</v>
      </c>
      <c r="M75" s="60">
        <f t="shared" si="4"/>
        <v>9.1999999999999993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534</v>
      </c>
      <c r="F76" s="24">
        <v>79</v>
      </c>
      <c r="G76" s="24">
        <v>50</v>
      </c>
      <c r="H76" s="24">
        <v>4</v>
      </c>
      <c r="I76" s="24">
        <f t="shared" si="0"/>
        <v>613</v>
      </c>
      <c r="J76" s="24">
        <f t="shared" si="1"/>
        <v>54</v>
      </c>
      <c r="K76" s="24">
        <f t="shared" si="2"/>
        <v>667</v>
      </c>
      <c r="L76" s="26">
        <f t="shared" si="3"/>
        <v>8.1</v>
      </c>
      <c r="M76" s="60">
        <f t="shared" si="4"/>
        <v>8.9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551</v>
      </c>
      <c r="F77" s="24">
        <v>61</v>
      </c>
      <c r="G77" s="24">
        <v>75</v>
      </c>
      <c r="H77" s="24">
        <v>4</v>
      </c>
      <c r="I77" s="24">
        <f t="shared" si="0"/>
        <v>612</v>
      </c>
      <c r="J77" s="24">
        <f t="shared" si="1"/>
        <v>79</v>
      </c>
      <c r="K77" s="24">
        <f t="shared" si="2"/>
        <v>691</v>
      </c>
      <c r="L77" s="26">
        <f t="shared" si="3"/>
        <v>11.4</v>
      </c>
      <c r="M77" s="60">
        <f t="shared" si="4"/>
        <v>9.1999999999999993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446</v>
      </c>
      <c r="F78" s="24">
        <v>48</v>
      </c>
      <c r="G78" s="24">
        <v>53</v>
      </c>
      <c r="H78" s="24">
        <v>2</v>
      </c>
      <c r="I78" s="24">
        <f t="shared" si="0"/>
        <v>494</v>
      </c>
      <c r="J78" s="24">
        <f t="shared" si="1"/>
        <v>55</v>
      </c>
      <c r="K78" s="24">
        <f t="shared" si="2"/>
        <v>549</v>
      </c>
      <c r="L78" s="26">
        <f t="shared" si="3"/>
        <v>10</v>
      </c>
      <c r="M78" s="60">
        <f t="shared" si="4"/>
        <v>7.3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488</v>
      </c>
      <c r="F79" s="24">
        <v>79</v>
      </c>
      <c r="G79" s="24">
        <v>36</v>
      </c>
      <c r="H79" s="24">
        <v>5</v>
      </c>
      <c r="I79" s="24">
        <f t="shared" si="0"/>
        <v>567</v>
      </c>
      <c r="J79" s="24">
        <f t="shared" si="1"/>
        <v>41</v>
      </c>
      <c r="K79" s="24">
        <f t="shared" si="2"/>
        <v>608</v>
      </c>
      <c r="L79" s="26">
        <f t="shared" si="3"/>
        <v>6.7</v>
      </c>
      <c r="M79" s="60">
        <f t="shared" si="4"/>
        <v>8.1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448</v>
      </c>
      <c r="F80" s="24">
        <v>79</v>
      </c>
      <c r="G80" s="24">
        <v>42</v>
      </c>
      <c r="H80" s="24">
        <v>7</v>
      </c>
      <c r="I80" s="24">
        <f t="shared" si="0"/>
        <v>527</v>
      </c>
      <c r="J80" s="24">
        <f t="shared" si="1"/>
        <v>49</v>
      </c>
      <c r="K80" s="24">
        <f t="shared" si="2"/>
        <v>576</v>
      </c>
      <c r="L80" s="26">
        <f t="shared" si="3"/>
        <v>8.5</v>
      </c>
      <c r="M80" s="60">
        <f t="shared" si="4"/>
        <v>7.6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364</v>
      </c>
      <c r="F81" s="24">
        <v>49</v>
      </c>
      <c r="G81" s="24">
        <v>45</v>
      </c>
      <c r="H81" s="24">
        <v>7</v>
      </c>
      <c r="I81" s="24">
        <f t="shared" si="0"/>
        <v>413</v>
      </c>
      <c r="J81" s="24">
        <f t="shared" si="1"/>
        <v>52</v>
      </c>
      <c r="K81" s="24">
        <f t="shared" si="2"/>
        <v>465</v>
      </c>
      <c r="L81" s="26">
        <f t="shared" si="3"/>
        <v>11.2</v>
      </c>
      <c r="M81" s="60">
        <f t="shared" si="4"/>
        <v>6.2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469</v>
      </c>
      <c r="F82" s="24">
        <v>61</v>
      </c>
      <c r="G82" s="24">
        <v>35</v>
      </c>
      <c r="H82" s="24">
        <v>6</v>
      </c>
      <c r="I82" s="24">
        <f t="shared" si="0"/>
        <v>530</v>
      </c>
      <c r="J82" s="24">
        <f t="shared" si="1"/>
        <v>41</v>
      </c>
      <c r="K82" s="24">
        <f t="shared" si="2"/>
        <v>571</v>
      </c>
      <c r="L82" s="26">
        <f t="shared" si="3"/>
        <v>7.2</v>
      </c>
      <c r="M82" s="60">
        <f t="shared" si="4"/>
        <v>7.6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534</v>
      </c>
      <c r="F83" s="24">
        <v>102</v>
      </c>
      <c r="G83" s="24">
        <v>33</v>
      </c>
      <c r="H83" s="24">
        <v>5</v>
      </c>
      <c r="I83" s="24">
        <f t="shared" si="0"/>
        <v>636</v>
      </c>
      <c r="J83" s="24">
        <f t="shared" si="1"/>
        <v>38</v>
      </c>
      <c r="K83" s="24">
        <f t="shared" si="2"/>
        <v>674</v>
      </c>
      <c r="L83" s="26">
        <f t="shared" si="3"/>
        <v>5.6</v>
      </c>
      <c r="M83" s="60">
        <f t="shared" si="4"/>
        <v>8.9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487</v>
      </c>
      <c r="F84" s="24">
        <v>20</v>
      </c>
      <c r="G84" s="24">
        <v>29</v>
      </c>
      <c r="H84" s="24">
        <v>5</v>
      </c>
      <c r="I84" s="24">
        <f t="shared" si="0"/>
        <v>507</v>
      </c>
      <c r="J84" s="24">
        <f t="shared" si="1"/>
        <v>34</v>
      </c>
      <c r="K84" s="24">
        <f t="shared" si="2"/>
        <v>541</v>
      </c>
      <c r="L84" s="26">
        <f t="shared" si="3"/>
        <v>6.3</v>
      </c>
      <c r="M84" s="60">
        <f t="shared" si="4"/>
        <v>7.2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6155</v>
      </c>
      <c r="F85" s="5">
        <f t="shared" si="5"/>
        <v>780</v>
      </c>
      <c r="G85" s="5">
        <f t="shared" si="5"/>
        <v>524</v>
      </c>
      <c r="H85" s="5">
        <f t="shared" si="5"/>
        <v>76</v>
      </c>
      <c r="I85" s="5">
        <f t="shared" si="5"/>
        <v>6935</v>
      </c>
      <c r="J85" s="5">
        <f t="shared" si="5"/>
        <v>600</v>
      </c>
      <c r="K85" s="5">
        <f t="shared" si="5"/>
        <v>7535</v>
      </c>
      <c r="L85" s="51">
        <f>IF(K85=0,0,ROUND(J85/K85*100,1))</f>
        <v>8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47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21"/>
      <c r="V87" s="221"/>
      <c r="W87" s="221"/>
      <c r="X87" s="221"/>
      <c r="Y87" s="221"/>
      <c r="Z87" s="221"/>
      <c r="AA87" s="22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321</v>
      </c>
      <c r="F89" s="23">
        <v>61</v>
      </c>
      <c r="G89" s="23">
        <v>14</v>
      </c>
      <c r="H89" s="23">
        <v>6</v>
      </c>
      <c r="I89" s="23">
        <f t="shared" ref="I89:I100" si="6">SUM(E89:F89)</f>
        <v>382</v>
      </c>
      <c r="J89" s="23">
        <f t="shared" ref="J89:J100" si="7">SUM(G89:H89)</f>
        <v>20</v>
      </c>
      <c r="K89" s="23">
        <f>SUM(I89,J89)</f>
        <v>402</v>
      </c>
      <c r="L89" s="25">
        <f>IF(K89=0,0,ROUND(J89/K89*100,1))</f>
        <v>5</v>
      </c>
      <c r="M89" s="59">
        <f>IF(K89=0,0,ROUND(K89/K$101*100,1))</f>
        <v>8.1999999999999993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393</v>
      </c>
      <c r="F90" s="24">
        <v>57</v>
      </c>
      <c r="G90" s="24">
        <v>24</v>
      </c>
      <c r="H90" s="24">
        <v>4</v>
      </c>
      <c r="I90" s="24">
        <f t="shared" si="6"/>
        <v>450</v>
      </c>
      <c r="J90" s="24">
        <f t="shared" si="7"/>
        <v>28</v>
      </c>
      <c r="K90" s="24">
        <f t="shared" ref="K90:K100" si="8">SUM(I90,J90)</f>
        <v>478</v>
      </c>
      <c r="L90" s="26">
        <f t="shared" ref="L90:L101" si="9">IF(K90=0,0,ROUND(J90/K90*100,1))</f>
        <v>5.9</v>
      </c>
      <c r="M90" s="60">
        <f t="shared" ref="M90:M101" si="10">IF(K90=0,0,ROUND(K90/K$101*100,1))</f>
        <v>9.6999999999999993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308</v>
      </c>
      <c r="F91" s="24">
        <v>55</v>
      </c>
      <c r="G91" s="24">
        <v>29</v>
      </c>
      <c r="H91" s="24">
        <v>5</v>
      </c>
      <c r="I91" s="24">
        <f t="shared" si="6"/>
        <v>363</v>
      </c>
      <c r="J91" s="24">
        <f t="shared" si="7"/>
        <v>34</v>
      </c>
      <c r="K91" s="24">
        <f t="shared" si="8"/>
        <v>397</v>
      </c>
      <c r="L91" s="26">
        <f t="shared" si="9"/>
        <v>8.6</v>
      </c>
      <c r="M91" s="60">
        <f t="shared" si="10"/>
        <v>8.1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264</v>
      </c>
      <c r="F92" s="24">
        <v>66</v>
      </c>
      <c r="G92" s="24">
        <v>19</v>
      </c>
      <c r="H92" s="24">
        <v>3</v>
      </c>
      <c r="I92" s="24">
        <f t="shared" si="6"/>
        <v>330</v>
      </c>
      <c r="J92" s="24">
        <f t="shared" si="7"/>
        <v>22</v>
      </c>
      <c r="K92" s="24">
        <f t="shared" si="8"/>
        <v>352</v>
      </c>
      <c r="L92" s="26">
        <f t="shared" si="9"/>
        <v>6.3</v>
      </c>
      <c r="M92" s="60">
        <f t="shared" si="10"/>
        <v>7.2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262</v>
      </c>
      <c r="F93" s="24">
        <v>51</v>
      </c>
      <c r="G93" s="24">
        <v>25</v>
      </c>
      <c r="H93" s="24">
        <v>5</v>
      </c>
      <c r="I93" s="24">
        <f t="shared" si="6"/>
        <v>313</v>
      </c>
      <c r="J93" s="24">
        <f t="shared" si="7"/>
        <v>30</v>
      </c>
      <c r="K93" s="24">
        <f t="shared" si="8"/>
        <v>343</v>
      </c>
      <c r="L93" s="26">
        <f t="shared" si="9"/>
        <v>8.6999999999999993</v>
      </c>
      <c r="M93" s="60">
        <f t="shared" si="10"/>
        <v>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295</v>
      </c>
      <c r="F94" s="24">
        <v>57</v>
      </c>
      <c r="G94" s="24">
        <v>22</v>
      </c>
      <c r="H94" s="24">
        <v>2</v>
      </c>
      <c r="I94" s="24">
        <f t="shared" si="6"/>
        <v>352</v>
      </c>
      <c r="J94" s="24">
        <f t="shared" si="7"/>
        <v>24</v>
      </c>
      <c r="K94" s="24">
        <f t="shared" si="8"/>
        <v>376</v>
      </c>
      <c r="L94" s="26">
        <f t="shared" si="9"/>
        <v>6.4</v>
      </c>
      <c r="M94" s="60">
        <f t="shared" si="10"/>
        <v>7.6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321</v>
      </c>
      <c r="F95" s="24">
        <v>53</v>
      </c>
      <c r="G95" s="24">
        <v>30</v>
      </c>
      <c r="H95" s="24">
        <v>3</v>
      </c>
      <c r="I95" s="24">
        <f t="shared" si="6"/>
        <v>374</v>
      </c>
      <c r="J95" s="24">
        <f t="shared" si="7"/>
        <v>33</v>
      </c>
      <c r="K95" s="24">
        <f t="shared" si="8"/>
        <v>407</v>
      </c>
      <c r="L95" s="26">
        <f t="shared" si="9"/>
        <v>8.1</v>
      </c>
      <c r="M95" s="60">
        <f t="shared" si="10"/>
        <v>8.3000000000000007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330</v>
      </c>
      <c r="F96" s="24">
        <v>49</v>
      </c>
      <c r="G96" s="24">
        <v>33</v>
      </c>
      <c r="H96" s="24">
        <v>3</v>
      </c>
      <c r="I96" s="24">
        <f t="shared" si="6"/>
        <v>379</v>
      </c>
      <c r="J96" s="24">
        <f t="shared" si="7"/>
        <v>36</v>
      </c>
      <c r="K96" s="24">
        <f t="shared" si="8"/>
        <v>415</v>
      </c>
      <c r="L96" s="26">
        <f t="shared" si="9"/>
        <v>8.6999999999999993</v>
      </c>
      <c r="M96" s="60">
        <f t="shared" si="10"/>
        <v>8.4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351</v>
      </c>
      <c r="F97" s="24">
        <v>44</v>
      </c>
      <c r="G97" s="24">
        <v>15</v>
      </c>
      <c r="H97" s="24">
        <v>5</v>
      </c>
      <c r="I97" s="24">
        <f t="shared" si="6"/>
        <v>395</v>
      </c>
      <c r="J97" s="24">
        <f t="shared" si="7"/>
        <v>20</v>
      </c>
      <c r="K97" s="24">
        <f t="shared" si="8"/>
        <v>415</v>
      </c>
      <c r="L97" s="26">
        <f t="shared" si="9"/>
        <v>4.8</v>
      </c>
      <c r="M97" s="60">
        <f t="shared" si="10"/>
        <v>8.4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369</v>
      </c>
      <c r="F98" s="24">
        <v>38</v>
      </c>
      <c r="G98" s="24">
        <v>19</v>
      </c>
      <c r="H98" s="24">
        <v>6</v>
      </c>
      <c r="I98" s="24">
        <f t="shared" si="6"/>
        <v>407</v>
      </c>
      <c r="J98" s="24">
        <f t="shared" si="7"/>
        <v>25</v>
      </c>
      <c r="K98" s="24">
        <f t="shared" si="8"/>
        <v>432</v>
      </c>
      <c r="L98" s="26">
        <f t="shared" si="9"/>
        <v>5.8</v>
      </c>
      <c r="M98" s="60">
        <f t="shared" si="10"/>
        <v>8.8000000000000007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402</v>
      </c>
      <c r="F99" s="24">
        <v>40</v>
      </c>
      <c r="G99" s="24">
        <v>7</v>
      </c>
      <c r="H99" s="24">
        <v>2</v>
      </c>
      <c r="I99" s="24">
        <f t="shared" si="6"/>
        <v>442</v>
      </c>
      <c r="J99" s="24">
        <f t="shared" si="7"/>
        <v>9</v>
      </c>
      <c r="K99" s="24">
        <f t="shared" si="8"/>
        <v>451</v>
      </c>
      <c r="L99" s="26">
        <f t="shared" si="9"/>
        <v>2</v>
      </c>
      <c r="M99" s="60">
        <f t="shared" si="10"/>
        <v>9.1999999999999993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409</v>
      </c>
      <c r="F100" s="24">
        <v>29</v>
      </c>
      <c r="G100" s="24">
        <v>8</v>
      </c>
      <c r="H100" s="24">
        <v>3</v>
      </c>
      <c r="I100" s="24">
        <f t="shared" si="6"/>
        <v>438</v>
      </c>
      <c r="J100" s="24">
        <f t="shared" si="7"/>
        <v>11</v>
      </c>
      <c r="K100" s="24">
        <f t="shared" si="8"/>
        <v>449</v>
      </c>
      <c r="L100" s="26">
        <f t="shared" si="9"/>
        <v>2.4</v>
      </c>
      <c r="M100" s="60">
        <f t="shared" si="10"/>
        <v>9.1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4025</v>
      </c>
      <c r="F101" s="5">
        <f t="shared" si="11"/>
        <v>600</v>
      </c>
      <c r="G101" s="5">
        <f t="shared" si="11"/>
        <v>245</v>
      </c>
      <c r="H101" s="5">
        <f t="shared" si="11"/>
        <v>47</v>
      </c>
      <c r="I101" s="5">
        <f t="shared" si="11"/>
        <v>4625</v>
      </c>
      <c r="J101" s="5">
        <f t="shared" si="11"/>
        <v>292</v>
      </c>
      <c r="K101" s="5">
        <f t="shared" si="11"/>
        <v>4917</v>
      </c>
      <c r="L101" s="51">
        <f t="shared" si="9"/>
        <v>5.9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48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21"/>
      <c r="V103" s="221"/>
      <c r="W103" s="221"/>
      <c r="X103" s="221"/>
      <c r="Y103" s="221"/>
      <c r="Z103" s="221"/>
      <c r="AA103" s="22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994</v>
      </c>
      <c r="F105" s="23">
        <v>159</v>
      </c>
      <c r="G105" s="23">
        <v>38</v>
      </c>
      <c r="H105" s="23">
        <v>16</v>
      </c>
      <c r="I105" s="23">
        <f t="shared" ref="I105:I116" si="12">SUM(E105:F105)</f>
        <v>1153</v>
      </c>
      <c r="J105" s="23">
        <f t="shared" ref="J105:J116" si="13">SUM(G105:H105)</f>
        <v>54</v>
      </c>
      <c r="K105" s="23">
        <f>SUM(I105,J105)</f>
        <v>1207</v>
      </c>
      <c r="L105" s="25">
        <f t="shared" ref="L105:L117" si="14">IF(K105=0,0,ROUND(J105/K105*100,1))</f>
        <v>4.5</v>
      </c>
      <c r="M105" s="59">
        <f>IF(K105=0,0,ROUND(K105/K$117*100,1))</f>
        <v>9.6999999999999993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991</v>
      </c>
      <c r="F106" s="24">
        <v>90</v>
      </c>
      <c r="G106" s="24">
        <v>72</v>
      </c>
      <c r="H106" s="24">
        <v>17</v>
      </c>
      <c r="I106" s="24">
        <f t="shared" si="12"/>
        <v>1081</v>
      </c>
      <c r="J106" s="24">
        <f t="shared" si="13"/>
        <v>89</v>
      </c>
      <c r="K106" s="24">
        <f t="shared" ref="K106:K116" si="15">SUM(I106,J106)</f>
        <v>1170</v>
      </c>
      <c r="L106" s="26">
        <f t="shared" si="14"/>
        <v>7.6</v>
      </c>
      <c r="M106" s="60">
        <f t="shared" ref="M106:M117" si="16">IF(K106=0,0,ROUND(K106/K$117*100,1))</f>
        <v>9.4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871</v>
      </c>
      <c r="F107" s="24">
        <v>126</v>
      </c>
      <c r="G107" s="24">
        <v>83</v>
      </c>
      <c r="H107" s="24">
        <v>13</v>
      </c>
      <c r="I107" s="24">
        <f t="shared" si="12"/>
        <v>997</v>
      </c>
      <c r="J107" s="24">
        <f t="shared" si="13"/>
        <v>96</v>
      </c>
      <c r="K107" s="24">
        <f t="shared" si="15"/>
        <v>1093</v>
      </c>
      <c r="L107" s="26">
        <f t="shared" si="14"/>
        <v>8.8000000000000007</v>
      </c>
      <c r="M107" s="60">
        <f t="shared" si="16"/>
        <v>8.8000000000000007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798</v>
      </c>
      <c r="F108" s="24">
        <v>145</v>
      </c>
      <c r="G108" s="24">
        <v>69</v>
      </c>
      <c r="H108" s="24">
        <v>7</v>
      </c>
      <c r="I108" s="24">
        <f t="shared" si="12"/>
        <v>943</v>
      </c>
      <c r="J108" s="24">
        <f t="shared" si="13"/>
        <v>76</v>
      </c>
      <c r="K108" s="24">
        <f t="shared" si="15"/>
        <v>1019</v>
      </c>
      <c r="L108" s="26">
        <f t="shared" si="14"/>
        <v>7.5</v>
      </c>
      <c r="M108" s="60">
        <f t="shared" si="16"/>
        <v>8.1999999999999993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813</v>
      </c>
      <c r="F109" s="24">
        <v>112</v>
      </c>
      <c r="G109" s="24">
        <v>100</v>
      </c>
      <c r="H109" s="24">
        <v>9</v>
      </c>
      <c r="I109" s="24">
        <f t="shared" si="12"/>
        <v>925</v>
      </c>
      <c r="J109" s="24">
        <f t="shared" si="13"/>
        <v>109</v>
      </c>
      <c r="K109" s="24">
        <f t="shared" si="15"/>
        <v>1034</v>
      </c>
      <c r="L109" s="26">
        <f t="shared" si="14"/>
        <v>10.5</v>
      </c>
      <c r="M109" s="60">
        <f t="shared" si="16"/>
        <v>8.3000000000000007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741</v>
      </c>
      <c r="F110" s="24">
        <v>105</v>
      </c>
      <c r="G110" s="24">
        <v>75</v>
      </c>
      <c r="H110" s="24">
        <v>4</v>
      </c>
      <c r="I110" s="24">
        <f t="shared" si="12"/>
        <v>846</v>
      </c>
      <c r="J110" s="24">
        <f t="shared" si="13"/>
        <v>79</v>
      </c>
      <c r="K110" s="24">
        <f t="shared" si="15"/>
        <v>925</v>
      </c>
      <c r="L110" s="26">
        <f t="shared" si="14"/>
        <v>8.5</v>
      </c>
      <c r="M110" s="60">
        <f t="shared" si="16"/>
        <v>7.4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809</v>
      </c>
      <c r="F111" s="24">
        <v>132</v>
      </c>
      <c r="G111" s="24">
        <v>66</v>
      </c>
      <c r="H111" s="24">
        <v>8</v>
      </c>
      <c r="I111" s="24">
        <f t="shared" si="12"/>
        <v>941</v>
      </c>
      <c r="J111" s="24">
        <f t="shared" si="13"/>
        <v>74</v>
      </c>
      <c r="K111" s="24">
        <f t="shared" si="15"/>
        <v>1015</v>
      </c>
      <c r="L111" s="26">
        <f t="shared" si="14"/>
        <v>7.3</v>
      </c>
      <c r="M111" s="60">
        <f t="shared" si="16"/>
        <v>8.1999999999999993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778</v>
      </c>
      <c r="F112" s="24">
        <v>128</v>
      </c>
      <c r="G112" s="24">
        <v>75</v>
      </c>
      <c r="H112" s="24">
        <v>10</v>
      </c>
      <c r="I112" s="24">
        <f t="shared" si="12"/>
        <v>906</v>
      </c>
      <c r="J112" s="24">
        <f t="shared" si="13"/>
        <v>85</v>
      </c>
      <c r="K112" s="24">
        <f t="shared" si="15"/>
        <v>991</v>
      </c>
      <c r="L112" s="26">
        <f t="shared" si="14"/>
        <v>8.6</v>
      </c>
      <c r="M112" s="60">
        <f t="shared" si="16"/>
        <v>8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715</v>
      </c>
      <c r="F113" s="24">
        <v>93</v>
      </c>
      <c r="G113" s="24">
        <v>60</v>
      </c>
      <c r="H113" s="24">
        <v>12</v>
      </c>
      <c r="I113" s="24">
        <f t="shared" si="12"/>
        <v>808</v>
      </c>
      <c r="J113" s="24">
        <f t="shared" si="13"/>
        <v>72</v>
      </c>
      <c r="K113" s="24">
        <f t="shared" si="15"/>
        <v>880</v>
      </c>
      <c r="L113" s="26">
        <f t="shared" si="14"/>
        <v>8.1999999999999993</v>
      </c>
      <c r="M113" s="60">
        <f t="shared" si="16"/>
        <v>7.1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838</v>
      </c>
      <c r="F114" s="24">
        <v>99</v>
      </c>
      <c r="G114" s="24">
        <v>54</v>
      </c>
      <c r="H114" s="24">
        <v>12</v>
      </c>
      <c r="I114" s="24">
        <f t="shared" si="12"/>
        <v>937</v>
      </c>
      <c r="J114" s="24">
        <f t="shared" si="13"/>
        <v>66</v>
      </c>
      <c r="K114" s="24">
        <f t="shared" si="15"/>
        <v>1003</v>
      </c>
      <c r="L114" s="26">
        <f t="shared" si="14"/>
        <v>6.6</v>
      </c>
      <c r="M114" s="60">
        <f t="shared" si="16"/>
        <v>8.1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936</v>
      </c>
      <c r="F115" s="24">
        <v>142</v>
      </c>
      <c r="G115" s="24">
        <v>40</v>
      </c>
      <c r="H115" s="24">
        <v>7</v>
      </c>
      <c r="I115" s="24">
        <f t="shared" si="12"/>
        <v>1078</v>
      </c>
      <c r="J115" s="24">
        <f t="shared" si="13"/>
        <v>47</v>
      </c>
      <c r="K115" s="24">
        <f t="shared" si="15"/>
        <v>1125</v>
      </c>
      <c r="L115" s="26">
        <f t="shared" si="14"/>
        <v>4.2</v>
      </c>
      <c r="M115" s="60">
        <f t="shared" si="16"/>
        <v>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896</v>
      </c>
      <c r="F116" s="24">
        <v>49</v>
      </c>
      <c r="G116" s="24">
        <v>37</v>
      </c>
      <c r="H116" s="24">
        <v>8</v>
      </c>
      <c r="I116" s="24">
        <f t="shared" si="12"/>
        <v>945</v>
      </c>
      <c r="J116" s="24">
        <f t="shared" si="13"/>
        <v>45</v>
      </c>
      <c r="K116" s="24">
        <f t="shared" si="15"/>
        <v>990</v>
      </c>
      <c r="L116" s="26">
        <f t="shared" si="14"/>
        <v>4.5</v>
      </c>
      <c r="M116" s="60">
        <f t="shared" si="16"/>
        <v>8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10180</v>
      </c>
      <c r="F117" s="5">
        <f t="shared" si="17"/>
        <v>1380</v>
      </c>
      <c r="G117" s="5">
        <f t="shared" si="17"/>
        <v>769</v>
      </c>
      <c r="H117" s="5">
        <f t="shared" si="17"/>
        <v>123</v>
      </c>
      <c r="I117" s="5">
        <f t="shared" si="17"/>
        <v>11560</v>
      </c>
      <c r="J117" s="5">
        <f t="shared" si="17"/>
        <v>892</v>
      </c>
      <c r="K117" s="5">
        <f t="shared" si="17"/>
        <v>12452</v>
      </c>
      <c r="L117" s="51">
        <f t="shared" si="14"/>
        <v>7.2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49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21"/>
      <c r="V119" s="221"/>
      <c r="W119" s="221"/>
      <c r="X119" s="221"/>
      <c r="Y119" s="221"/>
      <c r="Z119" s="221"/>
      <c r="AA119" s="22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350</v>
      </c>
      <c r="F121" s="23">
        <v>62</v>
      </c>
      <c r="G121" s="23">
        <v>18</v>
      </c>
      <c r="H121" s="23">
        <v>6</v>
      </c>
      <c r="I121" s="23">
        <f t="shared" ref="I121:I132" si="18">SUM(E121:F121)</f>
        <v>412</v>
      </c>
      <c r="J121" s="23">
        <f t="shared" ref="J121:J132" si="19">SUM(G121:H121)</f>
        <v>24</v>
      </c>
      <c r="K121" s="23">
        <f>SUM(I121,J121)</f>
        <v>436</v>
      </c>
      <c r="L121" s="25">
        <f t="shared" ref="L121:L133" si="20">IF(K121=0,0,ROUND(J121/K121*100,1))</f>
        <v>5.5</v>
      </c>
      <c r="M121" s="59">
        <f>IF(K121=0,0,ROUND(K121/K$133*100,1))</f>
        <v>8.3000000000000007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407</v>
      </c>
      <c r="F122" s="24">
        <v>56</v>
      </c>
      <c r="G122" s="24">
        <v>26</v>
      </c>
      <c r="H122" s="24">
        <v>4</v>
      </c>
      <c r="I122" s="24">
        <f t="shared" si="18"/>
        <v>463</v>
      </c>
      <c r="J122" s="24">
        <f t="shared" si="19"/>
        <v>30</v>
      </c>
      <c r="K122" s="24">
        <f t="shared" ref="K122:K132" si="21">SUM(I122,J122)</f>
        <v>493</v>
      </c>
      <c r="L122" s="26">
        <f t="shared" si="20"/>
        <v>6.1</v>
      </c>
      <c r="M122" s="60">
        <f t="shared" ref="M122:M133" si="22">IF(K122=0,0,ROUND(K122/K$133*100,1))</f>
        <v>9.4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321</v>
      </c>
      <c r="F123" s="24">
        <v>58</v>
      </c>
      <c r="G123" s="24">
        <v>34</v>
      </c>
      <c r="H123" s="24">
        <v>5</v>
      </c>
      <c r="I123" s="24">
        <f t="shared" si="18"/>
        <v>379</v>
      </c>
      <c r="J123" s="24">
        <f t="shared" si="19"/>
        <v>39</v>
      </c>
      <c r="K123" s="24">
        <f t="shared" si="21"/>
        <v>418</v>
      </c>
      <c r="L123" s="26">
        <f t="shared" si="20"/>
        <v>9.3000000000000007</v>
      </c>
      <c r="M123" s="60">
        <f t="shared" si="22"/>
        <v>8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277</v>
      </c>
      <c r="F124" s="24">
        <v>65</v>
      </c>
      <c r="G124" s="24">
        <v>23</v>
      </c>
      <c r="H124" s="24">
        <v>3</v>
      </c>
      <c r="I124" s="24">
        <f t="shared" si="18"/>
        <v>342</v>
      </c>
      <c r="J124" s="24">
        <f t="shared" si="19"/>
        <v>26</v>
      </c>
      <c r="K124" s="24">
        <f t="shared" si="21"/>
        <v>368</v>
      </c>
      <c r="L124" s="26">
        <f t="shared" si="20"/>
        <v>7.1</v>
      </c>
      <c r="M124" s="60">
        <f t="shared" si="22"/>
        <v>7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291</v>
      </c>
      <c r="F125" s="24">
        <v>52</v>
      </c>
      <c r="G125" s="24">
        <v>30</v>
      </c>
      <c r="H125" s="24">
        <v>5</v>
      </c>
      <c r="I125" s="24">
        <f t="shared" si="18"/>
        <v>343</v>
      </c>
      <c r="J125" s="24">
        <f t="shared" si="19"/>
        <v>35</v>
      </c>
      <c r="K125" s="24">
        <f t="shared" si="21"/>
        <v>378</v>
      </c>
      <c r="L125" s="26">
        <f t="shared" si="20"/>
        <v>9.3000000000000007</v>
      </c>
      <c r="M125" s="60">
        <f t="shared" si="22"/>
        <v>7.2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319</v>
      </c>
      <c r="F126" s="24">
        <v>60</v>
      </c>
      <c r="G126" s="24">
        <v>28</v>
      </c>
      <c r="H126" s="24">
        <v>2</v>
      </c>
      <c r="I126" s="24">
        <f t="shared" si="18"/>
        <v>379</v>
      </c>
      <c r="J126" s="24">
        <f t="shared" si="19"/>
        <v>30</v>
      </c>
      <c r="K126" s="24">
        <f t="shared" si="21"/>
        <v>409</v>
      </c>
      <c r="L126" s="26">
        <f t="shared" si="20"/>
        <v>7.3</v>
      </c>
      <c r="M126" s="60">
        <f t="shared" si="22"/>
        <v>7.8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333</v>
      </c>
      <c r="F127" s="24">
        <v>53</v>
      </c>
      <c r="G127" s="24">
        <v>35</v>
      </c>
      <c r="H127" s="24">
        <v>4</v>
      </c>
      <c r="I127" s="24">
        <f t="shared" si="18"/>
        <v>386</v>
      </c>
      <c r="J127" s="24">
        <f t="shared" si="19"/>
        <v>39</v>
      </c>
      <c r="K127" s="24">
        <f t="shared" si="21"/>
        <v>425</v>
      </c>
      <c r="L127" s="26">
        <f t="shared" si="20"/>
        <v>9.1999999999999993</v>
      </c>
      <c r="M127" s="60">
        <f t="shared" si="22"/>
        <v>8.1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341</v>
      </c>
      <c r="F128" s="24">
        <v>52</v>
      </c>
      <c r="G128" s="24">
        <v>36</v>
      </c>
      <c r="H128" s="24">
        <v>3</v>
      </c>
      <c r="I128" s="24">
        <f t="shared" si="18"/>
        <v>393</v>
      </c>
      <c r="J128" s="24">
        <f t="shared" si="19"/>
        <v>39</v>
      </c>
      <c r="K128" s="24">
        <f t="shared" si="21"/>
        <v>432</v>
      </c>
      <c r="L128" s="26">
        <f t="shared" si="20"/>
        <v>9</v>
      </c>
      <c r="M128" s="60">
        <f t="shared" si="22"/>
        <v>8.3000000000000007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362</v>
      </c>
      <c r="F129" s="24">
        <v>49</v>
      </c>
      <c r="G129" s="24">
        <v>21</v>
      </c>
      <c r="H129" s="24">
        <v>6</v>
      </c>
      <c r="I129" s="24">
        <f t="shared" si="18"/>
        <v>411</v>
      </c>
      <c r="J129" s="24">
        <f t="shared" si="19"/>
        <v>27</v>
      </c>
      <c r="K129" s="24">
        <f t="shared" si="21"/>
        <v>438</v>
      </c>
      <c r="L129" s="26">
        <f t="shared" si="20"/>
        <v>6.2</v>
      </c>
      <c r="M129" s="60">
        <f t="shared" si="22"/>
        <v>8.4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386</v>
      </c>
      <c r="F130" s="24">
        <v>42</v>
      </c>
      <c r="G130" s="24">
        <v>24</v>
      </c>
      <c r="H130" s="24">
        <v>6</v>
      </c>
      <c r="I130" s="24">
        <f t="shared" si="18"/>
        <v>428</v>
      </c>
      <c r="J130" s="24">
        <f t="shared" si="19"/>
        <v>30</v>
      </c>
      <c r="K130" s="24">
        <f t="shared" si="21"/>
        <v>458</v>
      </c>
      <c r="L130" s="26">
        <f t="shared" si="20"/>
        <v>6.6</v>
      </c>
      <c r="M130" s="60">
        <f t="shared" si="22"/>
        <v>8.8000000000000007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432</v>
      </c>
      <c r="F131" s="24">
        <v>43</v>
      </c>
      <c r="G131" s="24">
        <v>6</v>
      </c>
      <c r="H131" s="24">
        <v>2</v>
      </c>
      <c r="I131" s="24">
        <f t="shared" si="18"/>
        <v>475</v>
      </c>
      <c r="J131" s="24">
        <f t="shared" si="19"/>
        <v>8</v>
      </c>
      <c r="K131" s="24">
        <f t="shared" si="21"/>
        <v>483</v>
      </c>
      <c r="L131" s="26">
        <f t="shared" si="20"/>
        <v>1.7</v>
      </c>
      <c r="M131" s="60">
        <f t="shared" si="22"/>
        <v>9.1999999999999993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442</v>
      </c>
      <c r="F132" s="24">
        <v>32</v>
      </c>
      <c r="G132" s="24">
        <v>9</v>
      </c>
      <c r="H132" s="24">
        <v>3</v>
      </c>
      <c r="I132" s="24">
        <f t="shared" si="18"/>
        <v>474</v>
      </c>
      <c r="J132" s="24">
        <f t="shared" si="19"/>
        <v>12</v>
      </c>
      <c r="K132" s="24">
        <f t="shared" si="21"/>
        <v>486</v>
      </c>
      <c r="L132" s="26">
        <f t="shared" si="20"/>
        <v>2.5</v>
      </c>
      <c r="M132" s="60">
        <f t="shared" si="22"/>
        <v>9.3000000000000007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4261</v>
      </c>
      <c r="F133" s="5">
        <f t="shared" si="23"/>
        <v>624</v>
      </c>
      <c r="G133" s="5">
        <f t="shared" si="23"/>
        <v>290</v>
      </c>
      <c r="H133" s="5">
        <f t="shared" si="23"/>
        <v>49</v>
      </c>
      <c r="I133" s="5">
        <f t="shared" si="23"/>
        <v>4885</v>
      </c>
      <c r="J133" s="5">
        <f t="shared" si="23"/>
        <v>339</v>
      </c>
      <c r="K133" s="5">
        <f t="shared" si="23"/>
        <v>5224</v>
      </c>
      <c r="L133" s="51">
        <f t="shared" si="20"/>
        <v>6.5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E133"/>
  <sheetViews>
    <sheetView showGridLines="0" zoomScaleNormal="100" zoomScaleSheetLayoutView="100" workbookViewId="0">
      <selection activeCell="B1" sqref="B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2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29</v>
      </c>
      <c r="E6" s="48"/>
      <c r="F6" s="48"/>
      <c r="G6" s="49"/>
      <c r="H6" s="7"/>
      <c r="J6" s="22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30</v>
      </c>
      <c r="E7" s="48"/>
      <c r="F7" s="48"/>
      <c r="G7" s="49"/>
      <c r="H7" s="7"/>
      <c r="J7" s="22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2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2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28</v>
      </c>
      <c r="E10" s="48"/>
      <c r="F10" s="48"/>
      <c r="G10" s="49"/>
      <c r="H10" s="7"/>
      <c r="J10" s="22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2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2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2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23" t="str">
        <f>E71</f>
        <v>C断面流出計(1+4+12)</v>
      </c>
      <c r="C43" s="223"/>
      <c r="D43" s="223"/>
      <c r="E43" s="223"/>
      <c r="F43" s="223"/>
      <c r="G43" s="223"/>
      <c r="H43" s="223"/>
      <c r="I43" s="223"/>
      <c r="J43" s="223" t="str">
        <f>E87</f>
        <v>C断面計(5+6+13+1+4+12)</v>
      </c>
      <c r="K43" s="223"/>
      <c r="L43" s="223"/>
      <c r="M43" s="223"/>
      <c r="N43" s="223"/>
      <c r="O43" s="223"/>
      <c r="P43" s="223"/>
      <c r="Q43" s="22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23" t="str">
        <f>E103</f>
        <v>D断面流入計(10+11+12)</v>
      </c>
      <c r="C69" s="223"/>
      <c r="D69" s="223"/>
      <c r="E69" s="223"/>
      <c r="F69" s="223"/>
      <c r="G69" s="223"/>
      <c r="H69" s="223"/>
      <c r="I69" s="223"/>
      <c r="J69" s="223" t="str">
        <f>E119</f>
        <v>D断面流出計(8+9+13)</v>
      </c>
      <c r="K69" s="223"/>
      <c r="L69" s="223"/>
      <c r="M69" s="223"/>
      <c r="N69" s="223"/>
      <c r="O69" s="223"/>
      <c r="P69" s="223"/>
      <c r="Q69" s="22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42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21"/>
      <c r="V71" s="221"/>
      <c r="W71" s="221"/>
      <c r="X71" s="221"/>
      <c r="Y71" s="221"/>
      <c r="Z71" s="221"/>
      <c r="AA71" s="22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340</v>
      </c>
      <c r="F73" s="23">
        <v>51</v>
      </c>
      <c r="G73" s="23">
        <v>15</v>
      </c>
      <c r="H73" s="23">
        <v>6</v>
      </c>
      <c r="I73" s="23">
        <f t="shared" ref="I73:I84" si="0">SUM(E73:F73)</f>
        <v>391</v>
      </c>
      <c r="J73" s="23">
        <f t="shared" ref="J73:J84" si="1">SUM(G73:H73)</f>
        <v>21</v>
      </c>
      <c r="K73" s="23">
        <f>SUM(I73,J73)</f>
        <v>412</v>
      </c>
      <c r="L73" s="25">
        <f>IF(K73=0,0,ROUND(J73/K73*100,1))</f>
        <v>5.0999999999999996</v>
      </c>
      <c r="M73" s="59">
        <f>IF(K73=0,0,ROUND(K73/K$85*100,1))</f>
        <v>9.3000000000000007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315</v>
      </c>
      <c r="F74" s="24">
        <v>13</v>
      </c>
      <c r="G74" s="24">
        <v>21</v>
      </c>
      <c r="H74" s="24">
        <v>9</v>
      </c>
      <c r="I74" s="24">
        <f t="shared" si="0"/>
        <v>328</v>
      </c>
      <c r="J74" s="24">
        <f t="shared" si="1"/>
        <v>30</v>
      </c>
      <c r="K74" s="24">
        <f t="shared" ref="K74:K84" si="2">SUM(I74,J74)</f>
        <v>358</v>
      </c>
      <c r="L74" s="26">
        <f t="shared" ref="L74:L84" si="3">IF(K74=0,0,ROUND(J74/K74*100,1))</f>
        <v>8.4</v>
      </c>
      <c r="M74" s="60">
        <f t="shared" ref="M74:M84" si="4">IF(K74=0,0,ROUND(K74/K$85*100,1))</f>
        <v>8.1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315</v>
      </c>
      <c r="F75" s="24">
        <v>46</v>
      </c>
      <c r="G75" s="24">
        <v>20</v>
      </c>
      <c r="H75" s="24">
        <v>6</v>
      </c>
      <c r="I75" s="24">
        <f t="shared" si="0"/>
        <v>361</v>
      </c>
      <c r="J75" s="24">
        <f t="shared" si="1"/>
        <v>26</v>
      </c>
      <c r="K75" s="24">
        <f t="shared" si="2"/>
        <v>387</v>
      </c>
      <c r="L75" s="26">
        <f t="shared" si="3"/>
        <v>6.7</v>
      </c>
      <c r="M75" s="60">
        <f t="shared" si="4"/>
        <v>8.6999999999999993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320</v>
      </c>
      <c r="F76" s="24">
        <v>49</v>
      </c>
      <c r="G76" s="24">
        <v>22</v>
      </c>
      <c r="H76" s="24">
        <v>4</v>
      </c>
      <c r="I76" s="24">
        <f t="shared" si="0"/>
        <v>369</v>
      </c>
      <c r="J76" s="24">
        <f t="shared" si="1"/>
        <v>26</v>
      </c>
      <c r="K76" s="24">
        <f t="shared" si="2"/>
        <v>395</v>
      </c>
      <c r="L76" s="26">
        <f t="shared" si="3"/>
        <v>6.6</v>
      </c>
      <c r="M76" s="60">
        <f t="shared" si="4"/>
        <v>8.9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346</v>
      </c>
      <c r="F77" s="24">
        <v>34</v>
      </c>
      <c r="G77" s="24">
        <v>37</v>
      </c>
      <c r="H77" s="24">
        <v>3</v>
      </c>
      <c r="I77" s="24">
        <f t="shared" si="0"/>
        <v>380</v>
      </c>
      <c r="J77" s="24">
        <f t="shared" si="1"/>
        <v>40</v>
      </c>
      <c r="K77" s="24">
        <f t="shared" si="2"/>
        <v>420</v>
      </c>
      <c r="L77" s="26">
        <f t="shared" si="3"/>
        <v>9.5</v>
      </c>
      <c r="M77" s="60">
        <f t="shared" si="4"/>
        <v>9.5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310</v>
      </c>
      <c r="F78" s="24">
        <v>26</v>
      </c>
      <c r="G78" s="24">
        <v>26</v>
      </c>
      <c r="H78" s="24">
        <v>2</v>
      </c>
      <c r="I78" s="24">
        <f t="shared" si="0"/>
        <v>336</v>
      </c>
      <c r="J78" s="24">
        <f t="shared" si="1"/>
        <v>28</v>
      </c>
      <c r="K78" s="24">
        <f t="shared" si="2"/>
        <v>364</v>
      </c>
      <c r="L78" s="26">
        <f t="shared" si="3"/>
        <v>7.7</v>
      </c>
      <c r="M78" s="60">
        <f t="shared" si="4"/>
        <v>8.1999999999999993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302</v>
      </c>
      <c r="F79" s="24">
        <v>45</v>
      </c>
      <c r="G79" s="24">
        <v>20</v>
      </c>
      <c r="H79" s="24">
        <v>3</v>
      </c>
      <c r="I79" s="24">
        <f t="shared" si="0"/>
        <v>347</v>
      </c>
      <c r="J79" s="24">
        <f t="shared" si="1"/>
        <v>23</v>
      </c>
      <c r="K79" s="24">
        <f t="shared" si="2"/>
        <v>370</v>
      </c>
      <c r="L79" s="26">
        <f t="shared" si="3"/>
        <v>6.2</v>
      </c>
      <c r="M79" s="60">
        <f t="shared" si="4"/>
        <v>8.3000000000000007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274</v>
      </c>
      <c r="F80" s="24">
        <v>46</v>
      </c>
      <c r="G80" s="24">
        <v>22</v>
      </c>
      <c r="H80" s="24">
        <v>5</v>
      </c>
      <c r="I80" s="24">
        <f t="shared" si="0"/>
        <v>320</v>
      </c>
      <c r="J80" s="24">
        <f t="shared" si="1"/>
        <v>27</v>
      </c>
      <c r="K80" s="24">
        <f t="shared" si="2"/>
        <v>347</v>
      </c>
      <c r="L80" s="26">
        <f t="shared" si="3"/>
        <v>7.8</v>
      </c>
      <c r="M80" s="60">
        <f t="shared" si="4"/>
        <v>7.8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257</v>
      </c>
      <c r="F81" s="24">
        <v>28</v>
      </c>
      <c r="G81" s="24">
        <v>24</v>
      </c>
      <c r="H81" s="24">
        <v>7</v>
      </c>
      <c r="I81" s="24">
        <f t="shared" si="0"/>
        <v>285</v>
      </c>
      <c r="J81" s="24">
        <f t="shared" si="1"/>
        <v>31</v>
      </c>
      <c r="K81" s="24">
        <f t="shared" si="2"/>
        <v>316</v>
      </c>
      <c r="L81" s="26">
        <f t="shared" si="3"/>
        <v>9.8000000000000007</v>
      </c>
      <c r="M81" s="60">
        <f t="shared" si="4"/>
        <v>7.1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319</v>
      </c>
      <c r="F82" s="24">
        <v>31</v>
      </c>
      <c r="G82" s="24">
        <v>9</v>
      </c>
      <c r="H82" s="24">
        <v>6</v>
      </c>
      <c r="I82" s="24">
        <f t="shared" si="0"/>
        <v>350</v>
      </c>
      <c r="J82" s="24">
        <f t="shared" si="1"/>
        <v>15</v>
      </c>
      <c r="K82" s="24">
        <f t="shared" si="2"/>
        <v>365</v>
      </c>
      <c r="L82" s="26">
        <f t="shared" si="3"/>
        <v>4.0999999999999996</v>
      </c>
      <c r="M82" s="60">
        <f t="shared" si="4"/>
        <v>8.1999999999999993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307</v>
      </c>
      <c r="F83" s="24">
        <v>61</v>
      </c>
      <c r="G83" s="24">
        <v>11</v>
      </c>
      <c r="H83" s="24">
        <v>4</v>
      </c>
      <c r="I83" s="24">
        <f t="shared" si="0"/>
        <v>368</v>
      </c>
      <c r="J83" s="24">
        <f t="shared" si="1"/>
        <v>15</v>
      </c>
      <c r="K83" s="24">
        <f t="shared" si="2"/>
        <v>383</v>
      </c>
      <c r="L83" s="26">
        <f t="shared" si="3"/>
        <v>3.9</v>
      </c>
      <c r="M83" s="60">
        <f t="shared" si="4"/>
        <v>8.6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299</v>
      </c>
      <c r="F84" s="24">
        <v>13</v>
      </c>
      <c r="G84" s="24">
        <v>8</v>
      </c>
      <c r="H84" s="24">
        <v>5</v>
      </c>
      <c r="I84" s="24">
        <f t="shared" si="0"/>
        <v>312</v>
      </c>
      <c r="J84" s="24">
        <f t="shared" si="1"/>
        <v>13</v>
      </c>
      <c r="K84" s="24">
        <f t="shared" si="2"/>
        <v>325</v>
      </c>
      <c r="L84" s="26">
        <f t="shared" si="3"/>
        <v>4</v>
      </c>
      <c r="M84" s="60">
        <f t="shared" si="4"/>
        <v>7.3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3704</v>
      </c>
      <c r="F85" s="5">
        <f t="shared" si="5"/>
        <v>443</v>
      </c>
      <c r="G85" s="5">
        <f t="shared" si="5"/>
        <v>235</v>
      </c>
      <c r="H85" s="5">
        <f t="shared" si="5"/>
        <v>60</v>
      </c>
      <c r="I85" s="5">
        <f t="shared" si="5"/>
        <v>4147</v>
      </c>
      <c r="J85" s="5">
        <f t="shared" si="5"/>
        <v>295</v>
      </c>
      <c r="K85" s="5">
        <f t="shared" si="5"/>
        <v>4442</v>
      </c>
      <c r="L85" s="51">
        <f>IF(K85=0,0,ROUND(J85/K85*100,1))</f>
        <v>6.6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43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21"/>
      <c r="V87" s="221"/>
      <c r="W87" s="221"/>
      <c r="X87" s="221"/>
      <c r="Y87" s="221"/>
      <c r="Z87" s="221"/>
      <c r="AA87" s="22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690</v>
      </c>
      <c r="F89" s="23">
        <v>113</v>
      </c>
      <c r="G89" s="23">
        <v>33</v>
      </c>
      <c r="H89" s="23">
        <v>12</v>
      </c>
      <c r="I89" s="23">
        <f t="shared" ref="I89:I100" si="6">SUM(E89:F89)</f>
        <v>803</v>
      </c>
      <c r="J89" s="23">
        <f t="shared" ref="J89:J100" si="7">SUM(G89:H89)</f>
        <v>45</v>
      </c>
      <c r="K89" s="23">
        <f>SUM(I89,J89)</f>
        <v>848</v>
      </c>
      <c r="L89" s="25">
        <f>IF(K89=0,0,ROUND(J89/K89*100,1))</f>
        <v>5.3</v>
      </c>
      <c r="M89" s="59">
        <f>IF(K89=0,0,ROUND(K89/K$101*100,1))</f>
        <v>8.8000000000000007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722</v>
      </c>
      <c r="F90" s="24">
        <v>69</v>
      </c>
      <c r="G90" s="24">
        <v>47</v>
      </c>
      <c r="H90" s="24">
        <v>13</v>
      </c>
      <c r="I90" s="24">
        <f t="shared" si="6"/>
        <v>791</v>
      </c>
      <c r="J90" s="24">
        <f t="shared" si="7"/>
        <v>60</v>
      </c>
      <c r="K90" s="24">
        <f t="shared" ref="K90:K100" si="8">SUM(I90,J90)</f>
        <v>851</v>
      </c>
      <c r="L90" s="26">
        <f t="shared" ref="L90:L101" si="9">IF(K90=0,0,ROUND(J90/K90*100,1))</f>
        <v>7.1</v>
      </c>
      <c r="M90" s="60">
        <f t="shared" ref="M90:M101" si="10">IF(K90=0,0,ROUND(K90/K$101*100,1))</f>
        <v>8.8000000000000007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636</v>
      </c>
      <c r="F91" s="24">
        <v>104</v>
      </c>
      <c r="G91" s="24">
        <v>54</v>
      </c>
      <c r="H91" s="24">
        <v>11</v>
      </c>
      <c r="I91" s="24">
        <f t="shared" si="6"/>
        <v>740</v>
      </c>
      <c r="J91" s="24">
        <f t="shared" si="7"/>
        <v>65</v>
      </c>
      <c r="K91" s="24">
        <f t="shared" si="8"/>
        <v>805</v>
      </c>
      <c r="L91" s="26">
        <f t="shared" si="9"/>
        <v>8.1</v>
      </c>
      <c r="M91" s="60">
        <f t="shared" si="10"/>
        <v>8.3000000000000007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597</v>
      </c>
      <c r="F92" s="24">
        <v>114</v>
      </c>
      <c r="G92" s="24">
        <v>45</v>
      </c>
      <c r="H92" s="24">
        <v>7</v>
      </c>
      <c r="I92" s="24">
        <f t="shared" si="6"/>
        <v>711</v>
      </c>
      <c r="J92" s="24">
        <f t="shared" si="7"/>
        <v>52</v>
      </c>
      <c r="K92" s="24">
        <f t="shared" si="8"/>
        <v>763</v>
      </c>
      <c r="L92" s="26">
        <f t="shared" si="9"/>
        <v>6.8</v>
      </c>
      <c r="M92" s="60">
        <f t="shared" si="10"/>
        <v>7.9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637</v>
      </c>
      <c r="F93" s="24">
        <v>86</v>
      </c>
      <c r="G93" s="24">
        <v>67</v>
      </c>
      <c r="H93" s="24">
        <v>8</v>
      </c>
      <c r="I93" s="24">
        <f t="shared" si="6"/>
        <v>723</v>
      </c>
      <c r="J93" s="24">
        <f t="shared" si="7"/>
        <v>75</v>
      </c>
      <c r="K93" s="24">
        <f t="shared" si="8"/>
        <v>798</v>
      </c>
      <c r="L93" s="26">
        <f t="shared" si="9"/>
        <v>9.4</v>
      </c>
      <c r="M93" s="60">
        <f t="shared" si="10"/>
        <v>8.3000000000000007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629</v>
      </c>
      <c r="F94" s="24">
        <v>86</v>
      </c>
      <c r="G94" s="24">
        <v>54</v>
      </c>
      <c r="H94" s="24">
        <v>4</v>
      </c>
      <c r="I94" s="24">
        <f t="shared" si="6"/>
        <v>715</v>
      </c>
      <c r="J94" s="24">
        <f t="shared" si="7"/>
        <v>58</v>
      </c>
      <c r="K94" s="24">
        <f t="shared" si="8"/>
        <v>773</v>
      </c>
      <c r="L94" s="26">
        <f t="shared" si="9"/>
        <v>7.5</v>
      </c>
      <c r="M94" s="60">
        <f t="shared" si="10"/>
        <v>8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635</v>
      </c>
      <c r="F95" s="24">
        <v>98</v>
      </c>
      <c r="G95" s="24">
        <v>55</v>
      </c>
      <c r="H95" s="24">
        <v>7</v>
      </c>
      <c r="I95" s="24">
        <f t="shared" si="6"/>
        <v>733</v>
      </c>
      <c r="J95" s="24">
        <f t="shared" si="7"/>
        <v>62</v>
      </c>
      <c r="K95" s="24">
        <f t="shared" si="8"/>
        <v>795</v>
      </c>
      <c r="L95" s="26">
        <f t="shared" si="9"/>
        <v>7.8</v>
      </c>
      <c r="M95" s="60">
        <f t="shared" si="10"/>
        <v>8.1999999999999993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615</v>
      </c>
      <c r="F96" s="24">
        <v>98</v>
      </c>
      <c r="G96" s="24">
        <v>58</v>
      </c>
      <c r="H96" s="24">
        <v>8</v>
      </c>
      <c r="I96" s="24">
        <f t="shared" si="6"/>
        <v>713</v>
      </c>
      <c r="J96" s="24">
        <f t="shared" si="7"/>
        <v>66</v>
      </c>
      <c r="K96" s="24">
        <f t="shared" si="8"/>
        <v>779</v>
      </c>
      <c r="L96" s="26">
        <f t="shared" si="9"/>
        <v>8.5</v>
      </c>
      <c r="M96" s="60">
        <f t="shared" si="10"/>
        <v>8.1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619</v>
      </c>
      <c r="F97" s="24">
        <v>77</v>
      </c>
      <c r="G97" s="24">
        <v>45</v>
      </c>
      <c r="H97" s="24">
        <v>13</v>
      </c>
      <c r="I97" s="24">
        <f t="shared" si="6"/>
        <v>696</v>
      </c>
      <c r="J97" s="24">
        <f t="shared" si="7"/>
        <v>58</v>
      </c>
      <c r="K97" s="24">
        <f t="shared" si="8"/>
        <v>754</v>
      </c>
      <c r="L97" s="26">
        <f t="shared" si="9"/>
        <v>7.7</v>
      </c>
      <c r="M97" s="60">
        <f t="shared" si="10"/>
        <v>7.8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705</v>
      </c>
      <c r="F98" s="24">
        <v>73</v>
      </c>
      <c r="G98" s="24">
        <v>33</v>
      </c>
      <c r="H98" s="24">
        <v>12</v>
      </c>
      <c r="I98" s="24">
        <f t="shared" si="6"/>
        <v>778</v>
      </c>
      <c r="J98" s="24">
        <f t="shared" si="7"/>
        <v>45</v>
      </c>
      <c r="K98" s="24">
        <f t="shared" si="8"/>
        <v>823</v>
      </c>
      <c r="L98" s="26">
        <f t="shared" si="9"/>
        <v>5.5</v>
      </c>
      <c r="M98" s="60">
        <f t="shared" si="10"/>
        <v>8.5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739</v>
      </c>
      <c r="F99" s="24">
        <v>104</v>
      </c>
      <c r="G99" s="24">
        <v>17</v>
      </c>
      <c r="H99" s="24">
        <v>6</v>
      </c>
      <c r="I99" s="24">
        <f t="shared" si="6"/>
        <v>843</v>
      </c>
      <c r="J99" s="24">
        <f t="shared" si="7"/>
        <v>23</v>
      </c>
      <c r="K99" s="24">
        <f t="shared" si="8"/>
        <v>866</v>
      </c>
      <c r="L99" s="26">
        <f t="shared" si="9"/>
        <v>2.7</v>
      </c>
      <c r="M99" s="60">
        <f t="shared" si="10"/>
        <v>9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741</v>
      </c>
      <c r="F100" s="24">
        <v>45</v>
      </c>
      <c r="G100" s="24">
        <v>17</v>
      </c>
      <c r="H100" s="24">
        <v>8</v>
      </c>
      <c r="I100" s="24">
        <f t="shared" si="6"/>
        <v>786</v>
      </c>
      <c r="J100" s="24">
        <f t="shared" si="7"/>
        <v>25</v>
      </c>
      <c r="K100" s="24">
        <f t="shared" si="8"/>
        <v>811</v>
      </c>
      <c r="L100" s="26">
        <f t="shared" si="9"/>
        <v>3.1</v>
      </c>
      <c r="M100" s="60">
        <f t="shared" si="10"/>
        <v>8.4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7965</v>
      </c>
      <c r="F101" s="5">
        <f t="shared" si="11"/>
        <v>1067</v>
      </c>
      <c r="G101" s="5">
        <f t="shared" si="11"/>
        <v>525</v>
      </c>
      <c r="H101" s="5">
        <f t="shared" si="11"/>
        <v>109</v>
      </c>
      <c r="I101" s="5">
        <f t="shared" si="11"/>
        <v>9032</v>
      </c>
      <c r="J101" s="5">
        <f t="shared" si="11"/>
        <v>634</v>
      </c>
      <c r="K101" s="5">
        <f t="shared" si="11"/>
        <v>9666</v>
      </c>
      <c r="L101" s="51">
        <f t="shared" si="9"/>
        <v>6.6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44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21"/>
      <c r="V103" s="221"/>
      <c r="W103" s="221"/>
      <c r="X103" s="221"/>
      <c r="Y103" s="221"/>
      <c r="Z103" s="221"/>
      <c r="AA103" s="22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17</v>
      </c>
      <c r="F105" s="23">
        <v>11</v>
      </c>
      <c r="G105" s="23">
        <v>0</v>
      </c>
      <c r="H105" s="23">
        <v>0</v>
      </c>
      <c r="I105" s="23">
        <f t="shared" ref="I105:I116" si="12">SUM(E105:F105)</f>
        <v>28</v>
      </c>
      <c r="J105" s="23">
        <f t="shared" ref="J105:J116" si="13">SUM(G105:H105)</f>
        <v>0</v>
      </c>
      <c r="K105" s="23">
        <f>SUM(I105,J105)</f>
        <v>28</v>
      </c>
      <c r="L105" s="25">
        <f t="shared" ref="L105:L117" si="14">IF(K105=0,0,ROUND(J105/K105*100,1))</f>
        <v>0</v>
      </c>
      <c r="M105" s="59">
        <f>IF(K105=0,0,ROUND(K105/K$117*100,1))</f>
        <v>8.9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18</v>
      </c>
      <c r="F106" s="24">
        <v>0</v>
      </c>
      <c r="G106" s="24">
        <v>1</v>
      </c>
      <c r="H106" s="24">
        <v>0</v>
      </c>
      <c r="I106" s="24">
        <f t="shared" si="12"/>
        <v>18</v>
      </c>
      <c r="J106" s="24">
        <f t="shared" si="13"/>
        <v>1</v>
      </c>
      <c r="K106" s="24">
        <f t="shared" ref="K106:K116" si="15">SUM(I106,J106)</f>
        <v>19</v>
      </c>
      <c r="L106" s="26">
        <f t="shared" si="14"/>
        <v>5.3</v>
      </c>
      <c r="M106" s="60">
        <f t="shared" ref="M106:M117" si="16">IF(K106=0,0,ROUND(K106/K$117*100,1))</f>
        <v>6.1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14</v>
      </c>
      <c r="F107" s="24">
        <v>6</v>
      </c>
      <c r="G107" s="24">
        <v>0</v>
      </c>
      <c r="H107" s="24">
        <v>0</v>
      </c>
      <c r="I107" s="24">
        <f t="shared" si="12"/>
        <v>20</v>
      </c>
      <c r="J107" s="24">
        <f t="shared" si="13"/>
        <v>0</v>
      </c>
      <c r="K107" s="24">
        <f t="shared" si="15"/>
        <v>20</v>
      </c>
      <c r="L107" s="26">
        <f t="shared" si="14"/>
        <v>0</v>
      </c>
      <c r="M107" s="60">
        <f t="shared" si="16"/>
        <v>6.4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31</v>
      </c>
      <c r="F108" s="24">
        <v>6</v>
      </c>
      <c r="G108" s="24">
        <v>0</v>
      </c>
      <c r="H108" s="24">
        <v>0</v>
      </c>
      <c r="I108" s="24">
        <f t="shared" si="12"/>
        <v>37</v>
      </c>
      <c r="J108" s="24">
        <f t="shared" si="13"/>
        <v>0</v>
      </c>
      <c r="K108" s="24">
        <f t="shared" si="15"/>
        <v>37</v>
      </c>
      <c r="L108" s="26">
        <f t="shared" si="14"/>
        <v>0</v>
      </c>
      <c r="M108" s="60">
        <f t="shared" si="16"/>
        <v>11.8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34</v>
      </c>
      <c r="F109" s="24">
        <v>3</v>
      </c>
      <c r="G109" s="24">
        <v>1</v>
      </c>
      <c r="H109" s="24">
        <v>0</v>
      </c>
      <c r="I109" s="24">
        <f t="shared" si="12"/>
        <v>37</v>
      </c>
      <c r="J109" s="24">
        <f t="shared" si="13"/>
        <v>1</v>
      </c>
      <c r="K109" s="24">
        <f t="shared" si="15"/>
        <v>38</v>
      </c>
      <c r="L109" s="26">
        <f t="shared" si="14"/>
        <v>2.6</v>
      </c>
      <c r="M109" s="60">
        <f t="shared" si="16"/>
        <v>12.1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23</v>
      </c>
      <c r="F110" s="24">
        <v>1</v>
      </c>
      <c r="G110" s="24">
        <v>0</v>
      </c>
      <c r="H110" s="24">
        <v>0</v>
      </c>
      <c r="I110" s="24">
        <f t="shared" si="12"/>
        <v>24</v>
      </c>
      <c r="J110" s="24">
        <f t="shared" si="13"/>
        <v>0</v>
      </c>
      <c r="K110" s="24">
        <f t="shared" si="15"/>
        <v>24</v>
      </c>
      <c r="L110" s="26">
        <f t="shared" si="14"/>
        <v>0</v>
      </c>
      <c r="M110" s="60">
        <f t="shared" si="16"/>
        <v>7.6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21</v>
      </c>
      <c r="F111" s="24">
        <v>0</v>
      </c>
      <c r="G111" s="24">
        <v>3</v>
      </c>
      <c r="H111" s="24">
        <v>1</v>
      </c>
      <c r="I111" s="24">
        <f t="shared" si="12"/>
        <v>21</v>
      </c>
      <c r="J111" s="24">
        <f t="shared" si="13"/>
        <v>4</v>
      </c>
      <c r="K111" s="24">
        <f t="shared" si="15"/>
        <v>25</v>
      </c>
      <c r="L111" s="26">
        <f t="shared" si="14"/>
        <v>16</v>
      </c>
      <c r="M111" s="60">
        <f t="shared" si="16"/>
        <v>8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9</v>
      </c>
      <c r="F112" s="24">
        <v>2</v>
      </c>
      <c r="G112" s="24">
        <v>2</v>
      </c>
      <c r="H112" s="24">
        <v>0</v>
      </c>
      <c r="I112" s="24">
        <f t="shared" si="12"/>
        <v>11</v>
      </c>
      <c r="J112" s="24">
        <f t="shared" si="13"/>
        <v>2</v>
      </c>
      <c r="K112" s="24">
        <f t="shared" si="15"/>
        <v>13</v>
      </c>
      <c r="L112" s="26">
        <f t="shared" si="14"/>
        <v>15.4</v>
      </c>
      <c r="M112" s="60">
        <f t="shared" si="16"/>
        <v>4.0999999999999996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22</v>
      </c>
      <c r="F113" s="24">
        <v>2</v>
      </c>
      <c r="G113" s="24">
        <v>1</v>
      </c>
      <c r="H113" s="24">
        <v>1</v>
      </c>
      <c r="I113" s="24">
        <f t="shared" si="12"/>
        <v>24</v>
      </c>
      <c r="J113" s="24">
        <f t="shared" si="13"/>
        <v>2</v>
      </c>
      <c r="K113" s="24">
        <f t="shared" si="15"/>
        <v>26</v>
      </c>
      <c r="L113" s="26">
        <f t="shared" si="14"/>
        <v>7.7</v>
      </c>
      <c r="M113" s="60">
        <f t="shared" si="16"/>
        <v>8.3000000000000007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19</v>
      </c>
      <c r="F114" s="24">
        <v>2</v>
      </c>
      <c r="G114" s="24">
        <v>0</v>
      </c>
      <c r="H114" s="24">
        <v>0</v>
      </c>
      <c r="I114" s="24">
        <f t="shared" si="12"/>
        <v>21</v>
      </c>
      <c r="J114" s="24">
        <f t="shared" si="13"/>
        <v>0</v>
      </c>
      <c r="K114" s="24">
        <f t="shared" si="15"/>
        <v>21</v>
      </c>
      <c r="L114" s="26">
        <f t="shared" si="14"/>
        <v>0</v>
      </c>
      <c r="M114" s="60">
        <f t="shared" si="16"/>
        <v>6.7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20</v>
      </c>
      <c r="F115" s="24">
        <v>4</v>
      </c>
      <c r="G115" s="24">
        <v>1</v>
      </c>
      <c r="H115" s="24">
        <v>0</v>
      </c>
      <c r="I115" s="24">
        <f t="shared" si="12"/>
        <v>24</v>
      </c>
      <c r="J115" s="24">
        <f t="shared" si="13"/>
        <v>1</v>
      </c>
      <c r="K115" s="24">
        <f t="shared" si="15"/>
        <v>25</v>
      </c>
      <c r="L115" s="26">
        <f t="shared" si="14"/>
        <v>4</v>
      </c>
      <c r="M115" s="60">
        <f t="shared" si="16"/>
        <v>8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33</v>
      </c>
      <c r="F116" s="24">
        <v>4</v>
      </c>
      <c r="G116" s="24">
        <v>1</v>
      </c>
      <c r="H116" s="24">
        <v>0</v>
      </c>
      <c r="I116" s="24">
        <f t="shared" si="12"/>
        <v>37</v>
      </c>
      <c r="J116" s="24">
        <f t="shared" si="13"/>
        <v>1</v>
      </c>
      <c r="K116" s="24">
        <f t="shared" si="15"/>
        <v>38</v>
      </c>
      <c r="L116" s="26">
        <f t="shared" si="14"/>
        <v>2.6</v>
      </c>
      <c r="M116" s="60">
        <f t="shared" si="16"/>
        <v>12.1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261</v>
      </c>
      <c r="F117" s="5">
        <f t="shared" si="17"/>
        <v>41</v>
      </c>
      <c r="G117" s="5">
        <f t="shared" si="17"/>
        <v>10</v>
      </c>
      <c r="H117" s="5">
        <f t="shared" si="17"/>
        <v>2</v>
      </c>
      <c r="I117" s="5">
        <f t="shared" si="17"/>
        <v>302</v>
      </c>
      <c r="J117" s="5">
        <f t="shared" si="17"/>
        <v>12</v>
      </c>
      <c r="K117" s="5">
        <f t="shared" si="17"/>
        <v>314</v>
      </c>
      <c r="L117" s="51">
        <f t="shared" si="14"/>
        <v>3.8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45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21"/>
      <c r="V119" s="221"/>
      <c r="W119" s="221"/>
      <c r="X119" s="221"/>
      <c r="Y119" s="221"/>
      <c r="Z119" s="221"/>
      <c r="AA119" s="22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19</v>
      </c>
      <c r="F121" s="23">
        <v>8</v>
      </c>
      <c r="G121" s="23">
        <v>0</v>
      </c>
      <c r="H121" s="23">
        <v>0</v>
      </c>
      <c r="I121" s="23">
        <f t="shared" ref="I121:I132" si="18">SUM(E121:F121)</f>
        <v>27</v>
      </c>
      <c r="J121" s="23">
        <f t="shared" ref="J121:J132" si="19">SUM(G121:H121)</f>
        <v>0</v>
      </c>
      <c r="K121" s="23">
        <f>SUM(I121,J121)</f>
        <v>27</v>
      </c>
      <c r="L121" s="25">
        <f t="shared" ref="L121:L133" si="20">IF(K121=0,0,ROUND(J121/K121*100,1))</f>
        <v>0</v>
      </c>
      <c r="M121" s="59">
        <f>IF(K121=0,0,ROUND(K121/K$133*100,1))</f>
        <v>9.1999999999999993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16</v>
      </c>
      <c r="F122" s="24">
        <v>0</v>
      </c>
      <c r="G122" s="24">
        <v>1</v>
      </c>
      <c r="H122" s="24">
        <v>0</v>
      </c>
      <c r="I122" s="24">
        <f t="shared" si="18"/>
        <v>16</v>
      </c>
      <c r="J122" s="24">
        <f t="shared" si="19"/>
        <v>1</v>
      </c>
      <c r="K122" s="24">
        <f t="shared" ref="K122:K132" si="21">SUM(I122,J122)</f>
        <v>17</v>
      </c>
      <c r="L122" s="26">
        <f t="shared" si="20"/>
        <v>5.9</v>
      </c>
      <c r="M122" s="60">
        <f t="shared" ref="M122:M133" si="22">IF(K122=0,0,ROUND(K122/K$133*100,1))</f>
        <v>5.8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19</v>
      </c>
      <c r="F123" s="24">
        <v>6</v>
      </c>
      <c r="G123" s="24">
        <v>0</v>
      </c>
      <c r="H123" s="24">
        <v>0</v>
      </c>
      <c r="I123" s="24">
        <f t="shared" si="18"/>
        <v>25</v>
      </c>
      <c r="J123" s="24">
        <f t="shared" si="19"/>
        <v>0</v>
      </c>
      <c r="K123" s="24">
        <f t="shared" si="21"/>
        <v>25</v>
      </c>
      <c r="L123" s="26">
        <f t="shared" si="20"/>
        <v>0</v>
      </c>
      <c r="M123" s="60">
        <f t="shared" si="22"/>
        <v>8.5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29</v>
      </c>
      <c r="F124" s="24">
        <v>7</v>
      </c>
      <c r="G124" s="24">
        <v>0</v>
      </c>
      <c r="H124" s="24">
        <v>0</v>
      </c>
      <c r="I124" s="24">
        <f t="shared" si="18"/>
        <v>36</v>
      </c>
      <c r="J124" s="24">
        <f t="shared" si="19"/>
        <v>0</v>
      </c>
      <c r="K124" s="24">
        <f t="shared" si="21"/>
        <v>36</v>
      </c>
      <c r="L124" s="26">
        <f t="shared" si="20"/>
        <v>0</v>
      </c>
      <c r="M124" s="60">
        <f t="shared" si="22"/>
        <v>12.2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27</v>
      </c>
      <c r="F125" s="24">
        <v>1</v>
      </c>
      <c r="G125" s="24">
        <v>2</v>
      </c>
      <c r="H125" s="24">
        <v>0</v>
      </c>
      <c r="I125" s="24">
        <f t="shared" si="18"/>
        <v>28</v>
      </c>
      <c r="J125" s="24">
        <f t="shared" si="19"/>
        <v>2</v>
      </c>
      <c r="K125" s="24">
        <f t="shared" si="21"/>
        <v>30</v>
      </c>
      <c r="L125" s="26">
        <f t="shared" si="20"/>
        <v>6.7</v>
      </c>
      <c r="M125" s="60">
        <f t="shared" si="22"/>
        <v>10.199999999999999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18</v>
      </c>
      <c r="F126" s="24">
        <v>2</v>
      </c>
      <c r="G126" s="24">
        <v>0</v>
      </c>
      <c r="H126" s="24">
        <v>0</v>
      </c>
      <c r="I126" s="24">
        <f t="shared" si="18"/>
        <v>20</v>
      </c>
      <c r="J126" s="24">
        <f t="shared" si="19"/>
        <v>0</v>
      </c>
      <c r="K126" s="24">
        <f t="shared" si="21"/>
        <v>20</v>
      </c>
      <c r="L126" s="26">
        <f t="shared" si="20"/>
        <v>0</v>
      </c>
      <c r="M126" s="60">
        <f t="shared" si="22"/>
        <v>6.8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19</v>
      </c>
      <c r="F127" s="24">
        <v>1</v>
      </c>
      <c r="G127" s="24">
        <v>2</v>
      </c>
      <c r="H127" s="24">
        <v>1</v>
      </c>
      <c r="I127" s="24">
        <f t="shared" si="18"/>
        <v>20</v>
      </c>
      <c r="J127" s="24">
        <f t="shared" si="19"/>
        <v>3</v>
      </c>
      <c r="K127" s="24">
        <f t="shared" si="21"/>
        <v>23</v>
      </c>
      <c r="L127" s="26">
        <f t="shared" si="20"/>
        <v>13</v>
      </c>
      <c r="M127" s="60">
        <f t="shared" si="22"/>
        <v>7.8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19</v>
      </c>
      <c r="F128" s="24">
        <v>2</v>
      </c>
      <c r="G128" s="24">
        <v>2</v>
      </c>
      <c r="H128" s="24">
        <v>0</v>
      </c>
      <c r="I128" s="24">
        <f t="shared" si="18"/>
        <v>21</v>
      </c>
      <c r="J128" s="24">
        <f t="shared" si="19"/>
        <v>2</v>
      </c>
      <c r="K128" s="24">
        <f t="shared" si="21"/>
        <v>23</v>
      </c>
      <c r="L128" s="26">
        <f t="shared" si="20"/>
        <v>8.6999999999999993</v>
      </c>
      <c r="M128" s="60">
        <f t="shared" si="22"/>
        <v>7.8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13</v>
      </c>
      <c r="F129" s="24">
        <v>3</v>
      </c>
      <c r="G129" s="24">
        <v>2</v>
      </c>
      <c r="H129" s="24">
        <v>1</v>
      </c>
      <c r="I129" s="24">
        <f t="shared" si="18"/>
        <v>16</v>
      </c>
      <c r="J129" s="24">
        <f t="shared" si="19"/>
        <v>3</v>
      </c>
      <c r="K129" s="24">
        <f t="shared" si="21"/>
        <v>19</v>
      </c>
      <c r="L129" s="26">
        <f t="shared" si="20"/>
        <v>15.8</v>
      </c>
      <c r="M129" s="60">
        <f t="shared" si="22"/>
        <v>6.4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8</v>
      </c>
      <c r="F130" s="24">
        <v>1</v>
      </c>
      <c r="G130" s="24">
        <v>0</v>
      </c>
      <c r="H130" s="24">
        <v>0</v>
      </c>
      <c r="I130" s="24">
        <f t="shared" si="18"/>
        <v>9</v>
      </c>
      <c r="J130" s="24">
        <f t="shared" si="19"/>
        <v>0</v>
      </c>
      <c r="K130" s="24">
        <f t="shared" si="21"/>
        <v>9</v>
      </c>
      <c r="L130" s="26">
        <f t="shared" si="20"/>
        <v>0</v>
      </c>
      <c r="M130" s="60">
        <f t="shared" si="22"/>
        <v>3.1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26</v>
      </c>
      <c r="F131" s="24">
        <v>5</v>
      </c>
      <c r="G131" s="24">
        <v>1</v>
      </c>
      <c r="H131" s="24">
        <v>0</v>
      </c>
      <c r="I131" s="24">
        <f t="shared" si="18"/>
        <v>31</v>
      </c>
      <c r="J131" s="24">
        <f t="shared" si="19"/>
        <v>1</v>
      </c>
      <c r="K131" s="24">
        <f t="shared" si="21"/>
        <v>32</v>
      </c>
      <c r="L131" s="26">
        <f t="shared" si="20"/>
        <v>3.1</v>
      </c>
      <c r="M131" s="60">
        <f t="shared" si="22"/>
        <v>10.8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28</v>
      </c>
      <c r="F132" s="24">
        <v>6</v>
      </c>
      <c r="G132" s="24">
        <v>0</v>
      </c>
      <c r="H132" s="24">
        <v>0</v>
      </c>
      <c r="I132" s="24">
        <f t="shared" si="18"/>
        <v>34</v>
      </c>
      <c r="J132" s="24">
        <f t="shared" si="19"/>
        <v>0</v>
      </c>
      <c r="K132" s="24">
        <f t="shared" si="21"/>
        <v>34</v>
      </c>
      <c r="L132" s="26">
        <f t="shared" si="20"/>
        <v>0</v>
      </c>
      <c r="M132" s="60">
        <f t="shared" si="22"/>
        <v>11.5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241</v>
      </c>
      <c r="F133" s="5">
        <f t="shared" si="23"/>
        <v>42</v>
      </c>
      <c r="G133" s="5">
        <f t="shared" si="23"/>
        <v>10</v>
      </c>
      <c r="H133" s="5">
        <f t="shared" si="23"/>
        <v>2</v>
      </c>
      <c r="I133" s="5">
        <f t="shared" si="23"/>
        <v>283</v>
      </c>
      <c r="J133" s="5">
        <f t="shared" si="23"/>
        <v>12</v>
      </c>
      <c r="K133" s="5">
        <f t="shared" si="23"/>
        <v>295</v>
      </c>
      <c r="L133" s="51">
        <f t="shared" si="20"/>
        <v>4.0999999999999996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E133"/>
  <sheetViews>
    <sheetView showGridLines="0" zoomScaleNormal="100" zoomScaleSheetLayoutView="100" workbookViewId="0">
      <selection activeCell="B1" sqref="B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2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29</v>
      </c>
      <c r="E6" s="48"/>
      <c r="F6" s="48"/>
      <c r="G6" s="49"/>
      <c r="H6" s="7"/>
      <c r="J6" s="22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30</v>
      </c>
      <c r="E7" s="48"/>
      <c r="F7" s="48"/>
      <c r="G7" s="49"/>
      <c r="H7" s="7"/>
      <c r="J7" s="22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2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2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28</v>
      </c>
      <c r="E10" s="48"/>
      <c r="F10" s="48"/>
      <c r="G10" s="49"/>
      <c r="H10" s="7"/>
      <c r="J10" s="22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2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2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2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23" t="str">
        <f>E71</f>
        <v>D断面計(10+11+12+8+9+13)</v>
      </c>
      <c r="C43" s="223"/>
      <c r="D43" s="223"/>
      <c r="E43" s="223"/>
      <c r="F43" s="223"/>
      <c r="G43" s="223"/>
      <c r="H43" s="223"/>
      <c r="I43" s="223"/>
      <c r="J43" s="223" t="str">
        <f>E87</f>
        <v>交差点計(1+2+3+4+5+6+7+8+9+10+11+12+13)</v>
      </c>
      <c r="K43" s="223"/>
      <c r="L43" s="223"/>
      <c r="M43" s="223"/>
      <c r="N43" s="223"/>
      <c r="O43" s="223"/>
      <c r="P43" s="223"/>
      <c r="Q43" s="22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40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21"/>
      <c r="V71" s="221"/>
      <c r="W71" s="221"/>
      <c r="X71" s="221"/>
      <c r="Y71" s="221"/>
      <c r="Z71" s="221"/>
      <c r="AA71" s="22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36</v>
      </c>
      <c r="F73" s="23">
        <v>19</v>
      </c>
      <c r="G73" s="23">
        <v>0</v>
      </c>
      <c r="H73" s="23">
        <v>0</v>
      </c>
      <c r="I73" s="23">
        <f t="shared" ref="I73:I84" si="0">SUM(E73:F73)</f>
        <v>55</v>
      </c>
      <c r="J73" s="23">
        <f t="shared" ref="J73:J84" si="1">SUM(G73:H73)</f>
        <v>0</v>
      </c>
      <c r="K73" s="23">
        <f>SUM(I73,J73)</f>
        <v>55</v>
      </c>
      <c r="L73" s="25">
        <f>IF(K73=0,0,ROUND(J73/K73*100,1))</f>
        <v>0</v>
      </c>
      <c r="M73" s="59">
        <f>IF(K73=0,0,ROUND(K73/K$85*100,1))</f>
        <v>9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34</v>
      </c>
      <c r="F74" s="24">
        <v>0</v>
      </c>
      <c r="G74" s="24">
        <v>2</v>
      </c>
      <c r="H74" s="24">
        <v>0</v>
      </c>
      <c r="I74" s="24">
        <f t="shared" si="0"/>
        <v>34</v>
      </c>
      <c r="J74" s="24">
        <f t="shared" si="1"/>
        <v>2</v>
      </c>
      <c r="K74" s="24">
        <f t="shared" ref="K74:K84" si="2">SUM(I74,J74)</f>
        <v>36</v>
      </c>
      <c r="L74" s="26">
        <f t="shared" ref="L74:L84" si="3">IF(K74=0,0,ROUND(J74/K74*100,1))</f>
        <v>5.6</v>
      </c>
      <c r="M74" s="60">
        <f t="shared" ref="M74:M84" si="4">IF(K74=0,0,ROUND(K74/K$85*100,1))</f>
        <v>5.9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33</v>
      </c>
      <c r="F75" s="24">
        <v>12</v>
      </c>
      <c r="G75" s="24">
        <v>0</v>
      </c>
      <c r="H75" s="24">
        <v>0</v>
      </c>
      <c r="I75" s="24">
        <f t="shared" si="0"/>
        <v>45</v>
      </c>
      <c r="J75" s="24">
        <f t="shared" si="1"/>
        <v>0</v>
      </c>
      <c r="K75" s="24">
        <f t="shared" si="2"/>
        <v>45</v>
      </c>
      <c r="L75" s="26">
        <f t="shared" si="3"/>
        <v>0</v>
      </c>
      <c r="M75" s="60">
        <f t="shared" si="4"/>
        <v>7.4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60</v>
      </c>
      <c r="F76" s="24">
        <v>13</v>
      </c>
      <c r="G76" s="24">
        <v>0</v>
      </c>
      <c r="H76" s="24">
        <v>0</v>
      </c>
      <c r="I76" s="24">
        <f t="shared" si="0"/>
        <v>73</v>
      </c>
      <c r="J76" s="24">
        <f t="shared" si="1"/>
        <v>0</v>
      </c>
      <c r="K76" s="24">
        <f t="shared" si="2"/>
        <v>73</v>
      </c>
      <c r="L76" s="26">
        <f t="shared" si="3"/>
        <v>0</v>
      </c>
      <c r="M76" s="60">
        <f t="shared" si="4"/>
        <v>12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61</v>
      </c>
      <c r="F77" s="24">
        <v>4</v>
      </c>
      <c r="G77" s="24">
        <v>3</v>
      </c>
      <c r="H77" s="24">
        <v>0</v>
      </c>
      <c r="I77" s="24">
        <f t="shared" si="0"/>
        <v>65</v>
      </c>
      <c r="J77" s="24">
        <f t="shared" si="1"/>
        <v>3</v>
      </c>
      <c r="K77" s="24">
        <f t="shared" si="2"/>
        <v>68</v>
      </c>
      <c r="L77" s="26">
        <f t="shared" si="3"/>
        <v>4.4000000000000004</v>
      </c>
      <c r="M77" s="60">
        <f t="shared" si="4"/>
        <v>11.2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41</v>
      </c>
      <c r="F78" s="24">
        <v>3</v>
      </c>
      <c r="G78" s="24">
        <v>0</v>
      </c>
      <c r="H78" s="24">
        <v>0</v>
      </c>
      <c r="I78" s="24">
        <f t="shared" si="0"/>
        <v>44</v>
      </c>
      <c r="J78" s="24">
        <f t="shared" si="1"/>
        <v>0</v>
      </c>
      <c r="K78" s="24">
        <f t="shared" si="2"/>
        <v>44</v>
      </c>
      <c r="L78" s="26">
        <f t="shared" si="3"/>
        <v>0</v>
      </c>
      <c r="M78" s="60">
        <f t="shared" si="4"/>
        <v>7.2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40</v>
      </c>
      <c r="F79" s="24">
        <v>1</v>
      </c>
      <c r="G79" s="24">
        <v>5</v>
      </c>
      <c r="H79" s="24">
        <v>2</v>
      </c>
      <c r="I79" s="24">
        <f t="shared" si="0"/>
        <v>41</v>
      </c>
      <c r="J79" s="24">
        <f t="shared" si="1"/>
        <v>7</v>
      </c>
      <c r="K79" s="24">
        <f t="shared" si="2"/>
        <v>48</v>
      </c>
      <c r="L79" s="26">
        <f t="shared" si="3"/>
        <v>14.6</v>
      </c>
      <c r="M79" s="60">
        <f t="shared" si="4"/>
        <v>7.9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28</v>
      </c>
      <c r="F80" s="24">
        <v>4</v>
      </c>
      <c r="G80" s="24">
        <v>4</v>
      </c>
      <c r="H80" s="24">
        <v>0</v>
      </c>
      <c r="I80" s="24">
        <f t="shared" si="0"/>
        <v>32</v>
      </c>
      <c r="J80" s="24">
        <f t="shared" si="1"/>
        <v>4</v>
      </c>
      <c r="K80" s="24">
        <f t="shared" si="2"/>
        <v>36</v>
      </c>
      <c r="L80" s="26">
        <f t="shared" si="3"/>
        <v>11.1</v>
      </c>
      <c r="M80" s="60">
        <f t="shared" si="4"/>
        <v>5.9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35</v>
      </c>
      <c r="F81" s="24">
        <v>5</v>
      </c>
      <c r="G81" s="24">
        <v>3</v>
      </c>
      <c r="H81" s="24">
        <v>2</v>
      </c>
      <c r="I81" s="24">
        <f t="shared" si="0"/>
        <v>40</v>
      </c>
      <c r="J81" s="24">
        <f t="shared" si="1"/>
        <v>5</v>
      </c>
      <c r="K81" s="24">
        <f t="shared" si="2"/>
        <v>45</v>
      </c>
      <c r="L81" s="26">
        <f t="shared" si="3"/>
        <v>11.1</v>
      </c>
      <c r="M81" s="60">
        <f t="shared" si="4"/>
        <v>7.4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27</v>
      </c>
      <c r="F82" s="24">
        <v>3</v>
      </c>
      <c r="G82" s="24">
        <v>0</v>
      </c>
      <c r="H82" s="24">
        <v>0</v>
      </c>
      <c r="I82" s="24">
        <f t="shared" si="0"/>
        <v>30</v>
      </c>
      <c r="J82" s="24">
        <f t="shared" si="1"/>
        <v>0</v>
      </c>
      <c r="K82" s="24">
        <f t="shared" si="2"/>
        <v>30</v>
      </c>
      <c r="L82" s="26">
        <f t="shared" si="3"/>
        <v>0</v>
      </c>
      <c r="M82" s="60">
        <f t="shared" si="4"/>
        <v>4.9000000000000004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46</v>
      </c>
      <c r="F83" s="24">
        <v>9</v>
      </c>
      <c r="G83" s="24">
        <v>2</v>
      </c>
      <c r="H83" s="24">
        <v>0</v>
      </c>
      <c r="I83" s="24">
        <f t="shared" si="0"/>
        <v>55</v>
      </c>
      <c r="J83" s="24">
        <f t="shared" si="1"/>
        <v>2</v>
      </c>
      <c r="K83" s="24">
        <f t="shared" si="2"/>
        <v>57</v>
      </c>
      <c r="L83" s="26">
        <f t="shared" si="3"/>
        <v>3.5</v>
      </c>
      <c r="M83" s="60">
        <f t="shared" si="4"/>
        <v>9.4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61</v>
      </c>
      <c r="F84" s="24">
        <v>10</v>
      </c>
      <c r="G84" s="24">
        <v>1</v>
      </c>
      <c r="H84" s="24">
        <v>0</v>
      </c>
      <c r="I84" s="24">
        <f t="shared" si="0"/>
        <v>71</v>
      </c>
      <c r="J84" s="24">
        <f t="shared" si="1"/>
        <v>1</v>
      </c>
      <c r="K84" s="24">
        <f t="shared" si="2"/>
        <v>72</v>
      </c>
      <c r="L84" s="26">
        <f t="shared" si="3"/>
        <v>1.4</v>
      </c>
      <c r="M84" s="60">
        <f t="shared" si="4"/>
        <v>11.8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502</v>
      </c>
      <c r="F85" s="5">
        <f t="shared" si="5"/>
        <v>83</v>
      </c>
      <c r="G85" s="5">
        <f t="shared" si="5"/>
        <v>20</v>
      </c>
      <c r="H85" s="5">
        <f t="shared" si="5"/>
        <v>4</v>
      </c>
      <c r="I85" s="5">
        <f t="shared" si="5"/>
        <v>585</v>
      </c>
      <c r="J85" s="5">
        <f t="shared" si="5"/>
        <v>24</v>
      </c>
      <c r="K85" s="5">
        <f t="shared" si="5"/>
        <v>609</v>
      </c>
      <c r="L85" s="51">
        <f>IF(K85=0,0,ROUND(J85/K85*100,1))</f>
        <v>3.9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41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21"/>
      <c r="V87" s="221"/>
      <c r="W87" s="221"/>
      <c r="X87" s="221"/>
      <c r="Y87" s="221"/>
      <c r="Z87" s="221"/>
      <c r="AA87" s="22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1061</v>
      </c>
      <c r="F89" s="23">
        <v>180</v>
      </c>
      <c r="G89" s="23">
        <v>45</v>
      </c>
      <c r="H89" s="23">
        <v>16</v>
      </c>
      <c r="I89" s="23">
        <f t="shared" ref="I89:I100" si="6">SUM(E89:F89)</f>
        <v>1241</v>
      </c>
      <c r="J89" s="23">
        <f t="shared" ref="J89:J100" si="7">SUM(G89:H89)</f>
        <v>61</v>
      </c>
      <c r="K89" s="23">
        <f>SUM(I89,J89)</f>
        <v>1302</v>
      </c>
      <c r="L89" s="25">
        <f>IF(K89=0,0,ROUND(J89/K89*100,1))</f>
        <v>4.7</v>
      </c>
      <c r="M89" s="59">
        <f>IF(K89=0,0,ROUND(K89/K$101*100,1))</f>
        <v>9.8000000000000007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1059</v>
      </c>
      <c r="F90" s="24">
        <v>93</v>
      </c>
      <c r="G90" s="24">
        <v>76</v>
      </c>
      <c r="H90" s="24">
        <v>17</v>
      </c>
      <c r="I90" s="24">
        <f t="shared" si="6"/>
        <v>1152</v>
      </c>
      <c r="J90" s="24">
        <f t="shared" si="7"/>
        <v>93</v>
      </c>
      <c r="K90" s="24">
        <f t="shared" ref="K90:K100" si="8">SUM(I90,J90)</f>
        <v>1245</v>
      </c>
      <c r="L90" s="26">
        <f t="shared" ref="L90:L101" si="9">IF(K90=0,0,ROUND(J90/K90*100,1))</f>
        <v>7.5</v>
      </c>
      <c r="M90" s="60">
        <f t="shared" ref="M90:M101" si="10">IF(K90=0,0,ROUND(K90/K$101*100,1))</f>
        <v>9.4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911</v>
      </c>
      <c r="F91" s="24">
        <v>137</v>
      </c>
      <c r="G91" s="24">
        <v>88</v>
      </c>
      <c r="H91" s="24">
        <v>13</v>
      </c>
      <c r="I91" s="24">
        <f t="shared" si="6"/>
        <v>1048</v>
      </c>
      <c r="J91" s="24">
        <f t="shared" si="7"/>
        <v>101</v>
      </c>
      <c r="K91" s="24">
        <f t="shared" si="8"/>
        <v>1149</v>
      </c>
      <c r="L91" s="26">
        <f t="shared" si="9"/>
        <v>8.8000000000000007</v>
      </c>
      <c r="M91" s="60">
        <f t="shared" si="10"/>
        <v>8.6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852</v>
      </c>
      <c r="F92" s="24">
        <v>151</v>
      </c>
      <c r="G92" s="24">
        <v>76</v>
      </c>
      <c r="H92" s="24">
        <v>7</v>
      </c>
      <c r="I92" s="24">
        <f t="shared" si="6"/>
        <v>1003</v>
      </c>
      <c r="J92" s="24">
        <f t="shared" si="7"/>
        <v>83</v>
      </c>
      <c r="K92" s="24">
        <f t="shared" si="8"/>
        <v>1086</v>
      </c>
      <c r="L92" s="26">
        <f t="shared" si="9"/>
        <v>7.6</v>
      </c>
      <c r="M92" s="60">
        <f t="shared" si="10"/>
        <v>8.1999999999999993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887</v>
      </c>
      <c r="F93" s="24">
        <v>117</v>
      </c>
      <c r="G93" s="24">
        <v>107</v>
      </c>
      <c r="H93" s="24">
        <v>9</v>
      </c>
      <c r="I93" s="24">
        <f t="shared" si="6"/>
        <v>1004</v>
      </c>
      <c r="J93" s="24">
        <f t="shared" si="7"/>
        <v>116</v>
      </c>
      <c r="K93" s="24">
        <f t="shared" si="8"/>
        <v>1120</v>
      </c>
      <c r="L93" s="26">
        <f t="shared" si="9"/>
        <v>10.4</v>
      </c>
      <c r="M93" s="60">
        <f t="shared" si="10"/>
        <v>8.4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801</v>
      </c>
      <c r="F94" s="24">
        <v>112</v>
      </c>
      <c r="G94" s="24">
        <v>81</v>
      </c>
      <c r="H94" s="24">
        <v>4</v>
      </c>
      <c r="I94" s="24">
        <f t="shared" si="6"/>
        <v>913</v>
      </c>
      <c r="J94" s="24">
        <f t="shared" si="7"/>
        <v>85</v>
      </c>
      <c r="K94" s="24">
        <f t="shared" si="8"/>
        <v>998</v>
      </c>
      <c r="L94" s="26">
        <f t="shared" si="9"/>
        <v>8.5</v>
      </c>
      <c r="M94" s="60">
        <f t="shared" si="10"/>
        <v>7.5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856</v>
      </c>
      <c r="F95" s="24">
        <v>134</v>
      </c>
      <c r="G95" s="24">
        <v>77</v>
      </c>
      <c r="H95" s="24">
        <v>10</v>
      </c>
      <c r="I95" s="24">
        <f t="shared" si="6"/>
        <v>990</v>
      </c>
      <c r="J95" s="24">
        <f t="shared" si="7"/>
        <v>87</v>
      </c>
      <c r="K95" s="24">
        <f t="shared" si="8"/>
        <v>1077</v>
      </c>
      <c r="L95" s="26">
        <f t="shared" si="9"/>
        <v>8.1</v>
      </c>
      <c r="M95" s="60">
        <f t="shared" si="10"/>
        <v>8.1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808</v>
      </c>
      <c r="F96" s="24">
        <v>133</v>
      </c>
      <c r="G96" s="24">
        <v>82</v>
      </c>
      <c r="H96" s="24">
        <v>10</v>
      </c>
      <c r="I96" s="24">
        <f t="shared" si="6"/>
        <v>941</v>
      </c>
      <c r="J96" s="24">
        <f t="shared" si="7"/>
        <v>92</v>
      </c>
      <c r="K96" s="24">
        <f t="shared" si="8"/>
        <v>1033</v>
      </c>
      <c r="L96" s="26">
        <f t="shared" si="9"/>
        <v>8.9</v>
      </c>
      <c r="M96" s="60">
        <f t="shared" si="10"/>
        <v>7.8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764</v>
      </c>
      <c r="F97" s="24">
        <v>102</v>
      </c>
      <c r="G97" s="24">
        <v>68</v>
      </c>
      <c r="H97" s="24">
        <v>14</v>
      </c>
      <c r="I97" s="24">
        <f t="shared" si="6"/>
        <v>866</v>
      </c>
      <c r="J97" s="24">
        <f t="shared" si="7"/>
        <v>82</v>
      </c>
      <c r="K97" s="24">
        <f t="shared" si="8"/>
        <v>948</v>
      </c>
      <c r="L97" s="26">
        <f t="shared" si="9"/>
        <v>8.6</v>
      </c>
      <c r="M97" s="60">
        <f t="shared" si="10"/>
        <v>7.1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886</v>
      </c>
      <c r="F98" s="24">
        <v>106</v>
      </c>
      <c r="G98" s="24">
        <v>59</v>
      </c>
      <c r="H98" s="24">
        <v>12</v>
      </c>
      <c r="I98" s="24">
        <f t="shared" si="6"/>
        <v>992</v>
      </c>
      <c r="J98" s="24">
        <f t="shared" si="7"/>
        <v>71</v>
      </c>
      <c r="K98" s="24">
        <f t="shared" si="8"/>
        <v>1063</v>
      </c>
      <c r="L98" s="26">
        <f t="shared" si="9"/>
        <v>6.7</v>
      </c>
      <c r="M98" s="60">
        <f t="shared" si="10"/>
        <v>8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998</v>
      </c>
      <c r="F99" s="24">
        <v>151</v>
      </c>
      <c r="G99" s="24">
        <v>44</v>
      </c>
      <c r="H99" s="24">
        <v>7</v>
      </c>
      <c r="I99" s="24">
        <f t="shared" si="6"/>
        <v>1149</v>
      </c>
      <c r="J99" s="24">
        <f t="shared" si="7"/>
        <v>51</v>
      </c>
      <c r="K99" s="24">
        <f t="shared" si="8"/>
        <v>1200</v>
      </c>
      <c r="L99" s="26">
        <f t="shared" si="9"/>
        <v>4.3</v>
      </c>
      <c r="M99" s="60">
        <f t="shared" si="10"/>
        <v>9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974</v>
      </c>
      <c r="F100" s="24">
        <v>56</v>
      </c>
      <c r="G100" s="24">
        <v>39</v>
      </c>
      <c r="H100" s="24">
        <v>8</v>
      </c>
      <c r="I100" s="24">
        <f t="shared" si="6"/>
        <v>1030</v>
      </c>
      <c r="J100" s="24">
        <f t="shared" si="7"/>
        <v>47</v>
      </c>
      <c r="K100" s="24">
        <f t="shared" si="8"/>
        <v>1077</v>
      </c>
      <c r="L100" s="26">
        <f t="shared" si="9"/>
        <v>4.4000000000000004</v>
      </c>
      <c r="M100" s="60">
        <f t="shared" si="10"/>
        <v>8.1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10857</v>
      </c>
      <c r="F101" s="5">
        <f t="shared" si="11"/>
        <v>1472</v>
      </c>
      <c r="G101" s="5">
        <f t="shared" si="11"/>
        <v>842</v>
      </c>
      <c r="H101" s="5">
        <f t="shared" si="11"/>
        <v>127</v>
      </c>
      <c r="I101" s="5">
        <f t="shared" si="11"/>
        <v>12329</v>
      </c>
      <c r="J101" s="5">
        <f t="shared" si="11"/>
        <v>969</v>
      </c>
      <c r="K101" s="5">
        <f t="shared" si="11"/>
        <v>13298</v>
      </c>
      <c r="L101" s="51">
        <f t="shared" si="9"/>
        <v>7.3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/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21"/>
      <c r="V103" s="221"/>
      <c r="W103" s="221"/>
      <c r="X103" s="221"/>
      <c r="Y103" s="221"/>
      <c r="Z103" s="221"/>
      <c r="AA103" s="22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/>
      <c r="F105" s="23"/>
      <c r="G105" s="23"/>
      <c r="H105" s="23"/>
      <c r="I105" s="23">
        <f t="shared" ref="I105:I116" si="12">SUM(E105:F105)</f>
        <v>0</v>
      </c>
      <c r="J105" s="23">
        <f t="shared" ref="J105:J116" si="13">SUM(G105:H105)</f>
        <v>0</v>
      </c>
      <c r="K105" s="23">
        <f>SUM(I105,J105)</f>
        <v>0</v>
      </c>
      <c r="L105" s="25">
        <f t="shared" ref="L105:L117" si="14">IF(K105=0,0,ROUND(J105/K105*100,1))</f>
        <v>0</v>
      </c>
      <c r="M105" s="59">
        <f>IF(K105=0,0,ROUND(K105/K$117*100,1))</f>
        <v>0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/>
      <c r="F106" s="24"/>
      <c r="G106" s="24"/>
      <c r="H106" s="24"/>
      <c r="I106" s="24">
        <f t="shared" si="12"/>
        <v>0</v>
      </c>
      <c r="J106" s="24">
        <f t="shared" si="13"/>
        <v>0</v>
      </c>
      <c r="K106" s="24">
        <f t="shared" ref="K106:K116" si="15">SUM(I106,J106)</f>
        <v>0</v>
      </c>
      <c r="L106" s="26">
        <f t="shared" si="14"/>
        <v>0</v>
      </c>
      <c r="M106" s="60">
        <f t="shared" ref="M106:M117" si="16">IF(K106=0,0,ROUND(K106/K$117*100,1))</f>
        <v>0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/>
      <c r="F107" s="24"/>
      <c r="G107" s="24"/>
      <c r="H107" s="24"/>
      <c r="I107" s="24">
        <f t="shared" si="12"/>
        <v>0</v>
      </c>
      <c r="J107" s="24">
        <f t="shared" si="13"/>
        <v>0</v>
      </c>
      <c r="K107" s="24">
        <f t="shared" si="15"/>
        <v>0</v>
      </c>
      <c r="L107" s="26">
        <f t="shared" si="14"/>
        <v>0</v>
      </c>
      <c r="M107" s="60">
        <f t="shared" si="16"/>
        <v>0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/>
      <c r="F108" s="24"/>
      <c r="G108" s="24"/>
      <c r="H108" s="24"/>
      <c r="I108" s="24">
        <f t="shared" si="12"/>
        <v>0</v>
      </c>
      <c r="J108" s="24">
        <f t="shared" si="13"/>
        <v>0</v>
      </c>
      <c r="K108" s="24">
        <f t="shared" si="15"/>
        <v>0</v>
      </c>
      <c r="L108" s="26">
        <f t="shared" si="14"/>
        <v>0</v>
      </c>
      <c r="M108" s="60">
        <f t="shared" si="16"/>
        <v>0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/>
      <c r="F109" s="24"/>
      <c r="G109" s="24"/>
      <c r="H109" s="24"/>
      <c r="I109" s="24">
        <f t="shared" si="12"/>
        <v>0</v>
      </c>
      <c r="J109" s="24">
        <f t="shared" si="13"/>
        <v>0</v>
      </c>
      <c r="K109" s="24">
        <f t="shared" si="15"/>
        <v>0</v>
      </c>
      <c r="L109" s="26">
        <f t="shared" si="14"/>
        <v>0</v>
      </c>
      <c r="M109" s="60">
        <f t="shared" si="16"/>
        <v>0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/>
      <c r="F110" s="24"/>
      <c r="G110" s="24"/>
      <c r="H110" s="24"/>
      <c r="I110" s="24">
        <f t="shared" si="12"/>
        <v>0</v>
      </c>
      <c r="J110" s="24">
        <f t="shared" si="13"/>
        <v>0</v>
      </c>
      <c r="K110" s="24">
        <f t="shared" si="15"/>
        <v>0</v>
      </c>
      <c r="L110" s="26">
        <f t="shared" si="14"/>
        <v>0</v>
      </c>
      <c r="M110" s="60">
        <f t="shared" si="16"/>
        <v>0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/>
      <c r="F111" s="24"/>
      <c r="G111" s="24"/>
      <c r="H111" s="24"/>
      <c r="I111" s="24">
        <f t="shared" si="12"/>
        <v>0</v>
      </c>
      <c r="J111" s="24">
        <f t="shared" si="13"/>
        <v>0</v>
      </c>
      <c r="K111" s="24">
        <f t="shared" si="15"/>
        <v>0</v>
      </c>
      <c r="L111" s="26">
        <f t="shared" si="14"/>
        <v>0</v>
      </c>
      <c r="M111" s="60">
        <f t="shared" si="16"/>
        <v>0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/>
      <c r="F112" s="24"/>
      <c r="G112" s="24"/>
      <c r="H112" s="24"/>
      <c r="I112" s="24">
        <f t="shared" si="12"/>
        <v>0</v>
      </c>
      <c r="J112" s="24">
        <f t="shared" si="13"/>
        <v>0</v>
      </c>
      <c r="K112" s="24">
        <f t="shared" si="15"/>
        <v>0</v>
      </c>
      <c r="L112" s="26">
        <f t="shared" si="14"/>
        <v>0</v>
      </c>
      <c r="M112" s="60">
        <f t="shared" si="16"/>
        <v>0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/>
      <c r="F113" s="24"/>
      <c r="G113" s="24"/>
      <c r="H113" s="24"/>
      <c r="I113" s="24">
        <f t="shared" si="12"/>
        <v>0</v>
      </c>
      <c r="J113" s="24">
        <f t="shared" si="13"/>
        <v>0</v>
      </c>
      <c r="K113" s="24">
        <f t="shared" si="15"/>
        <v>0</v>
      </c>
      <c r="L113" s="26">
        <f t="shared" si="14"/>
        <v>0</v>
      </c>
      <c r="M113" s="60">
        <f t="shared" si="16"/>
        <v>0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/>
      <c r="F114" s="24"/>
      <c r="G114" s="24"/>
      <c r="H114" s="24"/>
      <c r="I114" s="24">
        <f t="shared" si="12"/>
        <v>0</v>
      </c>
      <c r="J114" s="24">
        <f t="shared" si="13"/>
        <v>0</v>
      </c>
      <c r="K114" s="24">
        <f t="shared" si="15"/>
        <v>0</v>
      </c>
      <c r="L114" s="26">
        <f t="shared" si="14"/>
        <v>0</v>
      </c>
      <c r="M114" s="60">
        <f t="shared" si="16"/>
        <v>0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/>
      <c r="F115" s="24"/>
      <c r="G115" s="24"/>
      <c r="H115" s="24"/>
      <c r="I115" s="24">
        <f t="shared" si="12"/>
        <v>0</v>
      </c>
      <c r="J115" s="24">
        <f t="shared" si="13"/>
        <v>0</v>
      </c>
      <c r="K115" s="24">
        <f t="shared" si="15"/>
        <v>0</v>
      </c>
      <c r="L115" s="26">
        <f t="shared" si="14"/>
        <v>0</v>
      </c>
      <c r="M115" s="60">
        <f t="shared" si="16"/>
        <v>0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/>
      <c r="F116" s="24"/>
      <c r="G116" s="24"/>
      <c r="H116" s="24"/>
      <c r="I116" s="24">
        <f t="shared" si="12"/>
        <v>0</v>
      </c>
      <c r="J116" s="24">
        <f t="shared" si="13"/>
        <v>0</v>
      </c>
      <c r="K116" s="24">
        <f t="shared" si="15"/>
        <v>0</v>
      </c>
      <c r="L116" s="26">
        <f t="shared" si="14"/>
        <v>0</v>
      </c>
      <c r="M116" s="60">
        <f t="shared" si="16"/>
        <v>0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0</v>
      </c>
      <c r="F117" s="5">
        <f t="shared" si="17"/>
        <v>0</v>
      </c>
      <c r="G117" s="5">
        <f t="shared" si="17"/>
        <v>0</v>
      </c>
      <c r="H117" s="5">
        <f t="shared" si="17"/>
        <v>0</v>
      </c>
      <c r="I117" s="5">
        <f t="shared" si="17"/>
        <v>0</v>
      </c>
      <c r="J117" s="5">
        <f t="shared" si="17"/>
        <v>0</v>
      </c>
      <c r="K117" s="5">
        <f t="shared" si="17"/>
        <v>0</v>
      </c>
      <c r="L117" s="51">
        <f t="shared" si="14"/>
        <v>0</v>
      </c>
      <c r="M117" s="61">
        <f t="shared" si="16"/>
        <v>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/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21"/>
      <c r="V119" s="221"/>
      <c r="W119" s="221"/>
      <c r="X119" s="221"/>
      <c r="Y119" s="221"/>
      <c r="Z119" s="221"/>
      <c r="AA119" s="22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/>
      <c r="F121" s="23"/>
      <c r="G121" s="23"/>
      <c r="H121" s="23"/>
      <c r="I121" s="23">
        <f t="shared" ref="I121:I132" si="18">SUM(E121:F121)</f>
        <v>0</v>
      </c>
      <c r="J121" s="23">
        <f t="shared" ref="J121:J132" si="19">SUM(G121:H121)</f>
        <v>0</v>
      </c>
      <c r="K121" s="23">
        <f>SUM(I121,J121)</f>
        <v>0</v>
      </c>
      <c r="L121" s="25">
        <f t="shared" ref="L121:L133" si="20">IF(K121=0,0,ROUND(J121/K121*100,1))</f>
        <v>0</v>
      </c>
      <c r="M121" s="59">
        <f>IF(K121=0,0,ROUND(K121/K$133*100,1))</f>
        <v>0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/>
      <c r="F122" s="24"/>
      <c r="G122" s="24"/>
      <c r="H122" s="24"/>
      <c r="I122" s="24">
        <f t="shared" si="18"/>
        <v>0</v>
      </c>
      <c r="J122" s="24">
        <f t="shared" si="19"/>
        <v>0</v>
      </c>
      <c r="K122" s="24">
        <f t="shared" ref="K122:K132" si="21">SUM(I122,J122)</f>
        <v>0</v>
      </c>
      <c r="L122" s="26">
        <f t="shared" si="20"/>
        <v>0</v>
      </c>
      <c r="M122" s="60">
        <f t="shared" ref="M122:M133" si="22">IF(K122=0,0,ROUND(K122/K$133*100,1))</f>
        <v>0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/>
      <c r="F123" s="24"/>
      <c r="G123" s="24"/>
      <c r="H123" s="24"/>
      <c r="I123" s="24">
        <f t="shared" si="18"/>
        <v>0</v>
      </c>
      <c r="J123" s="24">
        <f t="shared" si="19"/>
        <v>0</v>
      </c>
      <c r="K123" s="24">
        <f t="shared" si="21"/>
        <v>0</v>
      </c>
      <c r="L123" s="26">
        <f t="shared" si="20"/>
        <v>0</v>
      </c>
      <c r="M123" s="60">
        <f t="shared" si="22"/>
        <v>0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/>
      <c r="F124" s="24"/>
      <c r="G124" s="24"/>
      <c r="H124" s="24"/>
      <c r="I124" s="24">
        <f t="shared" si="18"/>
        <v>0</v>
      </c>
      <c r="J124" s="24">
        <f t="shared" si="19"/>
        <v>0</v>
      </c>
      <c r="K124" s="24">
        <f t="shared" si="21"/>
        <v>0</v>
      </c>
      <c r="L124" s="26">
        <f t="shared" si="20"/>
        <v>0</v>
      </c>
      <c r="M124" s="60">
        <f t="shared" si="22"/>
        <v>0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/>
      <c r="F125" s="24"/>
      <c r="G125" s="24"/>
      <c r="H125" s="24"/>
      <c r="I125" s="24">
        <f t="shared" si="18"/>
        <v>0</v>
      </c>
      <c r="J125" s="24">
        <f t="shared" si="19"/>
        <v>0</v>
      </c>
      <c r="K125" s="24">
        <f t="shared" si="21"/>
        <v>0</v>
      </c>
      <c r="L125" s="26">
        <f t="shared" si="20"/>
        <v>0</v>
      </c>
      <c r="M125" s="60">
        <f t="shared" si="22"/>
        <v>0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/>
      <c r="F126" s="24"/>
      <c r="G126" s="24"/>
      <c r="H126" s="24"/>
      <c r="I126" s="24">
        <f t="shared" si="18"/>
        <v>0</v>
      </c>
      <c r="J126" s="24">
        <f t="shared" si="19"/>
        <v>0</v>
      </c>
      <c r="K126" s="24">
        <f t="shared" si="21"/>
        <v>0</v>
      </c>
      <c r="L126" s="26">
        <f t="shared" si="20"/>
        <v>0</v>
      </c>
      <c r="M126" s="60">
        <f t="shared" si="22"/>
        <v>0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/>
      <c r="F127" s="24"/>
      <c r="G127" s="24"/>
      <c r="H127" s="24"/>
      <c r="I127" s="24">
        <f t="shared" si="18"/>
        <v>0</v>
      </c>
      <c r="J127" s="24">
        <f t="shared" si="19"/>
        <v>0</v>
      </c>
      <c r="K127" s="24">
        <f t="shared" si="21"/>
        <v>0</v>
      </c>
      <c r="L127" s="26">
        <f t="shared" si="20"/>
        <v>0</v>
      </c>
      <c r="M127" s="60">
        <f t="shared" si="22"/>
        <v>0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/>
      <c r="F128" s="24"/>
      <c r="G128" s="24"/>
      <c r="H128" s="24"/>
      <c r="I128" s="24">
        <f t="shared" si="18"/>
        <v>0</v>
      </c>
      <c r="J128" s="24">
        <f t="shared" si="19"/>
        <v>0</v>
      </c>
      <c r="K128" s="24">
        <f t="shared" si="21"/>
        <v>0</v>
      </c>
      <c r="L128" s="26">
        <f t="shared" si="20"/>
        <v>0</v>
      </c>
      <c r="M128" s="60">
        <f t="shared" si="22"/>
        <v>0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/>
      <c r="F129" s="24"/>
      <c r="G129" s="24"/>
      <c r="H129" s="24"/>
      <c r="I129" s="24">
        <f t="shared" si="18"/>
        <v>0</v>
      </c>
      <c r="J129" s="24">
        <f t="shared" si="19"/>
        <v>0</v>
      </c>
      <c r="K129" s="24">
        <f t="shared" si="21"/>
        <v>0</v>
      </c>
      <c r="L129" s="26">
        <f t="shared" si="20"/>
        <v>0</v>
      </c>
      <c r="M129" s="60">
        <f t="shared" si="22"/>
        <v>0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/>
      <c r="F130" s="24"/>
      <c r="G130" s="24"/>
      <c r="H130" s="24"/>
      <c r="I130" s="24">
        <f t="shared" si="18"/>
        <v>0</v>
      </c>
      <c r="J130" s="24">
        <f t="shared" si="19"/>
        <v>0</v>
      </c>
      <c r="K130" s="24">
        <f t="shared" si="21"/>
        <v>0</v>
      </c>
      <c r="L130" s="26">
        <f t="shared" si="20"/>
        <v>0</v>
      </c>
      <c r="M130" s="60">
        <f t="shared" si="22"/>
        <v>0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/>
      <c r="F131" s="24"/>
      <c r="G131" s="24"/>
      <c r="H131" s="24"/>
      <c r="I131" s="24">
        <f t="shared" si="18"/>
        <v>0</v>
      </c>
      <c r="J131" s="24">
        <f t="shared" si="19"/>
        <v>0</v>
      </c>
      <c r="K131" s="24">
        <f t="shared" si="21"/>
        <v>0</v>
      </c>
      <c r="L131" s="26">
        <f t="shared" si="20"/>
        <v>0</v>
      </c>
      <c r="M131" s="60">
        <f t="shared" si="22"/>
        <v>0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/>
      <c r="F132" s="24"/>
      <c r="G132" s="24"/>
      <c r="H132" s="24"/>
      <c r="I132" s="24">
        <f t="shared" si="18"/>
        <v>0</v>
      </c>
      <c r="J132" s="24">
        <f t="shared" si="19"/>
        <v>0</v>
      </c>
      <c r="K132" s="24">
        <f t="shared" si="21"/>
        <v>0</v>
      </c>
      <c r="L132" s="26">
        <f t="shared" si="20"/>
        <v>0</v>
      </c>
      <c r="M132" s="60">
        <f t="shared" si="22"/>
        <v>0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0</v>
      </c>
      <c r="F133" s="5">
        <f t="shared" si="23"/>
        <v>0</v>
      </c>
      <c r="G133" s="5">
        <f t="shared" si="23"/>
        <v>0</v>
      </c>
      <c r="H133" s="5">
        <f t="shared" si="23"/>
        <v>0</v>
      </c>
      <c r="I133" s="5">
        <f t="shared" si="23"/>
        <v>0</v>
      </c>
      <c r="J133" s="5">
        <f t="shared" si="23"/>
        <v>0</v>
      </c>
      <c r="K133" s="5">
        <f t="shared" si="23"/>
        <v>0</v>
      </c>
      <c r="L133" s="51">
        <f t="shared" si="20"/>
        <v>0</v>
      </c>
      <c r="M133" s="61">
        <f t="shared" si="22"/>
        <v>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3"/>
  <sheetViews>
    <sheetView showGridLines="0" zoomScaleNormal="100" zoomScaleSheetLayoutView="130" workbookViewId="0">
      <selection activeCell="B2" sqref="B2"/>
    </sheetView>
  </sheetViews>
  <sheetFormatPr defaultRowHeight="16.5" customHeight="1" x14ac:dyDescent="0.15"/>
  <cols>
    <col min="1" max="1" width="2.5" customWidth="1"/>
    <col min="2" max="14" width="10.625" customWidth="1"/>
  </cols>
  <sheetData>
    <row r="1" spans="2:14" ht="16.5" customHeight="1" x14ac:dyDescent="0.15">
      <c r="G1" s="151"/>
      <c r="H1" s="151"/>
      <c r="I1" s="151"/>
    </row>
    <row r="2" spans="2:14" ht="16.5" customHeight="1" x14ac:dyDescent="0.15">
      <c r="B2" s="163" t="s">
        <v>300</v>
      </c>
      <c r="G2" s="162"/>
      <c r="H2" s="161"/>
      <c r="I2" s="160"/>
      <c r="J2" s="160"/>
      <c r="K2" s="160"/>
      <c r="L2" s="159"/>
      <c r="M2" s="151"/>
      <c r="N2" s="151"/>
    </row>
    <row r="3" spans="2:14" ht="16.5" customHeight="1" x14ac:dyDescent="0.15">
      <c r="G3" s="157"/>
      <c r="H3" s="156"/>
      <c r="I3" s="151"/>
      <c r="J3" s="151"/>
      <c r="K3" s="151"/>
      <c r="L3" s="155"/>
      <c r="M3" s="151"/>
      <c r="N3" s="151"/>
    </row>
    <row r="4" spans="2:14" ht="16.5" customHeight="1" x14ac:dyDescent="0.15">
      <c r="G4" s="158"/>
      <c r="H4" s="156"/>
      <c r="I4" s="151"/>
      <c r="J4" s="151"/>
      <c r="K4" s="151"/>
      <c r="L4" s="155"/>
      <c r="M4" s="151"/>
      <c r="N4" s="151"/>
    </row>
    <row r="5" spans="2:14" ht="16.5" customHeight="1" x14ac:dyDescent="0.15">
      <c r="B5" t="s">
        <v>299</v>
      </c>
      <c r="D5" t="s">
        <v>29</v>
      </c>
      <c r="G5" s="226" t="s">
        <v>7</v>
      </c>
      <c r="H5" s="156"/>
      <c r="I5" s="151"/>
      <c r="J5" s="151"/>
      <c r="K5" s="151"/>
      <c r="L5" s="155"/>
      <c r="M5" s="151"/>
      <c r="N5" s="151"/>
    </row>
    <row r="6" spans="2:14" ht="16.5" customHeight="1" x14ac:dyDescent="0.15">
      <c r="D6" t="s">
        <v>298</v>
      </c>
      <c r="G6" s="226"/>
      <c r="H6" s="156"/>
      <c r="I6" s="151"/>
      <c r="J6" s="151"/>
      <c r="K6" s="151"/>
      <c r="L6" s="155"/>
      <c r="M6" s="151"/>
      <c r="N6" s="151"/>
    </row>
    <row r="7" spans="2:14" ht="16.5" customHeight="1" x14ac:dyDescent="0.15">
      <c r="D7" t="s">
        <v>297</v>
      </c>
      <c r="G7" s="226"/>
      <c r="H7" s="156"/>
      <c r="I7" s="151"/>
      <c r="J7" s="151"/>
      <c r="K7" s="151"/>
      <c r="L7" s="155"/>
      <c r="M7" s="151"/>
      <c r="N7" s="151"/>
    </row>
    <row r="8" spans="2:14" ht="16.5" customHeight="1" x14ac:dyDescent="0.15">
      <c r="G8" s="226"/>
      <c r="H8" s="156"/>
      <c r="I8" s="151"/>
      <c r="J8" s="151"/>
      <c r="K8" s="151"/>
      <c r="L8" s="155"/>
      <c r="M8" s="151"/>
      <c r="N8" s="151"/>
    </row>
    <row r="9" spans="2:14" ht="16.5" customHeight="1" x14ac:dyDescent="0.15">
      <c r="B9" t="s">
        <v>296</v>
      </c>
      <c r="D9" t="s">
        <v>295</v>
      </c>
      <c r="G9" s="226"/>
      <c r="H9" s="156"/>
      <c r="I9" s="151"/>
      <c r="J9" s="151"/>
      <c r="K9" s="151"/>
      <c r="L9" s="155"/>
      <c r="M9" s="151"/>
      <c r="N9" s="151"/>
    </row>
    <row r="10" spans="2:14" ht="16.5" customHeight="1" x14ac:dyDescent="0.15">
      <c r="D10" t="s">
        <v>26</v>
      </c>
      <c r="G10" s="226"/>
      <c r="H10" s="156"/>
      <c r="I10" s="151"/>
      <c r="J10" s="151"/>
      <c r="K10" s="151"/>
      <c r="L10" s="155"/>
      <c r="M10" s="151"/>
      <c r="N10" s="151"/>
    </row>
    <row r="11" spans="2:14" ht="16.5" customHeight="1" x14ac:dyDescent="0.15">
      <c r="G11" s="158"/>
      <c r="H11" s="156"/>
      <c r="I11" s="151"/>
      <c r="J11" s="151"/>
      <c r="K11" s="151"/>
      <c r="L11" s="155"/>
      <c r="M11" s="151"/>
      <c r="N11" s="151"/>
    </row>
    <row r="12" spans="2:14" ht="16.5" customHeight="1" x14ac:dyDescent="0.15">
      <c r="B12" t="s">
        <v>294</v>
      </c>
      <c r="D12" t="s">
        <v>293</v>
      </c>
      <c r="G12" s="157"/>
      <c r="H12" s="156"/>
      <c r="I12" s="151"/>
      <c r="J12" s="151"/>
      <c r="K12" s="151"/>
      <c r="L12" s="155"/>
      <c r="M12" s="151"/>
      <c r="N12" s="151"/>
    </row>
    <row r="13" spans="2:14" ht="16.5" customHeight="1" x14ac:dyDescent="0.15">
      <c r="G13" s="149"/>
      <c r="H13" s="154"/>
      <c r="I13" s="153"/>
      <c r="J13" s="153"/>
      <c r="K13" s="153"/>
      <c r="L13" s="152"/>
      <c r="M13" s="151"/>
      <c r="N13" s="151"/>
    </row>
    <row r="15" spans="2:14" ht="16.5" customHeight="1" x14ac:dyDescent="0.15">
      <c r="B15" s="150" t="s">
        <v>0</v>
      </c>
      <c r="C15" s="224" t="s">
        <v>292</v>
      </c>
      <c r="D15" s="225"/>
      <c r="E15" s="224" t="s">
        <v>291</v>
      </c>
      <c r="F15" s="225"/>
    </row>
    <row r="16" spans="2:14" ht="16.5" customHeight="1" x14ac:dyDescent="0.15">
      <c r="B16" s="149" t="s">
        <v>1</v>
      </c>
      <c r="C16" s="148" t="s">
        <v>290</v>
      </c>
      <c r="D16" s="147" t="s">
        <v>289</v>
      </c>
      <c r="E16" s="148" t="s">
        <v>290</v>
      </c>
      <c r="F16" s="147" t="s">
        <v>289</v>
      </c>
    </row>
    <row r="17" spans="2:6" ht="16.5" customHeight="1" x14ac:dyDescent="0.15">
      <c r="B17" s="144" t="s">
        <v>288</v>
      </c>
      <c r="C17" s="143">
        <v>10</v>
      </c>
      <c r="D17" s="142">
        <v>0</v>
      </c>
      <c r="E17" s="143">
        <v>25</v>
      </c>
      <c r="F17" s="142">
        <v>0</v>
      </c>
    </row>
    <row r="18" spans="2:6" ht="16.5" customHeight="1" x14ac:dyDescent="0.15">
      <c r="B18" s="141" t="s">
        <v>287</v>
      </c>
      <c r="C18" s="140">
        <v>15</v>
      </c>
      <c r="D18" s="139">
        <v>0</v>
      </c>
      <c r="E18" s="140">
        <v>30</v>
      </c>
      <c r="F18" s="139">
        <v>0</v>
      </c>
    </row>
    <row r="19" spans="2:6" ht="16.5" customHeight="1" x14ac:dyDescent="0.15">
      <c r="B19" s="141" t="s">
        <v>286</v>
      </c>
      <c r="C19" s="140">
        <v>20</v>
      </c>
      <c r="D19" s="139">
        <v>0</v>
      </c>
      <c r="E19" s="140">
        <v>20</v>
      </c>
      <c r="F19" s="139">
        <v>0</v>
      </c>
    </row>
    <row r="20" spans="2:6" ht="16.5" customHeight="1" x14ac:dyDescent="0.15">
      <c r="B20" s="141" t="s">
        <v>285</v>
      </c>
      <c r="C20" s="140">
        <v>10</v>
      </c>
      <c r="D20" s="139">
        <v>0</v>
      </c>
      <c r="E20" s="140">
        <v>10</v>
      </c>
      <c r="F20" s="139">
        <v>0</v>
      </c>
    </row>
    <row r="21" spans="2:6" ht="16.5" customHeight="1" x14ac:dyDescent="0.15">
      <c r="B21" s="141" t="s">
        <v>284</v>
      </c>
      <c r="C21" s="140">
        <v>20</v>
      </c>
      <c r="D21" s="139">
        <v>0</v>
      </c>
      <c r="E21" s="140">
        <v>25</v>
      </c>
      <c r="F21" s="139">
        <v>0</v>
      </c>
    </row>
    <row r="22" spans="2:6" ht="16.5" customHeight="1" x14ac:dyDescent="0.15">
      <c r="B22" s="141" t="s">
        <v>283</v>
      </c>
      <c r="C22" s="140">
        <v>10</v>
      </c>
      <c r="D22" s="139">
        <v>0</v>
      </c>
      <c r="E22" s="140">
        <v>25</v>
      </c>
      <c r="F22" s="139">
        <v>0</v>
      </c>
    </row>
    <row r="23" spans="2:6" ht="16.5" customHeight="1" x14ac:dyDescent="0.15">
      <c r="B23" s="141" t="s">
        <v>282</v>
      </c>
      <c r="C23" s="140">
        <v>10</v>
      </c>
      <c r="D23" s="139">
        <v>0</v>
      </c>
      <c r="E23" s="140">
        <v>10</v>
      </c>
      <c r="F23" s="139">
        <v>0</v>
      </c>
    </row>
    <row r="24" spans="2:6" ht="16.5" customHeight="1" x14ac:dyDescent="0.15">
      <c r="B24" s="141" t="s">
        <v>281</v>
      </c>
      <c r="C24" s="140">
        <v>20</v>
      </c>
      <c r="D24" s="139">
        <v>0</v>
      </c>
      <c r="E24" s="140">
        <v>5</v>
      </c>
      <c r="F24" s="139">
        <v>0</v>
      </c>
    </row>
    <row r="25" spans="2:6" ht="16.5" customHeight="1" x14ac:dyDescent="0.15">
      <c r="B25" s="141" t="s">
        <v>280</v>
      </c>
      <c r="C25" s="140">
        <v>5</v>
      </c>
      <c r="D25" s="139">
        <v>0</v>
      </c>
      <c r="E25" s="140">
        <v>20</v>
      </c>
      <c r="F25" s="139">
        <v>0</v>
      </c>
    </row>
    <row r="26" spans="2:6" ht="16.5" customHeight="1" x14ac:dyDescent="0.15">
      <c r="B26" s="141" t="s">
        <v>279</v>
      </c>
      <c r="C26" s="140">
        <v>10</v>
      </c>
      <c r="D26" s="139">
        <v>0</v>
      </c>
      <c r="E26" s="140">
        <v>30</v>
      </c>
      <c r="F26" s="139">
        <v>0</v>
      </c>
    </row>
    <row r="27" spans="2:6" ht="16.5" customHeight="1" x14ac:dyDescent="0.15">
      <c r="B27" s="141" t="s">
        <v>278</v>
      </c>
      <c r="C27" s="140">
        <v>15</v>
      </c>
      <c r="D27" s="139">
        <v>0</v>
      </c>
      <c r="E27" s="140">
        <v>15</v>
      </c>
      <c r="F27" s="139">
        <v>0</v>
      </c>
    </row>
    <row r="28" spans="2:6" ht="16.5" customHeight="1" x14ac:dyDescent="0.15">
      <c r="B28" s="138" t="s">
        <v>277</v>
      </c>
      <c r="C28" s="146">
        <v>15</v>
      </c>
      <c r="D28" s="145">
        <v>0</v>
      </c>
      <c r="E28" s="146">
        <v>25</v>
      </c>
      <c r="F28" s="145">
        <v>0</v>
      </c>
    </row>
    <row r="29" spans="2:6" ht="16.5" customHeight="1" x14ac:dyDescent="0.15">
      <c r="B29" s="144" t="s">
        <v>276</v>
      </c>
      <c r="C29" s="143">
        <f>MAX(C17:C28)</f>
        <v>20</v>
      </c>
      <c r="D29" s="142">
        <f>MAX(D17:D28)</f>
        <v>0</v>
      </c>
      <c r="E29" s="143">
        <f>MAX(E17:E28)</f>
        <v>30</v>
      </c>
      <c r="F29" s="142">
        <f>MAX(F17:F28)</f>
        <v>0</v>
      </c>
    </row>
    <row r="30" spans="2:6" ht="16.5" customHeight="1" x14ac:dyDescent="0.15">
      <c r="B30" s="141" t="s">
        <v>274</v>
      </c>
      <c r="C30" s="140">
        <f>MIN(C17:C28)</f>
        <v>5</v>
      </c>
      <c r="D30" s="139">
        <f>MIN(D17:D28)</f>
        <v>0</v>
      </c>
      <c r="E30" s="140">
        <f>MIN(E17:E28)</f>
        <v>5</v>
      </c>
      <c r="F30" s="139">
        <f>MIN(F17:F28)</f>
        <v>0</v>
      </c>
    </row>
    <row r="31" spans="2:6" ht="16.5" customHeight="1" x14ac:dyDescent="0.15">
      <c r="B31" s="138" t="s">
        <v>273</v>
      </c>
      <c r="C31" s="137">
        <f>AVERAGE(C17:C28)</f>
        <v>13.333333333333334</v>
      </c>
      <c r="D31" s="136">
        <f>AVERAGE(D17:D28)</f>
        <v>0</v>
      </c>
      <c r="E31" s="137">
        <f>AVERAGE(E17:E28)</f>
        <v>20</v>
      </c>
      <c r="F31" s="136">
        <f>AVERAGE(F17:F28)</f>
        <v>0</v>
      </c>
    </row>
    <row r="32" spans="2:6" ht="16.5" customHeight="1" x14ac:dyDescent="0.15">
      <c r="B32" t="s">
        <v>275</v>
      </c>
    </row>
    <row r="33" spans="2:2" ht="16.5" customHeight="1" x14ac:dyDescent="0.15">
      <c r="B33" t="s">
        <v>272</v>
      </c>
    </row>
  </sheetData>
  <mergeCells count="3">
    <mergeCell ref="E15:F15"/>
    <mergeCell ref="C15:D15"/>
    <mergeCell ref="G5:G10"/>
  </mergeCells>
  <phoneticPr fontId="1"/>
  <pageMargins left="0.7" right="0.7" top="0.75" bottom="0.75" header="0.3" footer="0.3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66</vt:i4>
      </vt:variant>
    </vt:vector>
  </HeadingPairs>
  <TitlesOfParts>
    <vt:vector size="107" baseType="lpstr">
      <vt:lpstr>調査地点図(1)</vt:lpstr>
      <vt:lpstr>自動車交通量(交差点計)</vt:lpstr>
      <vt:lpstr>自動車流量図(1)</vt:lpstr>
      <vt:lpstr>自動車流量図(2)</vt:lpstr>
      <vt:lpstr>自動車流量図(3)</vt:lpstr>
      <vt:lpstr>自動車流量図(4)</vt:lpstr>
      <vt:lpstr>【方向別】自動車交通量(1)</vt:lpstr>
      <vt:lpstr>【方向別】自動車交通量(2)</vt:lpstr>
      <vt:lpstr>【方向別】自動車交通量(3)</vt:lpstr>
      <vt:lpstr>【方向別】自動車交通量(4)</vt:lpstr>
      <vt:lpstr>【方向別】自動車交通量(5)</vt:lpstr>
      <vt:lpstr>【方向別】自動車交通量(6)</vt:lpstr>
      <vt:lpstr>【方向別】自動車交通量(7)</vt:lpstr>
      <vt:lpstr>【方向別】自動車交通量(8)</vt:lpstr>
      <vt:lpstr>【方向別】自動車交通量(9)</vt:lpstr>
      <vt:lpstr>【方向別】自動車交通量(10)</vt:lpstr>
      <vt:lpstr>【方向別】自動車交通量(11)</vt:lpstr>
      <vt:lpstr>【方向別】自動車交通量(12)</vt:lpstr>
      <vt:lpstr>【方向別】自動車交通量(13)</vt:lpstr>
      <vt:lpstr>横断構成図</vt:lpstr>
      <vt:lpstr>階梯図</vt:lpstr>
      <vt:lpstr>【断面別】自動車交通量(A断面流入)</vt:lpstr>
      <vt:lpstr>【断面別】自動車交通量(A断面流出)</vt:lpstr>
      <vt:lpstr>【断面別】自動車交通量(A断面計)</vt:lpstr>
      <vt:lpstr>【断面別】自動車交通量(B断面流入)</vt:lpstr>
      <vt:lpstr>【断面別】自動車交通量(B断面流出)</vt:lpstr>
      <vt:lpstr>【断面別】自動車交通量(B断面計)</vt:lpstr>
      <vt:lpstr>【断面別】自動車交通量（C断面流入)</vt:lpstr>
      <vt:lpstr>【断面別】自動車交通量(C断面流出)</vt:lpstr>
      <vt:lpstr>【断面別】自動車交通量(C断面計)</vt:lpstr>
      <vt:lpstr>【断面別】自動車交通量(D断面流入)</vt:lpstr>
      <vt:lpstr>【断面別】自動車交通量(D断面流出)</vt:lpstr>
      <vt:lpstr>【断面別】自動車交通量(D断面計)</vt:lpstr>
      <vt:lpstr>自動車変動図(1)</vt:lpstr>
      <vt:lpstr>自動車変動図(2)</vt:lpstr>
      <vt:lpstr>自動車変動図(3)</vt:lpstr>
      <vt:lpstr>自動車変動図(4)</vt:lpstr>
      <vt:lpstr>自動車変動図(5)</vt:lpstr>
      <vt:lpstr>自動車変動図(6)</vt:lpstr>
      <vt:lpstr>自動車変動図(7)</vt:lpstr>
      <vt:lpstr>補足(滞留長調査)</vt:lpstr>
      <vt:lpstr>'【断面別】自動車交通量(A断面計)'!Print_Area</vt:lpstr>
      <vt:lpstr>'【断面別】自動車交通量(A断面流出)'!Print_Area</vt:lpstr>
      <vt:lpstr>'【断面別】自動車交通量(A断面流入)'!Print_Area</vt:lpstr>
      <vt:lpstr>'【断面別】自動車交通量(B断面計)'!Print_Area</vt:lpstr>
      <vt:lpstr>'【断面別】自動車交通量(B断面流出)'!Print_Area</vt:lpstr>
      <vt:lpstr>'【断面別】自動車交通量(B断面流入)'!Print_Area</vt:lpstr>
      <vt:lpstr>'【断面別】自動車交通量(C断面計)'!Print_Area</vt:lpstr>
      <vt:lpstr>'【断面別】自動車交通量(C断面流出)'!Print_Area</vt:lpstr>
      <vt:lpstr>'【断面別】自動車交通量（C断面流入)'!Print_Area</vt:lpstr>
      <vt:lpstr>'【断面別】自動車交通量(D断面計)'!Print_Area</vt:lpstr>
      <vt:lpstr>'【断面別】自動車交通量(D断面流出)'!Print_Area</vt:lpstr>
      <vt:lpstr>'【断面別】自動車交通量(D断面流入)'!Print_Area</vt:lpstr>
      <vt:lpstr>'【方向別】自動車交通量(1)'!Print_Area</vt:lpstr>
      <vt:lpstr>'【方向別】自動車交通量(10)'!Print_Area</vt:lpstr>
      <vt:lpstr>'【方向別】自動車交通量(11)'!Print_Area</vt:lpstr>
      <vt:lpstr>'【方向別】自動車交通量(12)'!Print_Area</vt:lpstr>
      <vt:lpstr>'【方向別】自動車交通量(13)'!Print_Area</vt:lpstr>
      <vt:lpstr>'【方向別】自動車交通量(2)'!Print_Area</vt:lpstr>
      <vt:lpstr>'【方向別】自動車交通量(3)'!Print_Area</vt:lpstr>
      <vt:lpstr>'【方向別】自動車交通量(4)'!Print_Area</vt:lpstr>
      <vt:lpstr>'【方向別】自動車交通量(5)'!Print_Area</vt:lpstr>
      <vt:lpstr>'【方向別】自動車交通量(6)'!Print_Area</vt:lpstr>
      <vt:lpstr>'【方向別】自動車交通量(7)'!Print_Area</vt:lpstr>
      <vt:lpstr>'【方向別】自動車交通量(8)'!Print_Area</vt:lpstr>
      <vt:lpstr>'【方向別】自動車交通量(9)'!Print_Area</vt:lpstr>
      <vt:lpstr>階梯図!Print_Area</vt:lpstr>
      <vt:lpstr>'自動車交通量(交差点計)'!Print_Area</vt:lpstr>
      <vt:lpstr>'自動車変動図(1)'!Print_Area</vt:lpstr>
      <vt:lpstr>'自動車変動図(2)'!Print_Area</vt:lpstr>
      <vt:lpstr>'自動車変動図(3)'!Print_Area</vt:lpstr>
      <vt:lpstr>'自動車変動図(4)'!Print_Area</vt:lpstr>
      <vt:lpstr>'自動車変動図(5)'!Print_Area</vt:lpstr>
      <vt:lpstr>'自動車変動図(6)'!Print_Area</vt:lpstr>
      <vt:lpstr>'自動車変動図(7)'!Print_Area</vt:lpstr>
      <vt:lpstr>'自動車流量図(1)'!Print_Area</vt:lpstr>
      <vt:lpstr>'自動車流量図(2)'!Print_Area</vt:lpstr>
      <vt:lpstr>'自動車流量図(3)'!Print_Area</vt:lpstr>
      <vt:lpstr>'自動車流量図(4)'!Print_Area</vt:lpstr>
      <vt:lpstr>'調査地点図(1)'!Print_Area</vt:lpstr>
      <vt:lpstr>'補足(滞留長調査)'!Print_Area</vt:lpstr>
      <vt:lpstr>'【断面別】自動車交通量(A断面計)'!Print_Titles</vt:lpstr>
      <vt:lpstr>'【断面別】自動車交通量(A断面流出)'!Print_Titles</vt:lpstr>
      <vt:lpstr>'【断面別】自動車交通量(A断面流入)'!Print_Titles</vt:lpstr>
      <vt:lpstr>'【断面別】自動車交通量(B断面計)'!Print_Titles</vt:lpstr>
      <vt:lpstr>'【断面別】自動車交通量(B断面流出)'!Print_Titles</vt:lpstr>
      <vt:lpstr>'【断面別】自動車交通量(B断面流入)'!Print_Titles</vt:lpstr>
      <vt:lpstr>'【断面別】自動車交通量(C断面計)'!Print_Titles</vt:lpstr>
      <vt:lpstr>'【断面別】自動車交通量(C断面流出)'!Print_Titles</vt:lpstr>
      <vt:lpstr>'【断面別】自動車交通量（C断面流入)'!Print_Titles</vt:lpstr>
      <vt:lpstr>'【断面別】自動車交通量(D断面計)'!Print_Titles</vt:lpstr>
      <vt:lpstr>'【断面別】自動車交通量(D断面流出)'!Print_Titles</vt:lpstr>
      <vt:lpstr>'【断面別】自動車交通量(D断面流入)'!Print_Titles</vt:lpstr>
      <vt:lpstr>'【方向別】自動車交通量(1)'!Print_Titles</vt:lpstr>
      <vt:lpstr>'【方向別】自動車交通量(10)'!Print_Titles</vt:lpstr>
      <vt:lpstr>'【方向別】自動車交通量(11)'!Print_Titles</vt:lpstr>
      <vt:lpstr>'【方向別】自動車交通量(12)'!Print_Titles</vt:lpstr>
      <vt:lpstr>'【方向別】自動車交通量(13)'!Print_Titles</vt:lpstr>
      <vt:lpstr>'【方向別】自動車交通量(2)'!Print_Titles</vt:lpstr>
      <vt:lpstr>'【方向別】自動車交通量(3)'!Print_Titles</vt:lpstr>
      <vt:lpstr>'【方向別】自動車交通量(4)'!Print_Titles</vt:lpstr>
      <vt:lpstr>'【方向別】自動車交通量(5)'!Print_Titles</vt:lpstr>
      <vt:lpstr>'【方向別】自動車交通量(6)'!Print_Titles</vt:lpstr>
      <vt:lpstr>'【方向別】自動車交通量(7)'!Print_Titles</vt:lpstr>
      <vt:lpstr>'【方向別】自動車交通量(8)'!Print_Titles</vt:lpstr>
      <vt:lpstr>'【方向別】自動車交通量(9)'!Print_Titles</vt:lpstr>
      <vt:lpstr>'自動車交通量(交差点計)'!Print_Titles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okuyama</dc:creator>
  <cp:lastModifiedBy>長谷川　哲士</cp:lastModifiedBy>
  <cp:lastPrinted>2019-02-10T07:19:36Z</cp:lastPrinted>
  <dcterms:created xsi:type="dcterms:W3CDTF">2015-12-26T12:01:00Z</dcterms:created>
  <dcterms:modified xsi:type="dcterms:W3CDTF">2019-03-18T07:37:17Z</dcterms:modified>
</cp:coreProperties>
</file>