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-m\o_e2\01業務フォルダ\平成28年度\28-133 千葉市渋滞対策検討業務委託\03_作業エリア\松本\03_現況整理\本業務交通量調査結果\"/>
    </mc:Choice>
  </mc:AlternateContent>
  <bookViews>
    <workbookView xWindow="0" yWindow="0" windowWidth="20490" windowHeight="8355" tabRatio="928" firstSheet="1" activeTab="1"/>
  </bookViews>
  <sheets>
    <sheet name="入力シート（補助）" sheetId="51" state="hidden" r:id="rId1"/>
    <sheet name="No.3（集計表）" sheetId="32" r:id="rId2"/>
    <sheet name="no.3（交通流動図）" sheetId="54" r:id="rId3"/>
    <sheet name="No.3-12（方向別）" sheetId="22" r:id="rId4"/>
    <sheet name="No.3-34（方向別）" sheetId="23" r:id="rId5"/>
    <sheet name="No.3-56（方向別）" sheetId="24" r:id="rId6"/>
    <sheet name="No.3-78（方向別）" sheetId="25" r:id="rId7"/>
    <sheet name="No.3-910（方向別）" sheetId="26" r:id="rId8"/>
    <sheet name="No.3-1112（方向別）" sheetId="27" r:id="rId9"/>
    <sheet name="No.3Ａ（断面別）" sheetId="28" r:id="rId10"/>
    <sheet name="No.3Ｂ（断面別）" sheetId="29" r:id="rId11"/>
    <sheet name="No.3Ｃ（断面別）" sheetId="30" r:id="rId12"/>
    <sheet name="No.3Ｄ（断面別）" sheetId="31" r:id="rId13"/>
    <sheet name="No.3Ａ（時間変動）" sheetId="33" r:id="rId14"/>
    <sheet name="No.3Ｂ（時間変動）" sheetId="34" r:id="rId15"/>
    <sheet name="No.3Ｃ（時間変動）" sheetId="35" r:id="rId16"/>
    <sheet name="No.3Ｄ（時間変動）" sheetId="36" r:id="rId17"/>
    <sheet name="No.3AB（渋滞長）" sheetId="52" r:id="rId18"/>
    <sheet name="No.3CD（渋滞長）" sheetId="53" r:id="rId19"/>
    <sheet name="No.3（信号現示）" sheetId="55" r:id="rId20"/>
  </sheets>
  <definedNames>
    <definedName name="_xlnm.Print_Area" localSheetId="2">'no.3（交通流動図）'!$B$2:$C$19</definedName>
    <definedName name="_xlnm.Print_Area" localSheetId="1">'No.3（集計表）'!$A$1:$I$59</definedName>
    <definedName name="_xlnm.Print_Area" localSheetId="19">'No.3（信号現示）'!$A$1:$V$47</definedName>
    <definedName name="_xlnm.Print_Area" localSheetId="8">'No.3-1112（方向別）'!$A$1:$S$60</definedName>
    <definedName name="_xlnm.Print_Area" localSheetId="3">'No.3-12（方向別）'!$A$1:$S$60</definedName>
    <definedName name="_xlnm.Print_Area" localSheetId="4">'No.3-34（方向別）'!$A$1:$S$60</definedName>
    <definedName name="_xlnm.Print_Area" localSheetId="5">'No.3-56（方向別）'!$A$1:$S$60</definedName>
    <definedName name="_xlnm.Print_Area" localSheetId="6">'No.3-78（方向別）'!$A$1:$S$60</definedName>
    <definedName name="_xlnm.Print_Area" localSheetId="7">'No.3-910（方向別）'!$A$1:$S$60</definedName>
    <definedName name="_xlnm.Print_Area" localSheetId="13">'No.3Ａ（時間変動）'!$A$1:$N$77</definedName>
    <definedName name="_xlnm.Print_Area" localSheetId="9">'No.3Ａ（断面別）'!$A$1:$S$100</definedName>
    <definedName name="_xlnm.Print_Area" localSheetId="17">'No.3AB（渋滞長）'!$A$1:$Z$62</definedName>
    <definedName name="_xlnm.Print_Area" localSheetId="14">'No.3Ｂ（時間変動）'!$A$1:$N$77</definedName>
    <definedName name="_xlnm.Print_Area" localSheetId="10">'No.3Ｂ（断面別）'!$A$1:$S$100</definedName>
    <definedName name="_xlnm.Print_Area" localSheetId="15">'No.3Ｃ（時間変動）'!$A$1:$N$77</definedName>
    <definedName name="_xlnm.Print_Area" localSheetId="11">'No.3Ｃ（断面別）'!$A$1:$S$100</definedName>
    <definedName name="_xlnm.Print_Area" localSheetId="18">'No.3CD（渋滞長）'!$A$1:$Z$62</definedName>
    <definedName name="_xlnm.Print_Area" localSheetId="16">'No.3Ｄ（時間変動）'!$A$1:$N$77</definedName>
    <definedName name="_xlnm.Print_Area" localSheetId="12">'No.3Ｄ（断面別）'!$A$1:$S$100</definedName>
    <definedName name="_xlnm.Print_Titles" localSheetId="8">'No.3-1112（方向別）'!$1:$20</definedName>
    <definedName name="_xlnm.Print_Titles" localSheetId="3">'No.3-12（方向別）'!$1:$20</definedName>
    <definedName name="_xlnm.Print_Titles" localSheetId="4">'No.3-34（方向別）'!$1:$20</definedName>
    <definedName name="_xlnm.Print_Titles" localSheetId="5">'No.3-56（方向別）'!$1:$20</definedName>
    <definedName name="_xlnm.Print_Titles" localSheetId="6">'No.3-78（方向別）'!$1:$20</definedName>
    <definedName name="_xlnm.Print_Titles" localSheetId="7">'No.3-910（方向別）'!$1:$20</definedName>
    <definedName name="_xlnm.Print_Titles" localSheetId="13">'No.3Ａ（時間変動）'!$8:$23</definedName>
    <definedName name="_xlnm.Print_Titles" localSheetId="9">'No.3Ａ（断面別）'!$1:$20</definedName>
    <definedName name="_xlnm.Print_Titles" localSheetId="17">'No.3AB（渋滞長）'!$1:$21</definedName>
    <definedName name="_xlnm.Print_Titles" localSheetId="14">'No.3Ｂ（時間変動）'!$8:$23</definedName>
    <definedName name="_xlnm.Print_Titles" localSheetId="10">'No.3Ｂ（断面別）'!$1:$20</definedName>
    <definedName name="_xlnm.Print_Titles" localSheetId="15">'No.3Ｃ（時間変動）'!$8:$23</definedName>
    <definedName name="_xlnm.Print_Titles" localSheetId="11">'No.3Ｃ（断面別）'!$1:$20</definedName>
    <definedName name="_xlnm.Print_Titles" localSheetId="18">'No.3CD（渋滞長）'!$1:$21</definedName>
    <definedName name="_xlnm.Print_Titles" localSheetId="16">'No.3Ｄ（時間変動）'!$8:$23</definedName>
    <definedName name="_xlnm.Print_Titles" localSheetId="12">'No.3Ｄ（断面別）'!$1:$20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55" l="1"/>
  <c r="U20" i="55"/>
  <c r="U21" i="55"/>
  <c r="U22" i="55"/>
  <c r="U23" i="55"/>
  <c r="U24" i="55"/>
  <c r="S57" i="53" l="1"/>
  <c r="R57" i="53"/>
  <c r="Q57" i="53"/>
  <c r="F57" i="53"/>
  <c r="D57" i="53"/>
  <c r="S57" i="52"/>
  <c r="Q57" i="52"/>
  <c r="F57" i="52"/>
  <c r="E57" i="52"/>
  <c r="D57" i="52"/>
  <c r="E57" i="53"/>
  <c r="AE27" i="53" l="1"/>
  <c r="AE28" i="53" s="1"/>
  <c r="AE29" i="53" s="1"/>
  <c r="AE30" i="53" s="1"/>
  <c r="AE31" i="53" s="1"/>
  <c r="AE32" i="53" s="1"/>
  <c r="AE33" i="53" s="1"/>
  <c r="AE34" i="53" s="1"/>
  <c r="AE35" i="53" s="1"/>
  <c r="AE36" i="53" s="1"/>
  <c r="AE37" i="53" s="1"/>
  <c r="AE38" i="53" s="1"/>
  <c r="AE39" i="53" s="1"/>
  <c r="AE40" i="53" s="1"/>
  <c r="AE41" i="53" s="1"/>
  <c r="AE42" i="53" s="1"/>
  <c r="AE43" i="53" s="1"/>
  <c r="AE44" i="53" s="1"/>
  <c r="AE45" i="53" s="1"/>
  <c r="AE46" i="53" s="1"/>
  <c r="AE47" i="53" s="1"/>
  <c r="AE48" i="53" s="1"/>
  <c r="AE49" i="53" s="1"/>
  <c r="AE50" i="53" s="1"/>
  <c r="AE51" i="53" s="1"/>
  <c r="AE52" i="53" s="1"/>
  <c r="AE53" i="53" s="1"/>
  <c r="AE54" i="53" s="1"/>
  <c r="AE55" i="53" s="1"/>
  <c r="AE56" i="53" s="1"/>
  <c r="AD26" i="53"/>
  <c r="AD27" i="53" l="1"/>
  <c r="AD28" i="53" s="1"/>
  <c r="AD29" i="53" s="1"/>
  <c r="AD30" i="53" s="1"/>
  <c r="AD31" i="53" s="1"/>
  <c r="AD32" i="53" s="1"/>
  <c r="AD33" i="53" s="1"/>
  <c r="AD34" i="53" s="1"/>
  <c r="AD35" i="53" s="1"/>
  <c r="AD36" i="53" s="1"/>
  <c r="AD37" i="53" s="1"/>
  <c r="AD38" i="53" s="1"/>
  <c r="AD39" i="53" s="1"/>
  <c r="AD40" i="53" s="1"/>
  <c r="AD41" i="53" s="1"/>
  <c r="AD42" i="53" s="1"/>
  <c r="AD43" i="53" s="1"/>
  <c r="AD44" i="53" s="1"/>
  <c r="AD45" i="53" s="1"/>
  <c r="AD46" i="53" s="1"/>
  <c r="AD47" i="53" s="1"/>
  <c r="AD48" i="53" s="1"/>
  <c r="AD49" i="53" s="1"/>
  <c r="AD50" i="53" s="1"/>
  <c r="AD51" i="53" s="1"/>
  <c r="AD52" i="53" s="1"/>
  <c r="AD53" i="53" s="1"/>
  <c r="AD54" i="53" s="1"/>
  <c r="AD55" i="53" s="1"/>
  <c r="AD56" i="53" s="1"/>
  <c r="AD26" i="52"/>
  <c r="AE27" i="52"/>
  <c r="AE28" i="52" s="1"/>
  <c r="AE29" i="52" s="1"/>
  <c r="AE30" i="52" s="1"/>
  <c r="AE31" i="52" s="1"/>
  <c r="AE32" i="52" s="1"/>
  <c r="AE33" i="52" s="1"/>
  <c r="AE34" i="52" s="1"/>
  <c r="AE35" i="52" s="1"/>
  <c r="AE36" i="52" s="1"/>
  <c r="AE37" i="52" s="1"/>
  <c r="AE38" i="52" s="1"/>
  <c r="AE39" i="52" s="1"/>
  <c r="AE40" i="52" s="1"/>
  <c r="AE41" i="52" s="1"/>
  <c r="AE42" i="52" s="1"/>
  <c r="AE43" i="52" s="1"/>
  <c r="AE44" i="52" s="1"/>
  <c r="AE45" i="52" s="1"/>
  <c r="AE46" i="52" s="1"/>
  <c r="AE47" i="52" s="1"/>
  <c r="AE48" i="52" s="1"/>
  <c r="AE49" i="52" s="1"/>
  <c r="AE50" i="52" s="1"/>
  <c r="AE51" i="52" s="1"/>
  <c r="AE52" i="52" s="1"/>
  <c r="AE53" i="52" s="1"/>
  <c r="AE54" i="52" s="1"/>
  <c r="AE55" i="52" s="1"/>
  <c r="AE56" i="52" s="1"/>
  <c r="R57" i="52"/>
  <c r="AD27" i="52" l="1"/>
  <c r="AD28" i="52" s="1"/>
  <c r="AD29" i="52" s="1"/>
  <c r="AD30" i="52" s="1"/>
  <c r="AD31" i="52" s="1"/>
  <c r="AD32" i="52" s="1"/>
  <c r="AD33" i="52" s="1"/>
  <c r="AD34" i="52" s="1"/>
  <c r="AD35" i="52" s="1"/>
  <c r="AD36" i="52" s="1"/>
  <c r="AD37" i="52" s="1"/>
  <c r="AD38" i="52" s="1"/>
  <c r="AD39" i="52" s="1"/>
  <c r="AD40" i="52" s="1"/>
  <c r="AD41" i="52" s="1"/>
  <c r="AD42" i="52" s="1"/>
  <c r="AD43" i="52" s="1"/>
  <c r="AD44" i="52" s="1"/>
  <c r="AD45" i="52" s="1"/>
  <c r="AD46" i="52" s="1"/>
  <c r="AD47" i="52" s="1"/>
  <c r="AD48" i="52" s="1"/>
  <c r="AD49" i="52" s="1"/>
  <c r="AD50" i="52" s="1"/>
  <c r="AD51" i="52" s="1"/>
  <c r="AD52" i="52" s="1"/>
  <c r="AD53" i="52" s="1"/>
  <c r="AD54" i="52" s="1"/>
  <c r="AD55" i="52" s="1"/>
  <c r="AD56" i="52" s="1"/>
  <c r="H48" i="51"/>
  <c r="B24" i="22" s="1"/>
  <c r="I48" i="51"/>
  <c r="C24" i="22" s="1"/>
  <c r="J48" i="51"/>
  <c r="E24" i="22" s="1"/>
  <c r="K48" i="51"/>
  <c r="F24" i="22" s="1"/>
  <c r="L48" i="51"/>
  <c r="M48" i="51"/>
  <c r="N48" i="51"/>
  <c r="N24" i="22" s="1"/>
  <c r="O48" i="51"/>
  <c r="P48" i="51"/>
  <c r="Q48" i="51"/>
  <c r="R48" i="51"/>
  <c r="E24" i="23" s="1"/>
  <c r="S48" i="51"/>
  <c r="T48" i="51"/>
  <c r="K24" i="23" s="1"/>
  <c r="K24" i="28" s="1"/>
  <c r="U48" i="51"/>
  <c r="V48" i="51"/>
  <c r="N24" i="23" s="1"/>
  <c r="W48" i="51"/>
  <c r="X48" i="51"/>
  <c r="B24" i="24" s="1"/>
  <c r="Y48" i="51"/>
  <c r="Z48" i="51"/>
  <c r="E24" i="24" s="1"/>
  <c r="AA48" i="51"/>
  <c r="AB48" i="51"/>
  <c r="K24" i="24" s="1"/>
  <c r="AC48" i="51"/>
  <c r="AD48" i="51"/>
  <c r="N24" i="24" s="1"/>
  <c r="AE48" i="51"/>
  <c r="AF48" i="51"/>
  <c r="B24" i="25" s="1"/>
  <c r="AG48" i="51"/>
  <c r="AH48" i="51"/>
  <c r="E24" i="25" s="1"/>
  <c r="AI48" i="51"/>
  <c r="AJ48" i="51"/>
  <c r="K24" i="25" s="1"/>
  <c r="AK48" i="51"/>
  <c r="AL48" i="51"/>
  <c r="N24" i="25" s="1"/>
  <c r="AM48" i="51"/>
  <c r="AN48" i="51"/>
  <c r="B24" i="26" s="1"/>
  <c r="AO48" i="51"/>
  <c r="C24" i="26" s="1"/>
  <c r="AP48" i="51"/>
  <c r="E24" i="26" s="1"/>
  <c r="AQ48" i="51"/>
  <c r="F24" i="26" s="1"/>
  <c r="AR48" i="51"/>
  <c r="K24" i="26" s="1"/>
  <c r="AS48" i="51"/>
  <c r="L24" i="26" s="1"/>
  <c r="AT48" i="51"/>
  <c r="N24" i="26" s="1"/>
  <c r="AU48" i="51"/>
  <c r="O24" i="26" s="1"/>
  <c r="AV48" i="51"/>
  <c r="B24" i="27" s="1"/>
  <c r="AW48" i="51"/>
  <c r="C24" i="27" s="1"/>
  <c r="AX48" i="51"/>
  <c r="E24" i="27" s="1"/>
  <c r="AY48" i="51"/>
  <c r="F24" i="27" s="1"/>
  <c r="AZ48" i="51"/>
  <c r="K24" i="27" s="1"/>
  <c r="BA48" i="51"/>
  <c r="L24" i="27" s="1"/>
  <c r="BB48" i="51"/>
  <c r="N24" i="27" s="1"/>
  <c r="BC48" i="51"/>
  <c r="H49" i="51"/>
  <c r="B25" i="22" s="1"/>
  <c r="I49" i="51"/>
  <c r="C25" i="22" s="1"/>
  <c r="J49" i="51"/>
  <c r="E25" i="22" s="1"/>
  <c r="K49" i="51"/>
  <c r="F25" i="22" s="1"/>
  <c r="L49" i="51"/>
  <c r="K25" i="22" s="1"/>
  <c r="M49" i="51"/>
  <c r="L25" i="22" s="1"/>
  <c r="N49" i="51"/>
  <c r="N25" i="22" s="1"/>
  <c r="O49" i="51"/>
  <c r="O25" i="22" s="1"/>
  <c r="P49" i="51"/>
  <c r="B25" i="23" s="1"/>
  <c r="Q49" i="51"/>
  <c r="C25" i="23" s="1"/>
  <c r="R49" i="51"/>
  <c r="E25" i="23" s="1"/>
  <c r="S49" i="51"/>
  <c r="F25" i="23" s="1"/>
  <c r="T49" i="51"/>
  <c r="K25" i="23" s="1"/>
  <c r="U49" i="51"/>
  <c r="L25" i="23" s="1"/>
  <c r="V49" i="51"/>
  <c r="N25" i="23" s="1"/>
  <c r="W49" i="51"/>
  <c r="O25" i="23" s="1"/>
  <c r="X49" i="51"/>
  <c r="B25" i="24" s="1"/>
  <c r="Y49" i="51"/>
  <c r="C25" i="24" s="1"/>
  <c r="Z49" i="51"/>
  <c r="E25" i="24" s="1"/>
  <c r="AA49" i="51"/>
  <c r="F25" i="24" s="1"/>
  <c r="AB49" i="51"/>
  <c r="K25" i="24" s="1"/>
  <c r="AC49" i="51"/>
  <c r="L25" i="24" s="1"/>
  <c r="AD49" i="51"/>
  <c r="N25" i="24" s="1"/>
  <c r="AE49" i="51"/>
  <c r="O25" i="24" s="1"/>
  <c r="AF49" i="51"/>
  <c r="B25" i="25" s="1"/>
  <c r="AG49" i="51"/>
  <c r="C25" i="25" s="1"/>
  <c r="AH49" i="51"/>
  <c r="E25" i="25" s="1"/>
  <c r="AI49" i="51"/>
  <c r="F25" i="25" s="1"/>
  <c r="AJ49" i="51"/>
  <c r="K25" i="25" s="1"/>
  <c r="AK49" i="51"/>
  <c r="L25" i="25" s="1"/>
  <c r="AL49" i="51"/>
  <c r="N25" i="25" s="1"/>
  <c r="AM49" i="51"/>
  <c r="O25" i="25" s="1"/>
  <c r="AN49" i="51"/>
  <c r="B25" i="26" s="1"/>
  <c r="AO49" i="51"/>
  <c r="C25" i="26" s="1"/>
  <c r="AP49" i="51"/>
  <c r="E25" i="26" s="1"/>
  <c r="AQ49" i="51"/>
  <c r="F25" i="26" s="1"/>
  <c r="AR49" i="51"/>
  <c r="K25" i="26" s="1"/>
  <c r="AS49" i="51"/>
  <c r="L25" i="26" s="1"/>
  <c r="AT49" i="51"/>
  <c r="N25" i="26" s="1"/>
  <c r="AU49" i="51"/>
  <c r="O25" i="26" s="1"/>
  <c r="AV49" i="51"/>
  <c r="B25" i="27" s="1"/>
  <c r="AW49" i="51"/>
  <c r="C25" i="27" s="1"/>
  <c r="AX49" i="51"/>
  <c r="E25" i="27" s="1"/>
  <c r="AY49" i="51"/>
  <c r="F25" i="27" s="1"/>
  <c r="AZ49" i="51"/>
  <c r="K25" i="27" s="1"/>
  <c r="BA49" i="51"/>
  <c r="L25" i="27" s="1"/>
  <c r="BB49" i="51"/>
  <c r="N25" i="27" s="1"/>
  <c r="BC49" i="51"/>
  <c r="O25" i="27" s="1"/>
  <c r="H50" i="51"/>
  <c r="B26" i="22" s="1"/>
  <c r="I50" i="51"/>
  <c r="C26" i="22" s="1"/>
  <c r="J50" i="51"/>
  <c r="E26" i="22" s="1"/>
  <c r="K50" i="51"/>
  <c r="F26" i="22" s="1"/>
  <c r="L50" i="51"/>
  <c r="K26" i="22" s="1"/>
  <c r="M50" i="51"/>
  <c r="L26" i="22" s="1"/>
  <c r="N50" i="51"/>
  <c r="N26" i="22" s="1"/>
  <c r="O50" i="51"/>
  <c r="O26" i="22" s="1"/>
  <c r="P50" i="51"/>
  <c r="B26" i="23" s="1"/>
  <c r="Q50" i="51"/>
  <c r="C26" i="23" s="1"/>
  <c r="R50" i="51"/>
  <c r="E26" i="23" s="1"/>
  <c r="S50" i="51"/>
  <c r="F26" i="23" s="1"/>
  <c r="T50" i="51"/>
  <c r="K26" i="23" s="1"/>
  <c r="U50" i="51"/>
  <c r="L26" i="23" s="1"/>
  <c r="V50" i="51"/>
  <c r="N26" i="23" s="1"/>
  <c r="W50" i="51"/>
  <c r="O26" i="23" s="1"/>
  <c r="X50" i="51"/>
  <c r="B26" i="24" s="1"/>
  <c r="Y50" i="51"/>
  <c r="C26" i="24" s="1"/>
  <c r="Z50" i="51"/>
  <c r="E26" i="24" s="1"/>
  <c r="AA50" i="51"/>
  <c r="F26" i="24" s="1"/>
  <c r="AB50" i="51"/>
  <c r="K26" i="24" s="1"/>
  <c r="AC50" i="51"/>
  <c r="L26" i="24" s="1"/>
  <c r="AD50" i="51"/>
  <c r="N26" i="24" s="1"/>
  <c r="AE50" i="51"/>
  <c r="O26" i="24" s="1"/>
  <c r="AF50" i="51"/>
  <c r="B26" i="25" s="1"/>
  <c r="AG50" i="51"/>
  <c r="C26" i="25" s="1"/>
  <c r="AH50" i="51"/>
  <c r="E26" i="25" s="1"/>
  <c r="AI50" i="51"/>
  <c r="F26" i="25" s="1"/>
  <c r="AJ50" i="51"/>
  <c r="K26" i="25" s="1"/>
  <c r="AK50" i="51"/>
  <c r="L26" i="25" s="1"/>
  <c r="AL50" i="51"/>
  <c r="N26" i="25" s="1"/>
  <c r="AM50" i="51"/>
  <c r="O26" i="25" s="1"/>
  <c r="AN50" i="51"/>
  <c r="B26" i="26" s="1"/>
  <c r="AO50" i="51"/>
  <c r="C26" i="26" s="1"/>
  <c r="AP50" i="51"/>
  <c r="E26" i="26" s="1"/>
  <c r="AQ50" i="51"/>
  <c r="F26" i="26" s="1"/>
  <c r="AR50" i="51"/>
  <c r="K26" i="26" s="1"/>
  <c r="AS50" i="51"/>
  <c r="L26" i="26" s="1"/>
  <c r="AT50" i="51"/>
  <c r="N26" i="26" s="1"/>
  <c r="AU50" i="51"/>
  <c r="O26" i="26" s="1"/>
  <c r="AV50" i="51"/>
  <c r="B26" i="27" s="1"/>
  <c r="AW50" i="51"/>
  <c r="C26" i="27" s="1"/>
  <c r="AX50" i="51"/>
  <c r="E26" i="27" s="1"/>
  <c r="AY50" i="51"/>
  <c r="F26" i="27" s="1"/>
  <c r="AZ50" i="51"/>
  <c r="K26" i="27" s="1"/>
  <c r="BA50" i="51"/>
  <c r="L26" i="27" s="1"/>
  <c r="BB50" i="51"/>
  <c r="N26" i="27" s="1"/>
  <c r="BC50" i="51"/>
  <c r="O26" i="27" s="1"/>
  <c r="BD50" i="51"/>
  <c r="BE50" i="51"/>
  <c r="H51" i="51"/>
  <c r="B27" i="22" s="1"/>
  <c r="I51" i="51"/>
  <c r="C27" i="22" s="1"/>
  <c r="J51" i="51"/>
  <c r="E27" i="22" s="1"/>
  <c r="K51" i="51"/>
  <c r="F27" i="22" s="1"/>
  <c r="L51" i="51"/>
  <c r="K27" i="22" s="1"/>
  <c r="M51" i="51"/>
  <c r="L27" i="22" s="1"/>
  <c r="N51" i="51"/>
  <c r="N27" i="22" s="1"/>
  <c r="O51" i="51"/>
  <c r="O27" i="22" s="1"/>
  <c r="P51" i="51"/>
  <c r="B27" i="23" s="1"/>
  <c r="Q51" i="51"/>
  <c r="C27" i="23" s="1"/>
  <c r="R51" i="51"/>
  <c r="E27" i="23" s="1"/>
  <c r="S51" i="51"/>
  <c r="F27" i="23" s="1"/>
  <c r="T51" i="51"/>
  <c r="K27" i="23" s="1"/>
  <c r="U51" i="51"/>
  <c r="L27" i="23" s="1"/>
  <c r="V51" i="51"/>
  <c r="N27" i="23" s="1"/>
  <c r="W51" i="51"/>
  <c r="O27" i="23" s="1"/>
  <c r="X51" i="51"/>
  <c r="B27" i="24" s="1"/>
  <c r="Y51" i="51"/>
  <c r="C27" i="24" s="1"/>
  <c r="Z51" i="51"/>
  <c r="E27" i="24" s="1"/>
  <c r="AA51" i="51"/>
  <c r="F27" i="24" s="1"/>
  <c r="AB51" i="51"/>
  <c r="K27" i="24" s="1"/>
  <c r="AC51" i="51"/>
  <c r="L27" i="24" s="1"/>
  <c r="AD51" i="51"/>
  <c r="N27" i="24" s="1"/>
  <c r="AE51" i="51"/>
  <c r="O27" i="24" s="1"/>
  <c r="AF51" i="51"/>
  <c r="B27" i="25" s="1"/>
  <c r="AG51" i="51"/>
  <c r="C27" i="25" s="1"/>
  <c r="AH51" i="51"/>
  <c r="E27" i="25" s="1"/>
  <c r="AI51" i="51"/>
  <c r="F27" i="25" s="1"/>
  <c r="AJ51" i="51"/>
  <c r="K27" i="25" s="1"/>
  <c r="AK51" i="51"/>
  <c r="L27" i="25" s="1"/>
  <c r="AL51" i="51"/>
  <c r="N27" i="25" s="1"/>
  <c r="AM51" i="51"/>
  <c r="O27" i="25" s="1"/>
  <c r="AN51" i="51"/>
  <c r="B27" i="26" s="1"/>
  <c r="AO51" i="51"/>
  <c r="C27" i="26" s="1"/>
  <c r="AP51" i="51"/>
  <c r="E27" i="26" s="1"/>
  <c r="AQ51" i="51"/>
  <c r="F27" i="26" s="1"/>
  <c r="AR51" i="51"/>
  <c r="K27" i="26" s="1"/>
  <c r="AS51" i="51"/>
  <c r="L27" i="26" s="1"/>
  <c r="AT51" i="51"/>
  <c r="N27" i="26" s="1"/>
  <c r="AU51" i="51"/>
  <c r="O27" i="26" s="1"/>
  <c r="AV51" i="51"/>
  <c r="B27" i="27" s="1"/>
  <c r="AW51" i="51"/>
  <c r="C27" i="27" s="1"/>
  <c r="AX51" i="51"/>
  <c r="E27" i="27" s="1"/>
  <c r="AY51" i="51"/>
  <c r="F27" i="27" s="1"/>
  <c r="AZ51" i="51"/>
  <c r="K27" i="27" s="1"/>
  <c r="BA51" i="51"/>
  <c r="L27" i="27" s="1"/>
  <c r="BB51" i="51"/>
  <c r="N27" i="27" s="1"/>
  <c r="BC51" i="51"/>
  <c r="O27" i="27" s="1"/>
  <c r="BD51" i="51"/>
  <c r="BE51" i="51"/>
  <c r="H52" i="51"/>
  <c r="B28" i="22" s="1"/>
  <c r="I52" i="51"/>
  <c r="C28" i="22" s="1"/>
  <c r="J52" i="51"/>
  <c r="E28" i="22" s="1"/>
  <c r="K52" i="51"/>
  <c r="F28" i="22" s="1"/>
  <c r="L52" i="51"/>
  <c r="K28" i="22" s="1"/>
  <c r="M52" i="51"/>
  <c r="L28" i="22" s="1"/>
  <c r="N52" i="51"/>
  <c r="N28" i="22" s="1"/>
  <c r="O52" i="51"/>
  <c r="O28" i="22" s="1"/>
  <c r="P52" i="51"/>
  <c r="B28" i="23" s="1"/>
  <c r="Q52" i="51"/>
  <c r="C28" i="23" s="1"/>
  <c r="R52" i="51"/>
  <c r="E28" i="23" s="1"/>
  <c r="S52" i="51"/>
  <c r="F28" i="23" s="1"/>
  <c r="T52" i="51"/>
  <c r="K28" i="23" s="1"/>
  <c r="U52" i="51"/>
  <c r="L28" i="23" s="1"/>
  <c r="V52" i="51"/>
  <c r="N28" i="23" s="1"/>
  <c r="W52" i="51"/>
  <c r="O28" i="23" s="1"/>
  <c r="X52" i="51"/>
  <c r="B28" i="24" s="1"/>
  <c r="Y52" i="51"/>
  <c r="C28" i="24" s="1"/>
  <c r="Z52" i="51"/>
  <c r="E28" i="24" s="1"/>
  <c r="AA52" i="51"/>
  <c r="F28" i="24" s="1"/>
  <c r="AB52" i="51"/>
  <c r="K28" i="24" s="1"/>
  <c r="AC52" i="51"/>
  <c r="L28" i="24" s="1"/>
  <c r="AD52" i="51"/>
  <c r="N28" i="24" s="1"/>
  <c r="AE52" i="51"/>
  <c r="O28" i="24" s="1"/>
  <c r="AF52" i="51"/>
  <c r="B28" i="25" s="1"/>
  <c r="AG52" i="51"/>
  <c r="C28" i="25" s="1"/>
  <c r="AH52" i="51"/>
  <c r="E28" i="25" s="1"/>
  <c r="AI52" i="51"/>
  <c r="F28" i="25" s="1"/>
  <c r="AJ52" i="51"/>
  <c r="K28" i="25" s="1"/>
  <c r="AK52" i="51"/>
  <c r="L28" i="25" s="1"/>
  <c r="AL52" i="51"/>
  <c r="N28" i="25" s="1"/>
  <c r="AM52" i="51"/>
  <c r="O28" i="25" s="1"/>
  <c r="AN52" i="51"/>
  <c r="B28" i="26" s="1"/>
  <c r="AO52" i="51"/>
  <c r="C28" i="26" s="1"/>
  <c r="AP52" i="51"/>
  <c r="E28" i="26" s="1"/>
  <c r="AQ52" i="51"/>
  <c r="F28" i="26" s="1"/>
  <c r="AR52" i="51"/>
  <c r="K28" i="26" s="1"/>
  <c r="AS52" i="51"/>
  <c r="L28" i="26" s="1"/>
  <c r="AT52" i="51"/>
  <c r="N28" i="26" s="1"/>
  <c r="AU52" i="51"/>
  <c r="O28" i="26" s="1"/>
  <c r="AV52" i="51"/>
  <c r="B28" i="27" s="1"/>
  <c r="AW52" i="51"/>
  <c r="C28" i="27" s="1"/>
  <c r="AX52" i="51"/>
  <c r="E28" i="27" s="1"/>
  <c r="AY52" i="51"/>
  <c r="F28" i="27" s="1"/>
  <c r="AZ52" i="51"/>
  <c r="K28" i="27" s="1"/>
  <c r="BA52" i="51"/>
  <c r="L28" i="27" s="1"/>
  <c r="BB52" i="51"/>
  <c r="N28" i="27" s="1"/>
  <c r="BC52" i="51"/>
  <c r="O28" i="27" s="1"/>
  <c r="BD52" i="51"/>
  <c r="BE52" i="51"/>
  <c r="H53" i="51"/>
  <c r="B29" i="22" s="1"/>
  <c r="I53" i="51"/>
  <c r="C29" i="22" s="1"/>
  <c r="J53" i="51"/>
  <c r="E29" i="22" s="1"/>
  <c r="K53" i="51"/>
  <c r="F29" i="22" s="1"/>
  <c r="L53" i="51"/>
  <c r="K29" i="22" s="1"/>
  <c r="M53" i="51"/>
  <c r="L29" i="22" s="1"/>
  <c r="N53" i="51"/>
  <c r="N29" i="22" s="1"/>
  <c r="O53" i="51"/>
  <c r="O29" i="22" s="1"/>
  <c r="P53" i="51"/>
  <c r="B29" i="23" s="1"/>
  <c r="Q53" i="51"/>
  <c r="C29" i="23" s="1"/>
  <c r="R53" i="51"/>
  <c r="E29" i="23" s="1"/>
  <c r="S53" i="51"/>
  <c r="F29" i="23" s="1"/>
  <c r="T53" i="51"/>
  <c r="K29" i="23" s="1"/>
  <c r="U53" i="51"/>
  <c r="L29" i="23" s="1"/>
  <c r="V53" i="51"/>
  <c r="N29" i="23" s="1"/>
  <c r="W53" i="51"/>
  <c r="O29" i="23" s="1"/>
  <c r="O29" i="28" s="1"/>
  <c r="X53" i="51"/>
  <c r="B29" i="24" s="1"/>
  <c r="Y53" i="51"/>
  <c r="C29" i="24" s="1"/>
  <c r="Z53" i="51"/>
  <c r="E29" i="24" s="1"/>
  <c r="AA53" i="51"/>
  <c r="F29" i="24" s="1"/>
  <c r="AB53" i="51"/>
  <c r="K29" i="24" s="1"/>
  <c r="AC53" i="51"/>
  <c r="L29" i="24" s="1"/>
  <c r="AD53" i="51"/>
  <c r="N29" i="24" s="1"/>
  <c r="AE53" i="51"/>
  <c r="O29" i="24" s="1"/>
  <c r="AF53" i="51"/>
  <c r="B29" i="25" s="1"/>
  <c r="AG53" i="51"/>
  <c r="C29" i="25" s="1"/>
  <c r="AH53" i="51"/>
  <c r="E29" i="25" s="1"/>
  <c r="AI53" i="51"/>
  <c r="F29" i="25" s="1"/>
  <c r="AJ53" i="51"/>
  <c r="K29" i="25" s="1"/>
  <c r="AK53" i="51"/>
  <c r="L29" i="25" s="1"/>
  <c r="AL53" i="51"/>
  <c r="N29" i="25" s="1"/>
  <c r="AM53" i="51"/>
  <c r="O29" i="25" s="1"/>
  <c r="AN53" i="51"/>
  <c r="B29" i="26" s="1"/>
  <c r="AO53" i="51"/>
  <c r="C29" i="26" s="1"/>
  <c r="AP53" i="51"/>
  <c r="E29" i="26" s="1"/>
  <c r="AQ53" i="51"/>
  <c r="F29" i="26" s="1"/>
  <c r="AR53" i="51"/>
  <c r="K29" i="26" s="1"/>
  <c r="AS53" i="51"/>
  <c r="L29" i="26" s="1"/>
  <c r="AT53" i="51"/>
  <c r="N29" i="26" s="1"/>
  <c r="AU53" i="51"/>
  <c r="O29" i="26" s="1"/>
  <c r="AV53" i="51"/>
  <c r="B29" i="27" s="1"/>
  <c r="AW53" i="51"/>
  <c r="C29" i="27" s="1"/>
  <c r="AX53" i="51"/>
  <c r="E29" i="27" s="1"/>
  <c r="AY53" i="51"/>
  <c r="F29" i="27" s="1"/>
  <c r="AZ53" i="51"/>
  <c r="K29" i="27" s="1"/>
  <c r="BA53" i="51"/>
  <c r="L29" i="27" s="1"/>
  <c r="BB53" i="51"/>
  <c r="N29" i="27" s="1"/>
  <c r="BC53" i="51"/>
  <c r="O29" i="27" s="1"/>
  <c r="BD53" i="51"/>
  <c r="BE53" i="51"/>
  <c r="H55" i="51"/>
  <c r="B31" i="22" s="1"/>
  <c r="I55" i="51"/>
  <c r="C31" i="22" s="1"/>
  <c r="J55" i="51"/>
  <c r="E31" i="22" s="1"/>
  <c r="K55" i="51"/>
  <c r="F31" i="22" s="1"/>
  <c r="L55" i="51"/>
  <c r="K31" i="22" s="1"/>
  <c r="M55" i="51"/>
  <c r="L31" i="22" s="1"/>
  <c r="N55" i="51"/>
  <c r="N31" i="22" s="1"/>
  <c r="O55" i="51"/>
  <c r="O31" i="22" s="1"/>
  <c r="P55" i="51"/>
  <c r="B31" i="23" s="1"/>
  <c r="Q55" i="51"/>
  <c r="C31" i="23" s="1"/>
  <c r="R55" i="51"/>
  <c r="E31" i="23" s="1"/>
  <c r="S55" i="51"/>
  <c r="F31" i="23" s="1"/>
  <c r="T55" i="51"/>
  <c r="K31" i="23" s="1"/>
  <c r="U55" i="51"/>
  <c r="L31" i="23" s="1"/>
  <c r="V55" i="51"/>
  <c r="N31" i="23" s="1"/>
  <c r="W55" i="51"/>
  <c r="O31" i="23" s="1"/>
  <c r="X55" i="51"/>
  <c r="B31" i="24" s="1"/>
  <c r="Y55" i="51"/>
  <c r="C31" i="24" s="1"/>
  <c r="Z55" i="51"/>
  <c r="E31" i="24" s="1"/>
  <c r="AA55" i="51"/>
  <c r="F31" i="24" s="1"/>
  <c r="AB55" i="51"/>
  <c r="K31" i="24" s="1"/>
  <c r="AC55" i="51"/>
  <c r="L31" i="24" s="1"/>
  <c r="AD55" i="51"/>
  <c r="N31" i="24" s="1"/>
  <c r="AE55" i="51"/>
  <c r="O31" i="24" s="1"/>
  <c r="AF55" i="51"/>
  <c r="B31" i="25" s="1"/>
  <c r="AG55" i="51"/>
  <c r="C31" i="25" s="1"/>
  <c r="AH55" i="51"/>
  <c r="E31" i="25" s="1"/>
  <c r="AI55" i="51"/>
  <c r="F31" i="25" s="1"/>
  <c r="AJ55" i="51"/>
  <c r="K31" i="25" s="1"/>
  <c r="AK55" i="51"/>
  <c r="L31" i="25" s="1"/>
  <c r="AL55" i="51"/>
  <c r="N31" i="25" s="1"/>
  <c r="AM55" i="51"/>
  <c r="O31" i="25" s="1"/>
  <c r="AN55" i="51"/>
  <c r="B31" i="26" s="1"/>
  <c r="AO55" i="51"/>
  <c r="C31" i="26" s="1"/>
  <c r="AP55" i="51"/>
  <c r="E31" i="26" s="1"/>
  <c r="AQ55" i="51"/>
  <c r="F31" i="26" s="1"/>
  <c r="AR55" i="51"/>
  <c r="K31" i="26" s="1"/>
  <c r="AS55" i="51"/>
  <c r="L31" i="26" s="1"/>
  <c r="AT55" i="51"/>
  <c r="N31" i="26" s="1"/>
  <c r="AU55" i="51"/>
  <c r="O31" i="26" s="1"/>
  <c r="AV55" i="51"/>
  <c r="B31" i="27" s="1"/>
  <c r="AW55" i="51"/>
  <c r="C31" i="27" s="1"/>
  <c r="AX55" i="51"/>
  <c r="E31" i="27" s="1"/>
  <c r="AY55" i="51"/>
  <c r="F31" i="27" s="1"/>
  <c r="AZ55" i="51"/>
  <c r="K31" i="27" s="1"/>
  <c r="BA55" i="51"/>
  <c r="L31" i="27" s="1"/>
  <c r="BB55" i="51"/>
  <c r="N31" i="27" s="1"/>
  <c r="BC55" i="51"/>
  <c r="O31" i="27" s="1"/>
  <c r="BD55" i="51"/>
  <c r="BE55" i="51"/>
  <c r="H56" i="51"/>
  <c r="B32" i="22" s="1"/>
  <c r="I56" i="51"/>
  <c r="C32" i="22" s="1"/>
  <c r="J56" i="51"/>
  <c r="E32" i="22" s="1"/>
  <c r="K56" i="51"/>
  <c r="F32" i="22" s="1"/>
  <c r="L56" i="51"/>
  <c r="K32" i="22" s="1"/>
  <c r="M56" i="51"/>
  <c r="L32" i="22" s="1"/>
  <c r="N56" i="51"/>
  <c r="N32" i="22" s="1"/>
  <c r="O56" i="51"/>
  <c r="O32" i="22" s="1"/>
  <c r="P56" i="51"/>
  <c r="B32" i="23" s="1"/>
  <c r="Q56" i="51"/>
  <c r="C32" i="23" s="1"/>
  <c r="R56" i="51"/>
  <c r="E32" i="23" s="1"/>
  <c r="S56" i="51"/>
  <c r="F32" i="23" s="1"/>
  <c r="T56" i="51"/>
  <c r="K32" i="23" s="1"/>
  <c r="U56" i="51"/>
  <c r="L32" i="23" s="1"/>
  <c r="V56" i="51"/>
  <c r="N32" i="23" s="1"/>
  <c r="W56" i="51"/>
  <c r="O32" i="23" s="1"/>
  <c r="X56" i="51"/>
  <c r="B32" i="24" s="1"/>
  <c r="Y56" i="51"/>
  <c r="C32" i="24" s="1"/>
  <c r="Z56" i="51"/>
  <c r="E32" i="24" s="1"/>
  <c r="AA56" i="51"/>
  <c r="F32" i="24" s="1"/>
  <c r="AB56" i="51"/>
  <c r="K32" i="24" s="1"/>
  <c r="AC56" i="51"/>
  <c r="L32" i="24" s="1"/>
  <c r="AD56" i="51"/>
  <c r="N32" i="24" s="1"/>
  <c r="AE56" i="51"/>
  <c r="O32" i="24" s="1"/>
  <c r="AF56" i="51"/>
  <c r="B32" i="25" s="1"/>
  <c r="AG56" i="51"/>
  <c r="C32" i="25" s="1"/>
  <c r="AH56" i="51"/>
  <c r="E32" i="25" s="1"/>
  <c r="AI56" i="51"/>
  <c r="F32" i="25" s="1"/>
  <c r="AJ56" i="51"/>
  <c r="K32" i="25" s="1"/>
  <c r="AK56" i="51"/>
  <c r="L32" i="25" s="1"/>
  <c r="AL56" i="51"/>
  <c r="N32" i="25" s="1"/>
  <c r="AM56" i="51"/>
  <c r="O32" i="25" s="1"/>
  <c r="AN56" i="51"/>
  <c r="B32" i="26" s="1"/>
  <c r="AO56" i="51"/>
  <c r="C32" i="26" s="1"/>
  <c r="AP56" i="51"/>
  <c r="E32" i="26" s="1"/>
  <c r="AQ56" i="51"/>
  <c r="F32" i="26" s="1"/>
  <c r="AR56" i="51"/>
  <c r="K32" i="26" s="1"/>
  <c r="AS56" i="51"/>
  <c r="L32" i="26" s="1"/>
  <c r="AT56" i="51"/>
  <c r="N32" i="26" s="1"/>
  <c r="AU56" i="51"/>
  <c r="O32" i="26" s="1"/>
  <c r="AV56" i="51"/>
  <c r="B32" i="27" s="1"/>
  <c r="AW56" i="51"/>
  <c r="C32" i="27" s="1"/>
  <c r="AX56" i="51"/>
  <c r="E32" i="27" s="1"/>
  <c r="AY56" i="51"/>
  <c r="F32" i="27" s="1"/>
  <c r="AZ56" i="51"/>
  <c r="K32" i="27" s="1"/>
  <c r="BA56" i="51"/>
  <c r="L32" i="27" s="1"/>
  <c r="BB56" i="51"/>
  <c r="N32" i="27" s="1"/>
  <c r="BC56" i="51"/>
  <c r="O32" i="27" s="1"/>
  <c r="BD56" i="51"/>
  <c r="BE56" i="51"/>
  <c r="H57" i="51"/>
  <c r="B33" i="22" s="1"/>
  <c r="I57" i="51"/>
  <c r="C33" i="22" s="1"/>
  <c r="J57" i="51"/>
  <c r="E33" i="22" s="1"/>
  <c r="K57" i="51"/>
  <c r="F33" i="22" s="1"/>
  <c r="L57" i="51"/>
  <c r="K33" i="22" s="1"/>
  <c r="M57" i="51"/>
  <c r="L33" i="22" s="1"/>
  <c r="N57" i="51"/>
  <c r="N33" i="22" s="1"/>
  <c r="O57" i="51"/>
  <c r="O33" i="22" s="1"/>
  <c r="P57" i="51"/>
  <c r="B33" i="23" s="1"/>
  <c r="Q57" i="51"/>
  <c r="C33" i="23" s="1"/>
  <c r="R57" i="51"/>
  <c r="E33" i="23" s="1"/>
  <c r="S57" i="51"/>
  <c r="F33" i="23" s="1"/>
  <c r="T57" i="51"/>
  <c r="K33" i="23" s="1"/>
  <c r="U57" i="51"/>
  <c r="L33" i="23" s="1"/>
  <c r="V57" i="51"/>
  <c r="N33" i="23" s="1"/>
  <c r="W57" i="51"/>
  <c r="O33" i="23" s="1"/>
  <c r="X57" i="51"/>
  <c r="B33" i="24" s="1"/>
  <c r="Y57" i="51"/>
  <c r="C33" i="24" s="1"/>
  <c r="Z57" i="51"/>
  <c r="E33" i="24" s="1"/>
  <c r="AA57" i="51"/>
  <c r="F33" i="24" s="1"/>
  <c r="AB57" i="51"/>
  <c r="K33" i="24" s="1"/>
  <c r="AC57" i="51"/>
  <c r="L33" i="24" s="1"/>
  <c r="AD57" i="51"/>
  <c r="N33" i="24" s="1"/>
  <c r="AE57" i="51"/>
  <c r="O33" i="24" s="1"/>
  <c r="AF57" i="51"/>
  <c r="B33" i="25" s="1"/>
  <c r="AG57" i="51"/>
  <c r="C33" i="25" s="1"/>
  <c r="AH57" i="51"/>
  <c r="E33" i="25" s="1"/>
  <c r="AI57" i="51"/>
  <c r="F33" i="25" s="1"/>
  <c r="AJ57" i="51"/>
  <c r="K33" i="25" s="1"/>
  <c r="AK57" i="51"/>
  <c r="L33" i="25" s="1"/>
  <c r="AL57" i="51"/>
  <c r="N33" i="25" s="1"/>
  <c r="AM57" i="51"/>
  <c r="O33" i="25" s="1"/>
  <c r="AN57" i="51"/>
  <c r="B33" i="26" s="1"/>
  <c r="AO57" i="51"/>
  <c r="C33" i="26" s="1"/>
  <c r="AP57" i="51"/>
  <c r="E33" i="26" s="1"/>
  <c r="AQ57" i="51"/>
  <c r="F33" i="26" s="1"/>
  <c r="AR57" i="51"/>
  <c r="K33" i="26" s="1"/>
  <c r="AS57" i="51"/>
  <c r="L33" i="26" s="1"/>
  <c r="AT57" i="51"/>
  <c r="N33" i="26" s="1"/>
  <c r="AU57" i="51"/>
  <c r="O33" i="26" s="1"/>
  <c r="AV57" i="51"/>
  <c r="B33" i="27" s="1"/>
  <c r="AW57" i="51"/>
  <c r="C33" i="27" s="1"/>
  <c r="AX57" i="51"/>
  <c r="E33" i="27" s="1"/>
  <c r="AY57" i="51"/>
  <c r="F33" i="27" s="1"/>
  <c r="AZ57" i="51"/>
  <c r="K33" i="27" s="1"/>
  <c r="BA57" i="51"/>
  <c r="L33" i="27" s="1"/>
  <c r="BB57" i="51"/>
  <c r="N33" i="27" s="1"/>
  <c r="BC57" i="51"/>
  <c r="O33" i="27" s="1"/>
  <c r="BD57" i="51"/>
  <c r="BE57" i="51"/>
  <c r="H58" i="51"/>
  <c r="B34" i="22" s="1"/>
  <c r="I58" i="51"/>
  <c r="C34" i="22" s="1"/>
  <c r="J58" i="51"/>
  <c r="E34" i="22" s="1"/>
  <c r="K58" i="51"/>
  <c r="F34" i="22" s="1"/>
  <c r="L58" i="51"/>
  <c r="K34" i="22" s="1"/>
  <c r="M58" i="51"/>
  <c r="L34" i="22" s="1"/>
  <c r="N58" i="51"/>
  <c r="N34" i="22" s="1"/>
  <c r="O58" i="51"/>
  <c r="O34" i="22" s="1"/>
  <c r="P58" i="51"/>
  <c r="B34" i="23" s="1"/>
  <c r="Q58" i="51"/>
  <c r="C34" i="23" s="1"/>
  <c r="R58" i="51"/>
  <c r="E34" i="23" s="1"/>
  <c r="S58" i="51"/>
  <c r="F34" i="23" s="1"/>
  <c r="T58" i="51"/>
  <c r="K34" i="23" s="1"/>
  <c r="U58" i="51"/>
  <c r="L34" i="23" s="1"/>
  <c r="V58" i="51"/>
  <c r="N34" i="23" s="1"/>
  <c r="W58" i="51"/>
  <c r="O34" i="23" s="1"/>
  <c r="X58" i="51"/>
  <c r="B34" i="24" s="1"/>
  <c r="Y58" i="51"/>
  <c r="C34" i="24" s="1"/>
  <c r="Z58" i="51"/>
  <c r="E34" i="24" s="1"/>
  <c r="AA58" i="51"/>
  <c r="F34" i="24" s="1"/>
  <c r="AB58" i="51"/>
  <c r="K34" i="24" s="1"/>
  <c r="AC58" i="51"/>
  <c r="L34" i="24" s="1"/>
  <c r="AD58" i="51"/>
  <c r="N34" i="24" s="1"/>
  <c r="AE58" i="51"/>
  <c r="O34" i="24" s="1"/>
  <c r="AF58" i="51"/>
  <c r="B34" i="25" s="1"/>
  <c r="AG58" i="51"/>
  <c r="C34" i="25" s="1"/>
  <c r="AH58" i="51"/>
  <c r="E34" i="25" s="1"/>
  <c r="AI58" i="51"/>
  <c r="F34" i="25" s="1"/>
  <c r="AJ58" i="51"/>
  <c r="K34" i="25" s="1"/>
  <c r="AK58" i="51"/>
  <c r="L34" i="25" s="1"/>
  <c r="AL58" i="51"/>
  <c r="N34" i="25" s="1"/>
  <c r="AM58" i="51"/>
  <c r="O34" i="25" s="1"/>
  <c r="AN58" i="51"/>
  <c r="B34" i="26" s="1"/>
  <c r="AO58" i="51"/>
  <c r="C34" i="26" s="1"/>
  <c r="AP58" i="51"/>
  <c r="E34" i="26" s="1"/>
  <c r="AQ58" i="51"/>
  <c r="F34" i="26" s="1"/>
  <c r="AR58" i="51"/>
  <c r="K34" i="26" s="1"/>
  <c r="AS58" i="51"/>
  <c r="L34" i="26" s="1"/>
  <c r="AT58" i="51"/>
  <c r="N34" i="26" s="1"/>
  <c r="AU58" i="51"/>
  <c r="O34" i="26" s="1"/>
  <c r="AV58" i="51"/>
  <c r="B34" i="27" s="1"/>
  <c r="AW58" i="51"/>
  <c r="C34" i="27" s="1"/>
  <c r="AX58" i="51"/>
  <c r="E34" i="27" s="1"/>
  <c r="AY58" i="51"/>
  <c r="F34" i="27" s="1"/>
  <c r="AZ58" i="51"/>
  <c r="K34" i="27" s="1"/>
  <c r="BA58" i="51"/>
  <c r="L34" i="27" s="1"/>
  <c r="BB58" i="51"/>
  <c r="N34" i="27" s="1"/>
  <c r="BC58" i="51"/>
  <c r="O34" i="27" s="1"/>
  <c r="BD58" i="51"/>
  <c r="BE58" i="51"/>
  <c r="H59" i="51"/>
  <c r="B35" i="22" s="1"/>
  <c r="I59" i="51"/>
  <c r="C35" i="22" s="1"/>
  <c r="J59" i="51"/>
  <c r="E35" i="22" s="1"/>
  <c r="K59" i="51"/>
  <c r="F35" i="22" s="1"/>
  <c r="L59" i="51"/>
  <c r="K35" i="22" s="1"/>
  <c r="M59" i="51"/>
  <c r="L35" i="22" s="1"/>
  <c r="N59" i="51"/>
  <c r="N35" i="22" s="1"/>
  <c r="O59" i="51"/>
  <c r="O35" i="22" s="1"/>
  <c r="P59" i="51"/>
  <c r="B35" i="23" s="1"/>
  <c r="Q59" i="51"/>
  <c r="C35" i="23" s="1"/>
  <c r="R59" i="51"/>
  <c r="E35" i="23" s="1"/>
  <c r="S59" i="51"/>
  <c r="F35" i="23" s="1"/>
  <c r="T59" i="51"/>
  <c r="K35" i="23" s="1"/>
  <c r="K35" i="28" s="1"/>
  <c r="U59" i="51"/>
  <c r="L35" i="23" s="1"/>
  <c r="V59" i="51"/>
  <c r="N35" i="23" s="1"/>
  <c r="W59" i="51"/>
  <c r="O35" i="23" s="1"/>
  <c r="X59" i="51"/>
  <c r="B35" i="24" s="1"/>
  <c r="Y59" i="51"/>
  <c r="C35" i="24" s="1"/>
  <c r="Z59" i="51"/>
  <c r="E35" i="24" s="1"/>
  <c r="AA59" i="51"/>
  <c r="F35" i="24" s="1"/>
  <c r="AB59" i="51"/>
  <c r="K35" i="24" s="1"/>
  <c r="AC59" i="51"/>
  <c r="L35" i="24" s="1"/>
  <c r="AD59" i="51"/>
  <c r="N35" i="24" s="1"/>
  <c r="AE59" i="51"/>
  <c r="O35" i="24" s="1"/>
  <c r="AF59" i="51"/>
  <c r="B35" i="25" s="1"/>
  <c r="AG59" i="51"/>
  <c r="C35" i="25" s="1"/>
  <c r="AH59" i="51"/>
  <c r="E35" i="25" s="1"/>
  <c r="AI59" i="51"/>
  <c r="F35" i="25" s="1"/>
  <c r="AJ59" i="51"/>
  <c r="K35" i="25" s="1"/>
  <c r="AK59" i="51"/>
  <c r="L35" i="25" s="1"/>
  <c r="AL59" i="51"/>
  <c r="N35" i="25" s="1"/>
  <c r="AM59" i="51"/>
  <c r="O35" i="25" s="1"/>
  <c r="AN59" i="51"/>
  <c r="B35" i="26" s="1"/>
  <c r="AO59" i="51"/>
  <c r="C35" i="26" s="1"/>
  <c r="AP59" i="51"/>
  <c r="E35" i="26" s="1"/>
  <c r="AQ59" i="51"/>
  <c r="F35" i="26" s="1"/>
  <c r="AR59" i="51"/>
  <c r="K35" i="26" s="1"/>
  <c r="AS59" i="51"/>
  <c r="L35" i="26" s="1"/>
  <c r="AT59" i="51"/>
  <c r="N35" i="26" s="1"/>
  <c r="AU59" i="51"/>
  <c r="O35" i="26" s="1"/>
  <c r="AV59" i="51"/>
  <c r="B35" i="27" s="1"/>
  <c r="AW59" i="51"/>
  <c r="C35" i="27" s="1"/>
  <c r="AX59" i="51"/>
  <c r="E35" i="27" s="1"/>
  <c r="AY59" i="51"/>
  <c r="F35" i="27" s="1"/>
  <c r="AZ59" i="51"/>
  <c r="K35" i="27" s="1"/>
  <c r="BA59" i="51"/>
  <c r="L35" i="27" s="1"/>
  <c r="BB59" i="51"/>
  <c r="N35" i="27" s="1"/>
  <c r="BC59" i="51"/>
  <c r="O35" i="27" s="1"/>
  <c r="BD59" i="51"/>
  <c r="BE59" i="51"/>
  <c r="H60" i="51"/>
  <c r="B36" i="22" s="1"/>
  <c r="I60" i="51"/>
  <c r="C36" i="22" s="1"/>
  <c r="J60" i="51"/>
  <c r="E36" i="22" s="1"/>
  <c r="K60" i="51"/>
  <c r="F36" i="22" s="1"/>
  <c r="L60" i="51"/>
  <c r="K36" i="22" s="1"/>
  <c r="M60" i="51"/>
  <c r="L36" i="22" s="1"/>
  <c r="N60" i="51"/>
  <c r="N36" i="22" s="1"/>
  <c r="O60" i="51"/>
  <c r="O36" i="22" s="1"/>
  <c r="P60" i="51"/>
  <c r="B36" i="23" s="1"/>
  <c r="Q60" i="51"/>
  <c r="C36" i="23" s="1"/>
  <c r="R60" i="51"/>
  <c r="E36" i="23" s="1"/>
  <c r="S60" i="51"/>
  <c r="F36" i="23" s="1"/>
  <c r="T60" i="51"/>
  <c r="K36" i="23" s="1"/>
  <c r="U60" i="51"/>
  <c r="L36" i="23" s="1"/>
  <c r="V60" i="51"/>
  <c r="N36" i="23" s="1"/>
  <c r="W60" i="51"/>
  <c r="O36" i="23" s="1"/>
  <c r="X60" i="51"/>
  <c r="B36" i="24" s="1"/>
  <c r="Y60" i="51"/>
  <c r="C36" i="24" s="1"/>
  <c r="Z60" i="51"/>
  <c r="E36" i="24" s="1"/>
  <c r="AA60" i="51"/>
  <c r="F36" i="24" s="1"/>
  <c r="AB60" i="51"/>
  <c r="K36" i="24" s="1"/>
  <c r="AC60" i="51"/>
  <c r="L36" i="24" s="1"/>
  <c r="AD60" i="51"/>
  <c r="N36" i="24" s="1"/>
  <c r="AE60" i="51"/>
  <c r="O36" i="24" s="1"/>
  <c r="AF60" i="51"/>
  <c r="B36" i="25" s="1"/>
  <c r="AG60" i="51"/>
  <c r="C36" i="25" s="1"/>
  <c r="AH60" i="51"/>
  <c r="E36" i="25" s="1"/>
  <c r="AI60" i="51"/>
  <c r="F36" i="25" s="1"/>
  <c r="AJ60" i="51"/>
  <c r="K36" i="25" s="1"/>
  <c r="AK60" i="51"/>
  <c r="L36" i="25" s="1"/>
  <c r="AL60" i="51"/>
  <c r="N36" i="25" s="1"/>
  <c r="AM60" i="51"/>
  <c r="O36" i="25" s="1"/>
  <c r="AN60" i="51"/>
  <c r="B36" i="26" s="1"/>
  <c r="AO60" i="51"/>
  <c r="C36" i="26" s="1"/>
  <c r="AP60" i="51"/>
  <c r="E36" i="26" s="1"/>
  <c r="AQ60" i="51"/>
  <c r="F36" i="26" s="1"/>
  <c r="AR60" i="51"/>
  <c r="K36" i="26" s="1"/>
  <c r="AS60" i="51"/>
  <c r="L36" i="26" s="1"/>
  <c r="AT60" i="51"/>
  <c r="N36" i="26" s="1"/>
  <c r="AU60" i="51"/>
  <c r="O36" i="26" s="1"/>
  <c r="AV60" i="51"/>
  <c r="B36" i="27" s="1"/>
  <c r="AW60" i="51"/>
  <c r="C36" i="27" s="1"/>
  <c r="AX60" i="51"/>
  <c r="E36" i="27" s="1"/>
  <c r="AY60" i="51"/>
  <c r="F36" i="27" s="1"/>
  <c r="AZ60" i="51"/>
  <c r="K36" i="27" s="1"/>
  <c r="BA60" i="51"/>
  <c r="L36" i="27" s="1"/>
  <c r="BB60" i="51"/>
  <c r="N36" i="27" s="1"/>
  <c r="BC60" i="51"/>
  <c r="O36" i="27" s="1"/>
  <c r="BD60" i="51"/>
  <c r="BE60" i="51"/>
  <c r="H62" i="51"/>
  <c r="B38" i="22" s="1"/>
  <c r="I62" i="51"/>
  <c r="C38" i="22" s="1"/>
  <c r="J62" i="51"/>
  <c r="E38" i="22" s="1"/>
  <c r="K62" i="51"/>
  <c r="F38" i="22" s="1"/>
  <c r="L62" i="51"/>
  <c r="K38" i="22" s="1"/>
  <c r="M62" i="51"/>
  <c r="L38" i="22" s="1"/>
  <c r="N62" i="51"/>
  <c r="N38" i="22" s="1"/>
  <c r="O62" i="51"/>
  <c r="O38" i="22" s="1"/>
  <c r="P62" i="51"/>
  <c r="B38" i="23" s="1"/>
  <c r="Q62" i="51"/>
  <c r="C38" i="23" s="1"/>
  <c r="R62" i="51"/>
  <c r="E38" i="23" s="1"/>
  <c r="S62" i="51"/>
  <c r="F38" i="23" s="1"/>
  <c r="T62" i="51"/>
  <c r="K38" i="23" s="1"/>
  <c r="U62" i="51"/>
  <c r="L38" i="23" s="1"/>
  <c r="V62" i="51"/>
  <c r="N38" i="23" s="1"/>
  <c r="W62" i="51"/>
  <c r="O38" i="23" s="1"/>
  <c r="X62" i="51"/>
  <c r="B38" i="24" s="1"/>
  <c r="Y62" i="51"/>
  <c r="C38" i="24" s="1"/>
  <c r="Z62" i="51"/>
  <c r="E38" i="24" s="1"/>
  <c r="AA62" i="51"/>
  <c r="F38" i="24" s="1"/>
  <c r="AB62" i="51"/>
  <c r="K38" i="24" s="1"/>
  <c r="AC62" i="51"/>
  <c r="L38" i="24" s="1"/>
  <c r="AD62" i="51"/>
  <c r="N38" i="24" s="1"/>
  <c r="AE62" i="51"/>
  <c r="O38" i="24" s="1"/>
  <c r="AF62" i="51"/>
  <c r="B38" i="25" s="1"/>
  <c r="AG62" i="51"/>
  <c r="C38" i="25" s="1"/>
  <c r="AH62" i="51"/>
  <c r="E38" i="25" s="1"/>
  <c r="AI62" i="51"/>
  <c r="F38" i="25" s="1"/>
  <c r="AJ62" i="51"/>
  <c r="K38" i="25" s="1"/>
  <c r="AK62" i="51"/>
  <c r="L38" i="25" s="1"/>
  <c r="AL62" i="51"/>
  <c r="N38" i="25" s="1"/>
  <c r="AM62" i="51"/>
  <c r="O38" i="25" s="1"/>
  <c r="AN62" i="51"/>
  <c r="B38" i="26" s="1"/>
  <c r="AO62" i="51"/>
  <c r="C38" i="26" s="1"/>
  <c r="AP62" i="51"/>
  <c r="E38" i="26" s="1"/>
  <c r="AQ62" i="51"/>
  <c r="F38" i="26" s="1"/>
  <c r="AR62" i="51"/>
  <c r="K38" i="26" s="1"/>
  <c r="AS62" i="51"/>
  <c r="L38" i="26" s="1"/>
  <c r="AT62" i="51"/>
  <c r="N38" i="26" s="1"/>
  <c r="AU62" i="51"/>
  <c r="O38" i="26" s="1"/>
  <c r="AV62" i="51"/>
  <c r="B38" i="27" s="1"/>
  <c r="AW62" i="51"/>
  <c r="C38" i="27" s="1"/>
  <c r="AX62" i="51"/>
  <c r="E38" i="27" s="1"/>
  <c r="AY62" i="51"/>
  <c r="F38" i="27" s="1"/>
  <c r="AZ62" i="51"/>
  <c r="K38" i="27" s="1"/>
  <c r="BA62" i="51"/>
  <c r="L38" i="27" s="1"/>
  <c r="BB62" i="51"/>
  <c r="N38" i="27" s="1"/>
  <c r="BC62" i="51"/>
  <c r="O38" i="27" s="1"/>
  <c r="BD62" i="51"/>
  <c r="BE62" i="51"/>
  <c r="H63" i="51"/>
  <c r="B39" i="22" s="1"/>
  <c r="I63" i="51"/>
  <c r="C39" i="22" s="1"/>
  <c r="J63" i="51"/>
  <c r="E39" i="22" s="1"/>
  <c r="K63" i="51"/>
  <c r="F39" i="22" s="1"/>
  <c r="L63" i="51"/>
  <c r="K39" i="22" s="1"/>
  <c r="M63" i="51"/>
  <c r="L39" i="22" s="1"/>
  <c r="N63" i="51"/>
  <c r="N39" i="22" s="1"/>
  <c r="O63" i="51"/>
  <c r="O39" i="22" s="1"/>
  <c r="P63" i="51"/>
  <c r="B39" i="23" s="1"/>
  <c r="Q63" i="51"/>
  <c r="C39" i="23" s="1"/>
  <c r="R63" i="51"/>
  <c r="E39" i="23" s="1"/>
  <c r="S63" i="51"/>
  <c r="F39" i="23" s="1"/>
  <c r="T63" i="51"/>
  <c r="K39" i="23" s="1"/>
  <c r="U63" i="51"/>
  <c r="L39" i="23" s="1"/>
  <c r="V63" i="51"/>
  <c r="N39" i="23" s="1"/>
  <c r="W63" i="51"/>
  <c r="O39" i="23" s="1"/>
  <c r="X63" i="51"/>
  <c r="B39" i="24" s="1"/>
  <c r="Y63" i="51"/>
  <c r="C39" i="24" s="1"/>
  <c r="Z63" i="51"/>
  <c r="E39" i="24" s="1"/>
  <c r="AA63" i="51"/>
  <c r="F39" i="24" s="1"/>
  <c r="AB63" i="51"/>
  <c r="K39" i="24" s="1"/>
  <c r="AC63" i="51"/>
  <c r="L39" i="24" s="1"/>
  <c r="AD63" i="51"/>
  <c r="N39" i="24" s="1"/>
  <c r="AE63" i="51"/>
  <c r="O39" i="24" s="1"/>
  <c r="AF63" i="51"/>
  <c r="B39" i="25" s="1"/>
  <c r="AG63" i="51"/>
  <c r="C39" i="25" s="1"/>
  <c r="AH63" i="51"/>
  <c r="E39" i="25" s="1"/>
  <c r="AI63" i="51"/>
  <c r="F39" i="25" s="1"/>
  <c r="AJ63" i="51"/>
  <c r="K39" i="25" s="1"/>
  <c r="AK63" i="51"/>
  <c r="L39" i="25" s="1"/>
  <c r="AL63" i="51"/>
  <c r="N39" i="25" s="1"/>
  <c r="AM63" i="51"/>
  <c r="O39" i="25" s="1"/>
  <c r="AN63" i="51"/>
  <c r="B39" i="26" s="1"/>
  <c r="AO63" i="51"/>
  <c r="C39" i="26" s="1"/>
  <c r="AP63" i="51"/>
  <c r="E39" i="26" s="1"/>
  <c r="AQ63" i="51"/>
  <c r="F39" i="26" s="1"/>
  <c r="AR63" i="51"/>
  <c r="K39" i="26" s="1"/>
  <c r="AS63" i="51"/>
  <c r="L39" i="26" s="1"/>
  <c r="AT63" i="51"/>
  <c r="N39" i="26" s="1"/>
  <c r="AU63" i="51"/>
  <c r="O39" i="26" s="1"/>
  <c r="AV63" i="51"/>
  <c r="B39" i="27" s="1"/>
  <c r="AW63" i="51"/>
  <c r="C39" i="27" s="1"/>
  <c r="AX63" i="51"/>
  <c r="E39" i="27" s="1"/>
  <c r="AY63" i="51"/>
  <c r="F39" i="27" s="1"/>
  <c r="AZ63" i="51"/>
  <c r="K39" i="27" s="1"/>
  <c r="BA63" i="51"/>
  <c r="L39" i="27" s="1"/>
  <c r="BB63" i="51"/>
  <c r="N39" i="27" s="1"/>
  <c r="BC63" i="51"/>
  <c r="O39" i="27" s="1"/>
  <c r="BD63" i="51"/>
  <c r="BE63" i="51"/>
  <c r="H64" i="51"/>
  <c r="B40" i="22" s="1"/>
  <c r="I64" i="51"/>
  <c r="C40" i="22" s="1"/>
  <c r="J64" i="51"/>
  <c r="E40" i="22" s="1"/>
  <c r="K64" i="51"/>
  <c r="F40" i="22" s="1"/>
  <c r="L64" i="51"/>
  <c r="K40" i="22" s="1"/>
  <c r="M64" i="51"/>
  <c r="L40" i="22" s="1"/>
  <c r="N64" i="51"/>
  <c r="N40" i="22" s="1"/>
  <c r="O64" i="51"/>
  <c r="O40" i="22" s="1"/>
  <c r="P64" i="51"/>
  <c r="B40" i="23" s="1"/>
  <c r="Q64" i="51"/>
  <c r="C40" i="23" s="1"/>
  <c r="R64" i="51"/>
  <c r="E40" i="23" s="1"/>
  <c r="S64" i="51"/>
  <c r="F40" i="23" s="1"/>
  <c r="T64" i="51"/>
  <c r="K40" i="23" s="1"/>
  <c r="U64" i="51"/>
  <c r="L40" i="23" s="1"/>
  <c r="V64" i="51"/>
  <c r="N40" i="23" s="1"/>
  <c r="W64" i="51"/>
  <c r="O40" i="23" s="1"/>
  <c r="X64" i="51"/>
  <c r="B40" i="24" s="1"/>
  <c r="Y64" i="51"/>
  <c r="C40" i="24" s="1"/>
  <c r="Z64" i="51"/>
  <c r="E40" i="24" s="1"/>
  <c r="AA64" i="51"/>
  <c r="F40" i="24" s="1"/>
  <c r="AB64" i="51"/>
  <c r="K40" i="24" s="1"/>
  <c r="AC64" i="51"/>
  <c r="L40" i="24" s="1"/>
  <c r="AD64" i="51"/>
  <c r="N40" i="24" s="1"/>
  <c r="AE64" i="51"/>
  <c r="O40" i="24" s="1"/>
  <c r="AF64" i="51"/>
  <c r="B40" i="25" s="1"/>
  <c r="AG64" i="51"/>
  <c r="C40" i="25" s="1"/>
  <c r="AH64" i="51"/>
  <c r="E40" i="25" s="1"/>
  <c r="AI64" i="51"/>
  <c r="F40" i="25" s="1"/>
  <c r="AJ64" i="51"/>
  <c r="K40" i="25" s="1"/>
  <c r="AK64" i="51"/>
  <c r="L40" i="25" s="1"/>
  <c r="AL64" i="51"/>
  <c r="N40" i="25" s="1"/>
  <c r="AM64" i="51"/>
  <c r="O40" i="25" s="1"/>
  <c r="AN64" i="51"/>
  <c r="B40" i="26" s="1"/>
  <c r="AO64" i="51"/>
  <c r="C40" i="26" s="1"/>
  <c r="AP64" i="51"/>
  <c r="E40" i="26" s="1"/>
  <c r="AQ64" i="51"/>
  <c r="F40" i="26" s="1"/>
  <c r="AR64" i="51"/>
  <c r="K40" i="26" s="1"/>
  <c r="AS64" i="51"/>
  <c r="L40" i="26" s="1"/>
  <c r="AT64" i="51"/>
  <c r="N40" i="26" s="1"/>
  <c r="AU64" i="51"/>
  <c r="O40" i="26" s="1"/>
  <c r="AV64" i="51"/>
  <c r="B40" i="27" s="1"/>
  <c r="AW64" i="51"/>
  <c r="C40" i="27" s="1"/>
  <c r="AX64" i="51"/>
  <c r="E40" i="27" s="1"/>
  <c r="AY64" i="51"/>
  <c r="F40" i="27" s="1"/>
  <c r="AZ64" i="51"/>
  <c r="K40" i="27" s="1"/>
  <c r="BA64" i="51"/>
  <c r="L40" i="27" s="1"/>
  <c r="BB64" i="51"/>
  <c r="N40" i="27" s="1"/>
  <c r="BC64" i="51"/>
  <c r="O40" i="27" s="1"/>
  <c r="BD64" i="51"/>
  <c r="BE64" i="51"/>
  <c r="H65" i="51"/>
  <c r="B41" i="22" s="1"/>
  <c r="I65" i="51"/>
  <c r="C41" i="22" s="1"/>
  <c r="J65" i="51"/>
  <c r="E41" i="22" s="1"/>
  <c r="K65" i="51"/>
  <c r="F41" i="22" s="1"/>
  <c r="L65" i="51"/>
  <c r="K41" i="22" s="1"/>
  <c r="M65" i="51"/>
  <c r="L41" i="22" s="1"/>
  <c r="N65" i="51"/>
  <c r="N41" i="22" s="1"/>
  <c r="O65" i="51"/>
  <c r="O41" i="22" s="1"/>
  <c r="P65" i="51"/>
  <c r="B41" i="23" s="1"/>
  <c r="Q65" i="51"/>
  <c r="C41" i="23" s="1"/>
  <c r="R65" i="51"/>
  <c r="E41" i="23" s="1"/>
  <c r="S65" i="51"/>
  <c r="F41" i="23" s="1"/>
  <c r="T65" i="51"/>
  <c r="K41" i="23" s="1"/>
  <c r="U65" i="51"/>
  <c r="L41" i="23" s="1"/>
  <c r="V65" i="51"/>
  <c r="N41" i="23" s="1"/>
  <c r="W65" i="51"/>
  <c r="O41" i="23" s="1"/>
  <c r="X65" i="51"/>
  <c r="B41" i="24" s="1"/>
  <c r="Y65" i="51"/>
  <c r="C41" i="24" s="1"/>
  <c r="Z65" i="51"/>
  <c r="E41" i="24" s="1"/>
  <c r="AA65" i="51"/>
  <c r="F41" i="24" s="1"/>
  <c r="AB65" i="51"/>
  <c r="K41" i="24" s="1"/>
  <c r="AC65" i="51"/>
  <c r="L41" i="24" s="1"/>
  <c r="AD65" i="51"/>
  <c r="N41" i="24" s="1"/>
  <c r="AE65" i="51"/>
  <c r="O41" i="24" s="1"/>
  <c r="AF65" i="51"/>
  <c r="B41" i="25" s="1"/>
  <c r="AG65" i="51"/>
  <c r="C41" i="25" s="1"/>
  <c r="AH65" i="51"/>
  <c r="E41" i="25" s="1"/>
  <c r="AI65" i="51"/>
  <c r="F41" i="25" s="1"/>
  <c r="AJ65" i="51"/>
  <c r="K41" i="25" s="1"/>
  <c r="AK65" i="51"/>
  <c r="L41" i="25" s="1"/>
  <c r="AL65" i="51"/>
  <c r="N41" i="25" s="1"/>
  <c r="AM65" i="51"/>
  <c r="O41" i="25" s="1"/>
  <c r="AN65" i="51"/>
  <c r="B41" i="26" s="1"/>
  <c r="AO65" i="51"/>
  <c r="C41" i="26" s="1"/>
  <c r="AP65" i="51"/>
  <c r="E41" i="26" s="1"/>
  <c r="AQ65" i="51"/>
  <c r="F41" i="26" s="1"/>
  <c r="AR65" i="51"/>
  <c r="K41" i="26" s="1"/>
  <c r="AS65" i="51"/>
  <c r="L41" i="26" s="1"/>
  <c r="AT65" i="51"/>
  <c r="N41" i="26" s="1"/>
  <c r="AU65" i="51"/>
  <c r="O41" i="26" s="1"/>
  <c r="AV65" i="51"/>
  <c r="B41" i="27" s="1"/>
  <c r="AW65" i="51"/>
  <c r="C41" i="27" s="1"/>
  <c r="AX65" i="51"/>
  <c r="E41" i="27" s="1"/>
  <c r="AY65" i="51"/>
  <c r="F41" i="27" s="1"/>
  <c r="AZ65" i="51"/>
  <c r="K41" i="27" s="1"/>
  <c r="BA65" i="51"/>
  <c r="L41" i="27" s="1"/>
  <c r="BB65" i="51"/>
  <c r="N41" i="27" s="1"/>
  <c r="BC65" i="51"/>
  <c r="O41" i="27" s="1"/>
  <c r="BD65" i="51"/>
  <c r="BE65" i="51"/>
  <c r="H66" i="51"/>
  <c r="B42" i="22" s="1"/>
  <c r="I66" i="51"/>
  <c r="C42" i="22" s="1"/>
  <c r="J66" i="51"/>
  <c r="E42" i="22" s="1"/>
  <c r="K66" i="51"/>
  <c r="F42" i="22" s="1"/>
  <c r="L66" i="51"/>
  <c r="K42" i="22" s="1"/>
  <c r="M66" i="51"/>
  <c r="L42" i="22" s="1"/>
  <c r="N66" i="51"/>
  <c r="N42" i="22" s="1"/>
  <c r="O66" i="51"/>
  <c r="O42" i="22" s="1"/>
  <c r="P66" i="51"/>
  <c r="B42" i="23" s="1"/>
  <c r="Q66" i="51"/>
  <c r="C42" i="23" s="1"/>
  <c r="R66" i="51"/>
  <c r="E42" i="23" s="1"/>
  <c r="S66" i="51"/>
  <c r="F42" i="23" s="1"/>
  <c r="T66" i="51"/>
  <c r="K42" i="23" s="1"/>
  <c r="U66" i="51"/>
  <c r="L42" i="23" s="1"/>
  <c r="V66" i="51"/>
  <c r="N42" i="23" s="1"/>
  <c r="W66" i="51"/>
  <c r="O42" i="23" s="1"/>
  <c r="X66" i="51"/>
  <c r="B42" i="24" s="1"/>
  <c r="Y66" i="51"/>
  <c r="C42" i="24" s="1"/>
  <c r="Z66" i="51"/>
  <c r="E42" i="24" s="1"/>
  <c r="AA66" i="51"/>
  <c r="F42" i="24" s="1"/>
  <c r="AB66" i="51"/>
  <c r="K42" i="24" s="1"/>
  <c r="AC66" i="51"/>
  <c r="L42" i="24" s="1"/>
  <c r="AD66" i="51"/>
  <c r="N42" i="24" s="1"/>
  <c r="AE66" i="51"/>
  <c r="O42" i="24" s="1"/>
  <c r="AF66" i="51"/>
  <c r="B42" i="25" s="1"/>
  <c r="AG66" i="51"/>
  <c r="C42" i="25" s="1"/>
  <c r="AH66" i="51"/>
  <c r="E42" i="25" s="1"/>
  <c r="AI66" i="51"/>
  <c r="F42" i="25" s="1"/>
  <c r="AJ66" i="51"/>
  <c r="K42" i="25" s="1"/>
  <c r="AK66" i="51"/>
  <c r="L42" i="25" s="1"/>
  <c r="AL66" i="51"/>
  <c r="N42" i="25" s="1"/>
  <c r="AM66" i="51"/>
  <c r="O42" i="25" s="1"/>
  <c r="AN66" i="51"/>
  <c r="B42" i="26" s="1"/>
  <c r="AO66" i="51"/>
  <c r="C42" i="26" s="1"/>
  <c r="AP66" i="51"/>
  <c r="E42" i="26" s="1"/>
  <c r="AQ66" i="51"/>
  <c r="F42" i="26" s="1"/>
  <c r="AR66" i="51"/>
  <c r="K42" i="26" s="1"/>
  <c r="AS66" i="51"/>
  <c r="L42" i="26" s="1"/>
  <c r="AT66" i="51"/>
  <c r="N42" i="26" s="1"/>
  <c r="AU66" i="51"/>
  <c r="O42" i="26" s="1"/>
  <c r="AV66" i="51"/>
  <c r="B42" i="27" s="1"/>
  <c r="AW66" i="51"/>
  <c r="C42" i="27" s="1"/>
  <c r="AX66" i="51"/>
  <c r="E42" i="27" s="1"/>
  <c r="AY66" i="51"/>
  <c r="F42" i="27" s="1"/>
  <c r="AZ66" i="51"/>
  <c r="K42" i="27" s="1"/>
  <c r="BA66" i="51"/>
  <c r="L42" i="27" s="1"/>
  <c r="BB66" i="51"/>
  <c r="N42" i="27" s="1"/>
  <c r="BC66" i="51"/>
  <c r="O42" i="27" s="1"/>
  <c r="BD66" i="51"/>
  <c r="BE66" i="51"/>
  <c r="H67" i="51"/>
  <c r="B43" i="22" s="1"/>
  <c r="I67" i="51"/>
  <c r="C43" i="22" s="1"/>
  <c r="J67" i="51"/>
  <c r="E43" i="22" s="1"/>
  <c r="K67" i="51"/>
  <c r="F43" i="22" s="1"/>
  <c r="L67" i="51"/>
  <c r="K43" i="22" s="1"/>
  <c r="M67" i="51"/>
  <c r="L43" i="22" s="1"/>
  <c r="N67" i="51"/>
  <c r="N43" i="22" s="1"/>
  <c r="O67" i="51"/>
  <c r="O43" i="22" s="1"/>
  <c r="P67" i="51"/>
  <c r="B43" i="23" s="1"/>
  <c r="Q67" i="51"/>
  <c r="C43" i="23" s="1"/>
  <c r="R67" i="51"/>
  <c r="E43" i="23" s="1"/>
  <c r="S67" i="51"/>
  <c r="F43" i="23" s="1"/>
  <c r="T67" i="51"/>
  <c r="K43" i="23" s="1"/>
  <c r="U67" i="51"/>
  <c r="L43" i="23" s="1"/>
  <c r="V67" i="51"/>
  <c r="N43" i="23" s="1"/>
  <c r="W67" i="51"/>
  <c r="O43" i="23" s="1"/>
  <c r="X67" i="51"/>
  <c r="B43" i="24" s="1"/>
  <c r="Y67" i="51"/>
  <c r="C43" i="24" s="1"/>
  <c r="Z67" i="51"/>
  <c r="E43" i="24" s="1"/>
  <c r="AA67" i="51"/>
  <c r="F43" i="24" s="1"/>
  <c r="AB67" i="51"/>
  <c r="K43" i="24" s="1"/>
  <c r="AC67" i="51"/>
  <c r="L43" i="24" s="1"/>
  <c r="AD67" i="51"/>
  <c r="N43" i="24" s="1"/>
  <c r="AE67" i="51"/>
  <c r="O43" i="24" s="1"/>
  <c r="AF67" i="51"/>
  <c r="B43" i="25" s="1"/>
  <c r="AG67" i="51"/>
  <c r="C43" i="25" s="1"/>
  <c r="AH67" i="51"/>
  <c r="E43" i="25" s="1"/>
  <c r="AI67" i="51"/>
  <c r="F43" i="25" s="1"/>
  <c r="AJ67" i="51"/>
  <c r="K43" i="25" s="1"/>
  <c r="AK67" i="51"/>
  <c r="L43" i="25" s="1"/>
  <c r="AL67" i="51"/>
  <c r="N43" i="25" s="1"/>
  <c r="AM67" i="51"/>
  <c r="O43" i="25" s="1"/>
  <c r="AN67" i="51"/>
  <c r="B43" i="26" s="1"/>
  <c r="AO67" i="51"/>
  <c r="C43" i="26" s="1"/>
  <c r="AP67" i="51"/>
  <c r="E43" i="26" s="1"/>
  <c r="AQ67" i="51"/>
  <c r="F43" i="26" s="1"/>
  <c r="AR67" i="51"/>
  <c r="K43" i="26" s="1"/>
  <c r="AS67" i="51"/>
  <c r="L43" i="26" s="1"/>
  <c r="AT67" i="51"/>
  <c r="N43" i="26" s="1"/>
  <c r="AU67" i="51"/>
  <c r="O43" i="26" s="1"/>
  <c r="AV67" i="51"/>
  <c r="B43" i="27" s="1"/>
  <c r="AW67" i="51"/>
  <c r="C43" i="27" s="1"/>
  <c r="AX67" i="51"/>
  <c r="E43" i="27" s="1"/>
  <c r="AY67" i="51"/>
  <c r="F43" i="27" s="1"/>
  <c r="AZ67" i="51"/>
  <c r="K43" i="27" s="1"/>
  <c r="BA67" i="51"/>
  <c r="L43" i="27" s="1"/>
  <c r="BB67" i="51"/>
  <c r="N43" i="27" s="1"/>
  <c r="BC67" i="51"/>
  <c r="O43" i="27" s="1"/>
  <c r="BD67" i="51"/>
  <c r="BE67" i="51"/>
  <c r="H68" i="51"/>
  <c r="B44" i="22" s="1"/>
  <c r="I68" i="51"/>
  <c r="C44" i="22" s="1"/>
  <c r="J68" i="51"/>
  <c r="E44" i="22" s="1"/>
  <c r="K68" i="51"/>
  <c r="F44" i="22" s="1"/>
  <c r="L68" i="51"/>
  <c r="K44" i="22" s="1"/>
  <c r="M68" i="51"/>
  <c r="L44" i="22" s="1"/>
  <c r="N68" i="51"/>
  <c r="N44" i="22" s="1"/>
  <c r="O68" i="51"/>
  <c r="O44" i="22" s="1"/>
  <c r="P68" i="51"/>
  <c r="B44" i="23" s="1"/>
  <c r="Q68" i="51"/>
  <c r="C44" i="23" s="1"/>
  <c r="R68" i="51"/>
  <c r="E44" i="23" s="1"/>
  <c r="S68" i="51"/>
  <c r="F44" i="23" s="1"/>
  <c r="T68" i="51"/>
  <c r="K44" i="23" s="1"/>
  <c r="U68" i="51"/>
  <c r="L44" i="23" s="1"/>
  <c r="V68" i="51"/>
  <c r="N44" i="23" s="1"/>
  <c r="W68" i="51"/>
  <c r="O44" i="23" s="1"/>
  <c r="X68" i="51"/>
  <c r="B44" i="24" s="1"/>
  <c r="Y68" i="51"/>
  <c r="C44" i="24" s="1"/>
  <c r="Z68" i="51"/>
  <c r="E44" i="24" s="1"/>
  <c r="AA68" i="51"/>
  <c r="F44" i="24" s="1"/>
  <c r="AB68" i="51"/>
  <c r="K44" i="24" s="1"/>
  <c r="AC68" i="51"/>
  <c r="L44" i="24" s="1"/>
  <c r="AD68" i="51"/>
  <c r="N44" i="24" s="1"/>
  <c r="AE68" i="51"/>
  <c r="O44" i="24" s="1"/>
  <c r="AF68" i="51"/>
  <c r="B44" i="25" s="1"/>
  <c r="AG68" i="51"/>
  <c r="C44" i="25" s="1"/>
  <c r="AH68" i="51"/>
  <c r="E44" i="25" s="1"/>
  <c r="AI68" i="51"/>
  <c r="F44" i="25" s="1"/>
  <c r="AJ68" i="51"/>
  <c r="K44" i="25" s="1"/>
  <c r="AK68" i="51"/>
  <c r="L44" i="25" s="1"/>
  <c r="AL68" i="51"/>
  <c r="N44" i="25" s="1"/>
  <c r="AM68" i="51"/>
  <c r="O44" i="25" s="1"/>
  <c r="AN68" i="51"/>
  <c r="B44" i="26" s="1"/>
  <c r="AO68" i="51"/>
  <c r="C44" i="26" s="1"/>
  <c r="AP68" i="51"/>
  <c r="E44" i="26" s="1"/>
  <c r="AQ68" i="51"/>
  <c r="F44" i="26" s="1"/>
  <c r="AR68" i="51"/>
  <c r="K44" i="26" s="1"/>
  <c r="AS68" i="51"/>
  <c r="L44" i="26" s="1"/>
  <c r="AT68" i="51"/>
  <c r="N44" i="26" s="1"/>
  <c r="AU68" i="51"/>
  <c r="O44" i="26" s="1"/>
  <c r="AV68" i="51"/>
  <c r="B44" i="27" s="1"/>
  <c r="AW68" i="51"/>
  <c r="C44" i="27" s="1"/>
  <c r="AX68" i="51"/>
  <c r="E44" i="27" s="1"/>
  <c r="AY68" i="51"/>
  <c r="F44" i="27" s="1"/>
  <c r="AZ68" i="51"/>
  <c r="K44" i="27" s="1"/>
  <c r="BA68" i="51"/>
  <c r="L44" i="27" s="1"/>
  <c r="BB68" i="51"/>
  <c r="N44" i="27" s="1"/>
  <c r="BC68" i="51"/>
  <c r="O44" i="27" s="1"/>
  <c r="BD68" i="51"/>
  <c r="BE68" i="51"/>
  <c r="H69" i="51"/>
  <c r="B45" i="22" s="1"/>
  <c r="I69" i="51"/>
  <c r="C45" i="22" s="1"/>
  <c r="J69" i="51"/>
  <c r="E45" i="22" s="1"/>
  <c r="K69" i="51"/>
  <c r="F45" i="22" s="1"/>
  <c r="L69" i="51"/>
  <c r="K45" i="22" s="1"/>
  <c r="M69" i="51"/>
  <c r="L45" i="22" s="1"/>
  <c r="N69" i="51"/>
  <c r="N45" i="22" s="1"/>
  <c r="O69" i="51"/>
  <c r="O45" i="22" s="1"/>
  <c r="P69" i="51"/>
  <c r="B45" i="23" s="1"/>
  <c r="Q69" i="51"/>
  <c r="C45" i="23" s="1"/>
  <c r="R69" i="51"/>
  <c r="E45" i="23" s="1"/>
  <c r="S69" i="51"/>
  <c r="F45" i="23" s="1"/>
  <c r="T69" i="51"/>
  <c r="K45" i="23" s="1"/>
  <c r="U69" i="51"/>
  <c r="L45" i="23" s="1"/>
  <c r="V69" i="51"/>
  <c r="N45" i="23" s="1"/>
  <c r="W69" i="51"/>
  <c r="O45" i="23" s="1"/>
  <c r="X69" i="51"/>
  <c r="B45" i="24" s="1"/>
  <c r="Y69" i="51"/>
  <c r="C45" i="24" s="1"/>
  <c r="Z69" i="51"/>
  <c r="E45" i="24" s="1"/>
  <c r="AA69" i="51"/>
  <c r="F45" i="24" s="1"/>
  <c r="AB69" i="51"/>
  <c r="K45" i="24" s="1"/>
  <c r="AC69" i="51"/>
  <c r="L45" i="24" s="1"/>
  <c r="AD69" i="51"/>
  <c r="N45" i="24" s="1"/>
  <c r="AE69" i="51"/>
  <c r="O45" i="24" s="1"/>
  <c r="AF69" i="51"/>
  <c r="B45" i="25" s="1"/>
  <c r="AG69" i="51"/>
  <c r="C45" i="25" s="1"/>
  <c r="AH69" i="51"/>
  <c r="E45" i="25" s="1"/>
  <c r="AI69" i="51"/>
  <c r="F45" i="25" s="1"/>
  <c r="AJ69" i="51"/>
  <c r="K45" i="25" s="1"/>
  <c r="AK69" i="51"/>
  <c r="L45" i="25" s="1"/>
  <c r="AL69" i="51"/>
  <c r="N45" i="25" s="1"/>
  <c r="AM69" i="51"/>
  <c r="O45" i="25" s="1"/>
  <c r="AN69" i="51"/>
  <c r="B45" i="26" s="1"/>
  <c r="AO69" i="51"/>
  <c r="C45" i="26" s="1"/>
  <c r="AP69" i="51"/>
  <c r="E45" i="26" s="1"/>
  <c r="AQ69" i="51"/>
  <c r="F45" i="26" s="1"/>
  <c r="AR69" i="51"/>
  <c r="K45" i="26" s="1"/>
  <c r="AS69" i="51"/>
  <c r="L45" i="26" s="1"/>
  <c r="AT69" i="51"/>
  <c r="N45" i="26" s="1"/>
  <c r="AU69" i="51"/>
  <c r="O45" i="26" s="1"/>
  <c r="AV69" i="51"/>
  <c r="B45" i="27" s="1"/>
  <c r="AW69" i="51"/>
  <c r="C45" i="27" s="1"/>
  <c r="AX69" i="51"/>
  <c r="E45" i="27" s="1"/>
  <c r="AY69" i="51"/>
  <c r="F45" i="27" s="1"/>
  <c r="AZ69" i="51"/>
  <c r="K45" i="27" s="1"/>
  <c r="BA69" i="51"/>
  <c r="L45" i="27" s="1"/>
  <c r="BB69" i="51"/>
  <c r="N45" i="27" s="1"/>
  <c r="BC69" i="51"/>
  <c r="O45" i="27" s="1"/>
  <c r="BD69" i="51"/>
  <c r="BE69" i="51"/>
  <c r="H70" i="51"/>
  <c r="B46" i="22" s="1"/>
  <c r="I70" i="51"/>
  <c r="C46" i="22" s="1"/>
  <c r="J70" i="51"/>
  <c r="E46" i="22" s="1"/>
  <c r="K70" i="51"/>
  <c r="F46" i="22" s="1"/>
  <c r="L70" i="51"/>
  <c r="K46" i="22" s="1"/>
  <c r="M70" i="51"/>
  <c r="L46" i="22" s="1"/>
  <c r="N70" i="51"/>
  <c r="N46" i="22" s="1"/>
  <c r="O70" i="51"/>
  <c r="O46" i="22" s="1"/>
  <c r="P70" i="51"/>
  <c r="B46" i="23" s="1"/>
  <c r="Q70" i="51"/>
  <c r="C46" i="23" s="1"/>
  <c r="R70" i="51"/>
  <c r="E46" i="23" s="1"/>
  <c r="S70" i="51"/>
  <c r="F46" i="23" s="1"/>
  <c r="T70" i="51"/>
  <c r="K46" i="23" s="1"/>
  <c r="U70" i="51"/>
  <c r="L46" i="23" s="1"/>
  <c r="V70" i="51"/>
  <c r="N46" i="23" s="1"/>
  <c r="W70" i="51"/>
  <c r="O46" i="23" s="1"/>
  <c r="X70" i="51"/>
  <c r="B46" i="24" s="1"/>
  <c r="Y70" i="51"/>
  <c r="C46" i="24" s="1"/>
  <c r="Z70" i="51"/>
  <c r="E46" i="24" s="1"/>
  <c r="AA70" i="51"/>
  <c r="F46" i="24" s="1"/>
  <c r="AB70" i="51"/>
  <c r="K46" i="24" s="1"/>
  <c r="AC70" i="51"/>
  <c r="L46" i="24" s="1"/>
  <c r="AD70" i="51"/>
  <c r="N46" i="24" s="1"/>
  <c r="AE70" i="51"/>
  <c r="O46" i="24" s="1"/>
  <c r="AF70" i="51"/>
  <c r="B46" i="25" s="1"/>
  <c r="AG70" i="51"/>
  <c r="C46" i="25" s="1"/>
  <c r="AH70" i="51"/>
  <c r="E46" i="25" s="1"/>
  <c r="AI70" i="51"/>
  <c r="F46" i="25" s="1"/>
  <c r="AJ70" i="51"/>
  <c r="K46" i="25" s="1"/>
  <c r="AK70" i="51"/>
  <c r="L46" i="25" s="1"/>
  <c r="AL70" i="51"/>
  <c r="N46" i="25" s="1"/>
  <c r="AM70" i="51"/>
  <c r="O46" i="25" s="1"/>
  <c r="AN70" i="51"/>
  <c r="B46" i="26" s="1"/>
  <c r="AO70" i="51"/>
  <c r="C46" i="26" s="1"/>
  <c r="AP70" i="51"/>
  <c r="E46" i="26" s="1"/>
  <c r="AQ70" i="51"/>
  <c r="AR70" i="51"/>
  <c r="K46" i="26" s="1"/>
  <c r="AS70" i="51"/>
  <c r="L46" i="26" s="1"/>
  <c r="AT70" i="51"/>
  <c r="N46" i="26" s="1"/>
  <c r="AU70" i="51"/>
  <c r="O46" i="26" s="1"/>
  <c r="AV70" i="51"/>
  <c r="B46" i="27" s="1"/>
  <c r="AW70" i="51"/>
  <c r="C46" i="27" s="1"/>
  <c r="AX70" i="51"/>
  <c r="E46" i="27" s="1"/>
  <c r="AY70" i="51"/>
  <c r="AZ70" i="51"/>
  <c r="K46" i="27" s="1"/>
  <c r="BA70" i="51"/>
  <c r="L46" i="27" s="1"/>
  <c r="BB70" i="51"/>
  <c r="N46" i="27" s="1"/>
  <c r="BC70" i="51"/>
  <c r="O46" i="27" s="1"/>
  <c r="BD70" i="51"/>
  <c r="BE70" i="51"/>
  <c r="H71" i="51"/>
  <c r="B47" i="22" s="1"/>
  <c r="I71" i="51"/>
  <c r="C47" i="22" s="1"/>
  <c r="J71" i="51"/>
  <c r="E47" i="22" s="1"/>
  <c r="K71" i="51"/>
  <c r="F47" i="22" s="1"/>
  <c r="L71" i="51"/>
  <c r="K47" i="22" s="1"/>
  <c r="M71" i="51"/>
  <c r="L47" i="22" s="1"/>
  <c r="N71" i="51"/>
  <c r="N47" i="22" s="1"/>
  <c r="O71" i="51"/>
  <c r="O47" i="22" s="1"/>
  <c r="P71" i="51"/>
  <c r="B47" i="23" s="1"/>
  <c r="Q71" i="51"/>
  <c r="C47" i="23" s="1"/>
  <c r="R71" i="51"/>
  <c r="E47" i="23" s="1"/>
  <c r="S71" i="51"/>
  <c r="F47" i="23" s="1"/>
  <c r="T71" i="51"/>
  <c r="K47" i="23" s="1"/>
  <c r="U71" i="51"/>
  <c r="L47" i="23" s="1"/>
  <c r="V71" i="51"/>
  <c r="N47" i="23" s="1"/>
  <c r="W71" i="51"/>
  <c r="O47" i="23" s="1"/>
  <c r="X71" i="51"/>
  <c r="B47" i="24" s="1"/>
  <c r="Y71" i="51"/>
  <c r="C47" i="24" s="1"/>
  <c r="Z71" i="51"/>
  <c r="E47" i="24" s="1"/>
  <c r="AA71" i="51"/>
  <c r="F47" i="24" s="1"/>
  <c r="AB71" i="51"/>
  <c r="K47" i="24" s="1"/>
  <c r="AC71" i="51"/>
  <c r="L47" i="24" s="1"/>
  <c r="AD71" i="51"/>
  <c r="N47" i="24" s="1"/>
  <c r="AE71" i="51"/>
  <c r="O47" i="24" s="1"/>
  <c r="AF71" i="51"/>
  <c r="B47" i="25" s="1"/>
  <c r="AG71" i="51"/>
  <c r="C47" i="25" s="1"/>
  <c r="AH71" i="51"/>
  <c r="E47" i="25" s="1"/>
  <c r="AI71" i="51"/>
  <c r="F47" i="25" s="1"/>
  <c r="AJ71" i="51"/>
  <c r="K47" i="25" s="1"/>
  <c r="AK71" i="51"/>
  <c r="L47" i="25" s="1"/>
  <c r="AL71" i="51"/>
  <c r="N47" i="25" s="1"/>
  <c r="AM71" i="51"/>
  <c r="O47" i="25" s="1"/>
  <c r="AN71" i="51"/>
  <c r="B47" i="26" s="1"/>
  <c r="AO71" i="51"/>
  <c r="C47" i="26" s="1"/>
  <c r="AP71" i="51"/>
  <c r="E47" i="26" s="1"/>
  <c r="AQ71" i="51"/>
  <c r="F47" i="26" s="1"/>
  <c r="AR71" i="51"/>
  <c r="K47" i="26" s="1"/>
  <c r="AS71" i="51"/>
  <c r="L47" i="26" s="1"/>
  <c r="AT71" i="51"/>
  <c r="N47" i="26" s="1"/>
  <c r="AU71" i="51"/>
  <c r="O47" i="26" s="1"/>
  <c r="AV71" i="51"/>
  <c r="B47" i="27" s="1"/>
  <c r="AW71" i="51"/>
  <c r="C47" i="27" s="1"/>
  <c r="AX71" i="51"/>
  <c r="E47" i="27" s="1"/>
  <c r="AY71" i="51"/>
  <c r="F47" i="27" s="1"/>
  <c r="AZ71" i="51"/>
  <c r="K47" i="27" s="1"/>
  <c r="BA71" i="51"/>
  <c r="L47" i="27" s="1"/>
  <c r="BB71" i="51"/>
  <c r="N47" i="27" s="1"/>
  <c r="BC71" i="51"/>
  <c r="O47" i="27" s="1"/>
  <c r="BD71" i="51"/>
  <c r="BE71" i="51"/>
  <c r="H72" i="51"/>
  <c r="B48" i="22" s="1"/>
  <c r="I72" i="51"/>
  <c r="C48" i="22" s="1"/>
  <c r="J72" i="51"/>
  <c r="E48" i="22" s="1"/>
  <c r="K72" i="51"/>
  <c r="F48" i="22" s="1"/>
  <c r="L72" i="51"/>
  <c r="K48" i="22" s="1"/>
  <c r="M72" i="51"/>
  <c r="L48" i="22" s="1"/>
  <c r="N72" i="51"/>
  <c r="N48" i="22" s="1"/>
  <c r="O72" i="51"/>
  <c r="O48" i="22" s="1"/>
  <c r="P72" i="51"/>
  <c r="B48" i="23" s="1"/>
  <c r="Q72" i="51"/>
  <c r="C48" i="23" s="1"/>
  <c r="R72" i="51"/>
  <c r="E48" i="23" s="1"/>
  <c r="S72" i="51"/>
  <c r="F48" i="23" s="1"/>
  <c r="T72" i="51"/>
  <c r="K48" i="23" s="1"/>
  <c r="U72" i="51"/>
  <c r="L48" i="23" s="1"/>
  <c r="V72" i="51"/>
  <c r="N48" i="23" s="1"/>
  <c r="W72" i="51"/>
  <c r="O48" i="23" s="1"/>
  <c r="X72" i="51"/>
  <c r="B48" i="24" s="1"/>
  <c r="Y72" i="51"/>
  <c r="C48" i="24" s="1"/>
  <c r="Z72" i="51"/>
  <c r="E48" i="24" s="1"/>
  <c r="AA72" i="51"/>
  <c r="F48" i="24" s="1"/>
  <c r="AB72" i="51"/>
  <c r="K48" i="24" s="1"/>
  <c r="AC72" i="51"/>
  <c r="L48" i="24" s="1"/>
  <c r="AD72" i="51"/>
  <c r="N48" i="24" s="1"/>
  <c r="AE72" i="51"/>
  <c r="O48" i="24" s="1"/>
  <c r="AF72" i="51"/>
  <c r="B48" i="25" s="1"/>
  <c r="AG72" i="51"/>
  <c r="C48" i="25" s="1"/>
  <c r="AH72" i="51"/>
  <c r="E48" i="25" s="1"/>
  <c r="AI72" i="51"/>
  <c r="F48" i="25" s="1"/>
  <c r="AJ72" i="51"/>
  <c r="K48" i="25" s="1"/>
  <c r="AK72" i="51"/>
  <c r="L48" i="25" s="1"/>
  <c r="AL72" i="51"/>
  <c r="N48" i="25" s="1"/>
  <c r="AM72" i="51"/>
  <c r="O48" i="25" s="1"/>
  <c r="AN72" i="51"/>
  <c r="B48" i="26" s="1"/>
  <c r="AO72" i="51"/>
  <c r="C48" i="26" s="1"/>
  <c r="AP72" i="51"/>
  <c r="E48" i="26" s="1"/>
  <c r="AQ72" i="51"/>
  <c r="F48" i="26" s="1"/>
  <c r="AR72" i="51"/>
  <c r="K48" i="26" s="1"/>
  <c r="AS72" i="51"/>
  <c r="L48" i="26" s="1"/>
  <c r="AT72" i="51"/>
  <c r="N48" i="26" s="1"/>
  <c r="AU72" i="51"/>
  <c r="O48" i="26" s="1"/>
  <c r="AV72" i="51"/>
  <c r="B48" i="27" s="1"/>
  <c r="AW72" i="51"/>
  <c r="C48" i="27" s="1"/>
  <c r="AX72" i="51"/>
  <c r="E48" i="27" s="1"/>
  <c r="AY72" i="51"/>
  <c r="F48" i="27" s="1"/>
  <c r="AZ72" i="51"/>
  <c r="K48" i="27" s="1"/>
  <c r="BA72" i="51"/>
  <c r="L48" i="27" s="1"/>
  <c r="BB72" i="51"/>
  <c r="N48" i="27" s="1"/>
  <c r="BC72" i="51"/>
  <c r="O48" i="27" s="1"/>
  <c r="BD72" i="51"/>
  <c r="BE72" i="51"/>
  <c r="H73" i="51"/>
  <c r="B49" i="22" s="1"/>
  <c r="I73" i="51"/>
  <c r="C49" i="22" s="1"/>
  <c r="J73" i="51"/>
  <c r="E49" i="22" s="1"/>
  <c r="K73" i="51"/>
  <c r="F49" i="22" s="1"/>
  <c r="L73" i="51"/>
  <c r="K49" i="22" s="1"/>
  <c r="M73" i="51"/>
  <c r="L49" i="22" s="1"/>
  <c r="N73" i="51"/>
  <c r="N49" i="22" s="1"/>
  <c r="O73" i="51"/>
  <c r="O49" i="22" s="1"/>
  <c r="P73" i="51"/>
  <c r="B49" i="23" s="1"/>
  <c r="Q73" i="51"/>
  <c r="C49" i="23" s="1"/>
  <c r="R73" i="51"/>
  <c r="E49" i="23" s="1"/>
  <c r="S73" i="51"/>
  <c r="F49" i="23" s="1"/>
  <c r="T73" i="51"/>
  <c r="K49" i="23" s="1"/>
  <c r="U73" i="51"/>
  <c r="L49" i="23" s="1"/>
  <c r="V73" i="51"/>
  <c r="N49" i="23" s="1"/>
  <c r="W73" i="51"/>
  <c r="O49" i="23" s="1"/>
  <c r="X73" i="51"/>
  <c r="B49" i="24" s="1"/>
  <c r="Y73" i="51"/>
  <c r="C49" i="24" s="1"/>
  <c r="Z73" i="51"/>
  <c r="E49" i="24" s="1"/>
  <c r="AA73" i="51"/>
  <c r="F49" i="24" s="1"/>
  <c r="AB73" i="51"/>
  <c r="K49" i="24" s="1"/>
  <c r="AC73" i="51"/>
  <c r="L49" i="24" s="1"/>
  <c r="AD73" i="51"/>
  <c r="N49" i="24" s="1"/>
  <c r="AE73" i="51"/>
  <c r="O49" i="24" s="1"/>
  <c r="AF73" i="51"/>
  <c r="B49" i="25" s="1"/>
  <c r="AG73" i="51"/>
  <c r="C49" i="25" s="1"/>
  <c r="AH73" i="51"/>
  <c r="E49" i="25" s="1"/>
  <c r="AI73" i="51"/>
  <c r="F49" i="25" s="1"/>
  <c r="AJ73" i="51"/>
  <c r="K49" i="25" s="1"/>
  <c r="AK73" i="51"/>
  <c r="L49" i="25" s="1"/>
  <c r="AL73" i="51"/>
  <c r="N49" i="25" s="1"/>
  <c r="AM73" i="51"/>
  <c r="O49" i="25" s="1"/>
  <c r="AN73" i="51"/>
  <c r="B49" i="26" s="1"/>
  <c r="AO73" i="51"/>
  <c r="C49" i="26" s="1"/>
  <c r="AP73" i="51"/>
  <c r="E49" i="26" s="1"/>
  <c r="AQ73" i="51"/>
  <c r="F49" i="26" s="1"/>
  <c r="AR73" i="51"/>
  <c r="K49" i="26" s="1"/>
  <c r="AS73" i="51"/>
  <c r="L49" i="26" s="1"/>
  <c r="AT73" i="51"/>
  <c r="N49" i="26" s="1"/>
  <c r="AU73" i="51"/>
  <c r="O49" i="26" s="1"/>
  <c r="AV73" i="51"/>
  <c r="B49" i="27" s="1"/>
  <c r="AW73" i="51"/>
  <c r="C49" i="27" s="1"/>
  <c r="AX73" i="51"/>
  <c r="E49" i="27" s="1"/>
  <c r="AY73" i="51"/>
  <c r="F49" i="27" s="1"/>
  <c r="AZ73" i="51"/>
  <c r="K49" i="27" s="1"/>
  <c r="BA73" i="51"/>
  <c r="L49" i="27" s="1"/>
  <c r="BB73" i="51"/>
  <c r="N49" i="27" s="1"/>
  <c r="BC73" i="51"/>
  <c r="O49" i="27" s="1"/>
  <c r="BD73" i="51"/>
  <c r="BE73" i="51"/>
  <c r="H74" i="51"/>
  <c r="B50" i="22" s="1"/>
  <c r="I74" i="51"/>
  <c r="C50" i="22" s="1"/>
  <c r="J74" i="51"/>
  <c r="E50" i="22" s="1"/>
  <c r="K74" i="51"/>
  <c r="L74" i="51"/>
  <c r="K50" i="22" s="1"/>
  <c r="M74" i="51"/>
  <c r="L50" i="22" s="1"/>
  <c r="N74" i="51"/>
  <c r="N50" i="22" s="1"/>
  <c r="O74" i="51"/>
  <c r="O50" i="22" s="1"/>
  <c r="P74" i="51"/>
  <c r="B50" i="23" s="1"/>
  <c r="Q74" i="51"/>
  <c r="C50" i="23" s="1"/>
  <c r="R74" i="51"/>
  <c r="E50" i="23" s="1"/>
  <c r="S74" i="51"/>
  <c r="F50" i="23" s="1"/>
  <c r="T74" i="51"/>
  <c r="K50" i="23" s="1"/>
  <c r="U74" i="51"/>
  <c r="L50" i="23" s="1"/>
  <c r="V74" i="51"/>
  <c r="N50" i="23" s="1"/>
  <c r="W74" i="51"/>
  <c r="O50" i="23" s="1"/>
  <c r="X74" i="51"/>
  <c r="B50" i="24" s="1"/>
  <c r="Y74" i="51"/>
  <c r="C50" i="24" s="1"/>
  <c r="Z74" i="51"/>
  <c r="E50" i="24" s="1"/>
  <c r="AA74" i="51"/>
  <c r="F50" i="24" s="1"/>
  <c r="AB74" i="51"/>
  <c r="K50" i="24" s="1"/>
  <c r="AC74" i="51"/>
  <c r="L50" i="24" s="1"/>
  <c r="AD74" i="51"/>
  <c r="N50" i="24" s="1"/>
  <c r="AE74" i="51"/>
  <c r="O50" i="24" s="1"/>
  <c r="AF74" i="51"/>
  <c r="B50" i="25" s="1"/>
  <c r="AG74" i="51"/>
  <c r="C50" i="25" s="1"/>
  <c r="AH74" i="51"/>
  <c r="E50" i="25" s="1"/>
  <c r="AI74" i="51"/>
  <c r="F50" i="25" s="1"/>
  <c r="AJ74" i="51"/>
  <c r="K50" i="25" s="1"/>
  <c r="AK74" i="51"/>
  <c r="L50" i="25" s="1"/>
  <c r="AL74" i="51"/>
  <c r="N50" i="25" s="1"/>
  <c r="AM74" i="51"/>
  <c r="O50" i="25" s="1"/>
  <c r="AN74" i="51"/>
  <c r="B50" i="26" s="1"/>
  <c r="AO74" i="51"/>
  <c r="C50" i="26" s="1"/>
  <c r="AP74" i="51"/>
  <c r="E50" i="26" s="1"/>
  <c r="AQ74" i="51"/>
  <c r="F50" i="26" s="1"/>
  <c r="AR74" i="51"/>
  <c r="K50" i="26" s="1"/>
  <c r="AS74" i="51"/>
  <c r="L50" i="26" s="1"/>
  <c r="AT74" i="51"/>
  <c r="N50" i="26" s="1"/>
  <c r="AU74" i="51"/>
  <c r="O50" i="26" s="1"/>
  <c r="AV74" i="51"/>
  <c r="B50" i="27" s="1"/>
  <c r="AW74" i="51"/>
  <c r="C50" i="27" s="1"/>
  <c r="AX74" i="51"/>
  <c r="E50" i="27" s="1"/>
  <c r="AY74" i="51"/>
  <c r="F50" i="27" s="1"/>
  <c r="AZ74" i="51"/>
  <c r="K50" i="27" s="1"/>
  <c r="BA74" i="51"/>
  <c r="L50" i="27" s="1"/>
  <c r="BB74" i="51"/>
  <c r="N50" i="27" s="1"/>
  <c r="BC74" i="51"/>
  <c r="O50" i="27" s="1"/>
  <c r="BD74" i="51"/>
  <c r="BE74" i="51"/>
  <c r="H75" i="51"/>
  <c r="B51" i="22" s="1"/>
  <c r="I75" i="51"/>
  <c r="C51" i="22" s="1"/>
  <c r="J75" i="51"/>
  <c r="E51" i="22" s="1"/>
  <c r="K75" i="51"/>
  <c r="F51" i="22" s="1"/>
  <c r="L75" i="51"/>
  <c r="K51" i="22" s="1"/>
  <c r="M75" i="51"/>
  <c r="L51" i="22" s="1"/>
  <c r="N75" i="51"/>
  <c r="N51" i="22" s="1"/>
  <c r="O75" i="51"/>
  <c r="O51" i="22" s="1"/>
  <c r="P75" i="51"/>
  <c r="B51" i="23" s="1"/>
  <c r="Q75" i="51"/>
  <c r="C51" i="23" s="1"/>
  <c r="R75" i="51"/>
  <c r="E51" i="23" s="1"/>
  <c r="S75" i="51"/>
  <c r="F51" i="23" s="1"/>
  <c r="T75" i="51"/>
  <c r="K51" i="23" s="1"/>
  <c r="U75" i="51"/>
  <c r="L51" i="23" s="1"/>
  <c r="V75" i="51"/>
  <c r="N51" i="23" s="1"/>
  <c r="W75" i="51"/>
  <c r="O51" i="23" s="1"/>
  <c r="X75" i="51"/>
  <c r="B51" i="24" s="1"/>
  <c r="Y75" i="51"/>
  <c r="C51" i="24" s="1"/>
  <c r="Z75" i="51"/>
  <c r="E51" i="24" s="1"/>
  <c r="AA75" i="51"/>
  <c r="F51" i="24" s="1"/>
  <c r="AB75" i="51"/>
  <c r="K51" i="24" s="1"/>
  <c r="AC75" i="51"/>
  <c r="L51" i="24" s="1"/>
  <c r="AD75" i="51"/>
  <c r="N51" i="24" s="1"/>
  <c r="AE75" i="51"/>
  <c r="O51" i="24" s="1"/>
  <c r="AF75" i="51"/>
  <c r="B51" i="25" s="1"/>
  <c r="AG75" i="51"/>
  <c r="C51" i="25" s="1"/>
  <c r="AH75" i="51"/>
  <c r="E51" i="25" s="1"/>
  <c r="AI75" i="51"/>
  <c r="F51" i="25" s="1"/>
  <c r="AJ75" i="51"/>
  <c r="K51" i="25" s="1"/>
  <c r="AK75" i="51"/>
  <c r="L51" i="25" s="1"/>
  <c r="AL75" i="51"/>
  <c r="N51" i="25" s="1"/>
  <c r="AM75" i="51"/>
  <c r="O51" i="25" s="1"/>
  <c r="AN75" i="51"/>
  <c r="B51" i="26" s="1"/>
  <c r="AO75" i="51"/>
  <c r="C51" i="26" s="1"/>
  <c r="AP75" i="51"/>
  <c r="E51" i="26" s="1"/>
  <c r="AQ75" i="51"/>
  <c r="F51" i="26" s="1"/>
  <c r="AR75" i="51"/>
  <c r="K51" i="26" s="1"/>
  <c r="AS75" i="51"/>
  <c r="L51" i="26" s="1"/>
  <c r="AT75" i="51"/>
  <c r="N51" i="26" s="1"/>
  <c r="AU75" i="51"/>
  <c r="O51" i="26" s="1"/>
  <c r="AV75" i="51"/>
  <c r="B51" i="27" s="1"/>
  <c r="AW75" i="51"/>
  <c r="C51" i="27" s="1"/>
  <c r="AX75" i="51"/>
  <c r="E51" i="27" s="1"/>
  <c r="AY75" i="51"/>
  <c r="F51" i="27" s="1"/>
  <c r="AZ75" i="51"/>
  <c r="K51" i="27" s="1"/>
  <c r="BA75" i="51"/>
  <c r="L51" i="27" s="1"/>
  <c r="BB75" i="51"/>
  <c r="N51" i="27" s="1"/>
  <c r="BC75" i="51"/>
  <c r="O51" i="27" s="1"/>
  <c r="BD75" i="51"/>
  <c r="BE75" i="51"/>
  <c r="H77" i="51"/>
  <c r="B53" i="22" s="1"/>
  <c r="I77" i="51"/>
  <c r="C53" i="22" s="1"/>
  <c r="J77" i="51"/>
  <c r="E53" i="22" s="1"/>
  <c r="K77" i="51"/>
  <c r="F53" i="22" s="1"/>
  <c r="L77" i="51"/>
  <c r="K53" i="22" s="1"/>
  <c r="M77" i="51"/>
  <c r="L53" i="22" s="1"/>
  <c r="N77" i="51"/>
  <c r="N53" i="22" s="1"/>
  <c r="O77" i="51"/>
  <c r="O53" i="22" s="1"/>
  <c r="P77" i="51"/>
  <c r="B53" i="23" s="1"/>
  <c r="Q77" i="51"/>
  <c r="C53" i="23" s="1"/>
  <c r="R77" i="51"/>
  <c r="E53" i="23" s="1"/>
  <c r="S77" i="51"/>
  <c r="F53" i="23" s="1"/>
  <c r="T77" i="51"/>
  <c r="K53" i="23" s="1"/>
  <c r="K53" i="28" s="1"/>
  <c r="U77" i="51"/>
  <c r="L53" i="23" s="1"/>
  <c r="V77" i="51"/>
  <c r="N53" i="23" s="1"/>
  <c r="W77" i="51"/>
  <c r="O53" i="23" s="1"/>
  <c r="X77" i="51"/>
  <c r="B53" i="24" s="1"/>
  <c r="Y77" i="51"/>
  <c r="C53" i="24" s="1"/>
  <c r="Z77" i="51"/>
  <c r="E53" i="24" s="1"/>
  <c r="AA77" i="51"/>
  <c r="F53" i="24" s="1"/>
  <c r="AB77" i="51"/>
  <c r="K53" i="24" s="1"/>
  <c r="AC77" i="51"/>
  <c r="L53" i="24" s="1"/>
  <c r="AD77" i="51"/>
  <c r="N53" i="24" s="1"/>
  <c r="AE77" i="51"/>
  <c r="O53" i="24" s="1"/>
  <c r="AF77" i="51"/>
  <c r="B53" i="25" s="1"/>
  <c r="AG77" i="51"/>
  <c r="C53" i="25" s="1"/>
  <c r="AH77" i="51"/>
  <c r="E53" i="25" s="1"/>
  <c r="AI77" i="51"/>
  <c r="F53" i="25" s="1"/>
  <c r="AJ77" i="51"/>
  <c r="K53" i="25" s="1"/>
  <c r="AK77" i="51"/>
  <c r="L53" i="25" s="1"/>
  <c r="AL77" i="51"/>
  <c r="N53" i="25" s="1"/>
  <c r="AM77" i="51"/>
  <c r="O53" i="25" s="1"/>
  <c r="AN77" i="51"/>
  <c r="B53" i="26" s="1"/>
  <c r="AO77" i="51"/>
  <c r="C53" i="26" s="1"/>
  <c r="AP77" i="51"/>
  <c r="E53" i="26" s="1"/>
  <c r="AQ77" i="51"/>
  <c r="F53" i="26" s="1"/>
  <c r="AR77" i="51"/>
  <c r="K53" i="26" s="1"/>
  <c r="AS77" i="51"/>
  <c r="L53" i="26" s="1"/>
  <c r="AT77" i="51"/>
  <c r="N53" i="26" s="1"/>
  <c r="AU77" i="51"/>
  <c r="O53" i="26" s="1"/>
  <c r="AV77" i="51"/>
  <c r="B53" i="27" s="1"/>
  <c r="AW77" i="51"/>
  <c r="C53" i="27" s="1"/>
  <c r="AX77" i="51"/>
  <c r="E53" i="27" s="1"/>
  <c r="AY77" i="51"/>
  <c r="F53" i="27" s="1"/>
  <c r="AZ77" i="51"/>
  <c r="K53" i="27" s="1"/>
  <c r="BA77" i="51"/>
  <c r="L53" i="27" s="1"/>
  <c r="BB77" i="51"/>
  <c r="N53" i="27" s="1"/>
  <c r="BC77" i="51"/>
  <c r="O53" i="27" s="1"/>
  <c r="BD77" i="51"/>
  <c r="BE77" i="51"/>
  <c r="H78" i="51"/>
  <c r="B54" i="22" s="1"/>
  <c r="I78" i="51"/>
  <c r="C54" i="22" s="1"/>
  <c r="J78" i="51"/>
  <c r="E54" i="22" s="1"/>
  <c r="K78" i="51"/>
  <c r="F54" i="22" s="1"/>
  <c r="L78" i="51"/>
  <c r="K54" i="22" s="1"/>
  <c r="M78" i="51"/>
  <c r="L54" i="22" s="1"/>
  <c r="N78" i="51"/>
  <c r="N54" i="22" s="1"/>
  <c r="O78" i="51"/>
  <c r="O54" i="22" s="1"/>
  <c r="P78" i="51"/>
  <c r="B54" i="23" s="1"/>
  <c r="Q78" i="51"/>
  <c r="C54" i="23" s="1"/>
  <c r="R78" i="51"/>
  <c r="E54" i="23" s="1"/>
  <c r="S78" i="51"/>
  <c r="F54" i="23" s="1"/>
  <c r="T78" i="51"/>
  <c r="K54" i="23" s="1"/>
  <c r="U78" i="51"/>
  <c r="L54" i="23" s="1"/>
  <c r="V78" i="51"/>
  <c r="N54" i="23" s="1"/>
  <c r="W78" i="51"/>
  <c r="O54" i="23" s="1"/>
  <c r="X78" i="51"/>
  <c r="B54" i="24" s="1"/>
  <c r="Y78" i="51"/>
  <c r="C54" i="24" s="1"/>
  <c r="Z78" i="51"/>
  <c r="E54" i="24" s="1"/>
  <c r="AA78" i="51"/>
  <c r="F54" i="24" s="1"/>
  <c r="AB78" i="51"/>
  <c r="K54" i="24" s="1"/>
  <c r="AC78" i="51"/>
  <c r="L54" i="24" s="1"/>
  <c r="AD78" i="51"/>
  <c r="N54" i="24" s="1"/>
  <c r="AE78" i="51"/>
  <c r="O54" i="24" s="1"/>
  <c r="AF78" i="51"/>
  <c r="B54" i="25" s="1"/>
  <c r="AG78" i="51"/>
  <c r="C54" i="25" s="1"/>
  <c r="AH78" i="51"/>
  <c r="E54" i="25" s="1"/>
  <c r="AI78" i="51"/>
  <c r="F54" i="25" s="1"/>
  <c r="AJ78" i="51"/>
  <c r="K54" i="25" s="1"/>
  <c r="AK78" i="51"/>
  <c r="L54" i="25" s="1"/>
  <c r="AL78" i="51"/>
  <c r="N54" i="25" s="1"/>
  <c r="AM78" i="51"/>
  <c r="O54" i="25" s="1"/>
  <c r="AN78" i="51"/>
  <c r="B54" i="26" s="1"/>
  <c r="AO78" i="51"/>
  <c r="C54" i="26" s="1"/>
  <c r="AP78" i="51"/>
  <c r="E54" i="26" s="1"/>
  <c r="AQ78" i="51"/>
  <c r="F54" i="26" s="1"/>
  <c r="AR78" i="51"/>
  <c r="K54" i="26" s="1"/>
  <c r="AS78" i="51"/>
  <c r="L54" i="26" s="1"/>
  <c r="AT78" i="51"/>
  <c r="N54" i="26" s="1"/>
  <c r="AU78" i="51"/>
  <c r="O54" i="26" s="1"/>
  <c r="AV78" i="51"/>
  <c r="B54" i="27" s="1"/>
  <c r="AW78" i="51"/>
  <c r="C54" i="27" s="1"/>
  <c r="AX78" i="51"/>
  <c r="E54" i="27" s="1"/>
  <c r="AY78" i="51"/>
  <c r="F54" i="27" s="1"/>
  <c r="AZ78" i="51"/>
  <c r="K54" i="27" s="1"/>
  <c r="BA78" i="51"/>
  <c r="L54" i="27" s="1"/>
  <c r="BB78" i="51"/>
  <c r="N54" i="27" s="1"/>
  <c r="BC78" i="51"/>
  <c r="O54" i="27" s="1"/>
  <c r="BD78" i="51"/>
  <c r="BE78" i="51"/>
  <c r="H79" i="51"/>
  <c r="B55" i="22" s="1"/>
  <c r="I79" i="51"/>
  <c r="C55" i="22" s="1"/>
  <c r="J79" i="51"/>
  <c r="E55" i="22" s="1"/>
  <c r="K79" i="51"/>
  <c r="F55" i="22" s="1"/>
  <c r="L79" i="51"/>
  <c r="K55" i="22" s="1"/>
  <c r="M79" i="51"/>
  <c r="L55" i="22" s="1"/>
  <c r="N79" i="51"/>
  <c r="N55" i="22" s="1"/>
  <c r="O79" i="51"/>
  <c r="O55" i="22" s="1"/>
  <c r="P79" i="51"/>
  <c r="B55" i="23" s="1"/>
  <c r="Q79" i="51"/>
  <c r="C55" i="23" s="1"/>
  <c r="R79" i="51"/>
  <c r="E55" i="23" s="1"/>
  <c r="S79" i="51"/>
  <c r="F55" i="23" s="1"/>
  <c r="T79" i="51"/>
  <c r="K55" i="23" s="1"/>
  <c r="U79" i="51"/>
  <c r="L55" i="23" s="1"/>
  <c r="V79" i="51"/>
  <c r="N55" i="23" s="1"/>
  <c r="W79" i="51"/>
  <c r="O55" i="23" s="1"/>
  <c r="X79" i="51"/>
  <c r="B55" i="24" s="1"/>
  <c r="Y79" i="51"/>
  <c r="C55" i="24" s="1"/>
  <c r="Z79" i="51"/>
  <c r="E55" i="24" s="1"/>
  <c r="AA79" i="51"/>
  <c r="F55" i="24" s="1"/>
  <c r="AB79" i="51"/>
  <c r="K55" i="24" s="1"/>
  <c r="AC79" i="51"/>
  <c r="L55" i="24" s="1"/>
  <c r="AD79" i="51"/>
  <c r="N55" i="24" s="1"/>
  <c r="AE79" i="51"/>
  <c r="O55" i="24" s="1"/>
  <c r="AF79" i="51"/>
  <c r="B55" i="25" s="1"/>
  <c r="AG79" i="51"/>
  <c r="C55" i="25" s="1"/>
  <c r="AH79" i="51"/>
  <c r="E55" i="25" s="1"/>
  <c r="AI79" i="51"/>
  <c r="F55" i="25" s="1"/>
  <c r="AJ79" i="51"/>
  <c r="K55" i="25" s="1"/>
  <c r="AK79" i="51"/>
  <c r="L55" i="25" s="1"/>
  <c r="AL79" i="51"/>
  <c r="N55" i="25" s="1"/>
  <c r="AM79" i="51"/>
  <c r="O55" i="25" s="1"/>
  <c r="AN79" i="51"/>
  <c r="B55" i="26" s="1"/>
  <c r="AO79" i="51"/>
  <c r="C55" i="26" s="1"/>
  <c r="AP79" i="51"/>
  <c r="E55" i="26" s="1"/>
  <c r="AQ79" i="51"/>
  <c r="F55" i="26" s="1"/>
  <c r="AR79" i="51"/>
  <c r="K55" i="26" s="1"/>
  <c r="AS79" i="51"/>
  <c r="L55" i="26" s="1"/>
  <c r="AT79" i="51"/>
  <c r="N55" i="26" s="1"/>
  <c r="AU79" i="51"/>
  <c r="O55" i="26" s="1"/>
  <c r="AV79" i="51"/>
  <c r="B55" i="27" s="1"/>
  <c r="AW79" i="51"/>
  <c r="C55" i="27" s="1"/>
  <c r="AX79" i="51"/>
  <c r="E55" i="27" s="1"/>
  <c r="AY79" i="51"/>
  <c r="F55" i="27" s="1"/>
  <c r="AZ79" i="51"/>
  <c r="K55" i="27" s="1"/>
  <c r="BA79" i="51"/>
  <c r="L55" i="27" s="1"/>
  <c r="BB79" i="51"/>
  <c r="N55" i="27" s="1"/>
  <c r="BC79" i="51"/>
  <c r="O55" i="27" s="1"/>
  <c r="BD79" i="51"/>
  <c r="BE79" i="51"/>
  <c r="H80" i="51"/>
  <c r="B56" i="22" s="1"/>
  <c r="I80" i="51"/>
  <c r="C56" i="22" s="1"/>
  <c r="J80" i="51"/>
  <c r="E56" i="22" s="1"/>
  <c r="K80" i="51"/>
  <c r="F56" i="22" s="1"/>
  <c r="L80" i="51"/>
  <c r="K56" i="22" s="1"/>
  <c r="M80" i="51"/>
  <c r="L56" i="22" s="1"/>
  <c r="N80" i="51"/>
  <c r="N56" i="22" s="1"/>
  <c r="O80" i="51"/>
  <c r="O56" i="22" s="1"/>
  <c r="P80" i="51"/>
  <c r="B56" i="23" s="1"/>
  <c r="Q80" i="51"/>
  <c r="C56" i="23" s="1"/>
  <c r="R80" i="51"/>
  <c r="E56" i="23" s="1"/>
  <c r="S80" i="51"/>
  <c r="F56" i="23" s="1"/>
  <c r="T80" i="51"/>
  <c r="K56" i="23" s="1"/>
  <c r="U80" i="51"/>
  <c r="L56" i="23" s="1"/>
  <c r="V80" i="51"/>
  <c r="N56" i="23" s="1"/>
  <c r="W80" i="51"/>
  <c r="O56" i="23" s="1"/>
  <c r="X80" i="51"/>
  <c r="B56" i="24" s="1"/>
  <c r="Y80" i="51"/>
  <c r="C56" i="24" s="1"/>
  <c r="Z80" i="51"/>
  <c r="E56" i="24" s="1"/>
  <c r="AA80" i="51"/>
  <c r="F56" i="24" s="1"/>
  <c r="AB80" i="51"/>
  <c r="K56" i="24" s="1"/>
  <c r="AC80" i="51"/>
  <c r="L56" i="24" s="1"/>
  <c r="AD80" i="51"/>
  <c r="N56" i="24" s="1"/>
  <c r="AE80" i="51"/>
  <c r="O56" i="24" s="1"/>
  <c r="AF80" i="51"/>
  <c r="B56" i="25" s="1"/>
  <c r="AG80" i="51"/>
  <c r="C56" i="25" s="1"/>
  <c r="AH80" i="51"/>
  <c r="E56" i="25" s="1"/>
  <c r="AI80" i="51"/>
  <c r="F56" i="25" s="1"/>
  <c r="AJ80" i="51"/>
  <c r="K56" i="25" s="1"/>
  <c r="AK80" i="51"/>
  <c r="L56" i="25" s="1"/>
  <c r="AL80" i="51"/>
  <c r="N56" i="25" s="1"/>
  <c r="AM80" i="51"/>
  <c r="O56" i="25" s="1"/>
  <c r="AN80" i="51"/>
  <c r="B56" i="26" s="1"/>
  <c r="AO80" i="51"/>
  <c r="C56" i="26" s="1"/>
  <c r="AP80" i="51"/>
  <c r="E56" i="26" s="1"/>
  <c r="AQ80" i="51"/>
  <c r="F56" i="26" s="1"/>
  <c r="AR80" i="51"/>
  <c r="K56" i="26" s="1"/>
  <c r="AS80" i="51"/>
  <c r="L56" i="26" s="1"/>
  <c r="AT80" i="51"/>
  <c r="N56" i="26" s="1"/>
  <c r="AU80" i="51"/>
  <c r="O56" i="26" s="1"/>
  <c r="AV80" i="51"/>
  <c r="B56" i="27" s="1"/>
  <c r="AW80" i="51"/>
  <c r="C56" i="27" s="1"/>
  <c r="AX80" i="51"/>
  <c r="E56" i="27" s="1"/>
  <c r="AY80" i="51"/>
  <c r="F56" i="27" s="1"/>
  <c r="AZ80" i="51"/>
  <c r="K56" i="27" s="1"/>
  <c r="BA80" i="51"/>
  <c r="L56" i="27" s="1"/>
  <c r="BB80" i="51"/>
  <c r="N56" i="27" s="1"/>
  <c r="BC80" i="51"/>
  <c r="O56" i="27" s="1"/>
  <c r="BD80" i="51"/>
  <c r="BE80" i="51"/>
  <c r="H81" i="51"/>
  <c r="B57" i="22" s="1"/>
  <c r="I81" i="51"/>
  <c r="C57" i="22" s="1"/>
  <c r="J81" i="51"/>
  <c r="E57" i="22" s="1"/>
  <c r="K81" i="51"/>
  <c r="F57" i="22" s="1"/>
  <c r="L81" i="51"/>
  <c r="K57" i="22" s="1"/>
  <c r="M81" i="51"/>
  <c r="L57" i="22" s="1"/>
  <c r="N81" i="51"/>
  <c r="N57" i="22" s="1"/>
  <c r="O81" i="51"/>
  <c r="O57" i="22" s="1"/>
  <c r="P81" i="51"/>
  <c r="B57" i="23" s="1"/>
  <c r="Q81" i="51"/>
  <c r="C57" i="23" s="1"/>
  <c r="R81" i="51"/>
  <c r="E57" i="23" s="1"/>
  <c r="S81" i="51"/>
  <c r="F57" i="23" s="1"/>
  <c r="T81" i="51"/>
  <c r="K57" i="23" s="1"/>
  <c r="U81" i="51"/>
  <c r="L57" i="23" s="1"/>
  <c r="V81" i="51"/>
  <c r="N57" i="23" s="1"/>
  <c r="W81" i="51"/>
  <c r="O57" i="23" s="1"/>
  <c r="X81" i="51"/>
  <c r="B57" i="24" s="1"/>
  <c r="Y81" i="51"/>
  <c r="C57" i="24" s="1"/>
  <c r="Z81" i="51"/>
  <c r="E57" i="24" s="1"/>
  <c r="AA81" i="51"/>
  <c r="F57" i="24" s="1"/>
  <c r="AB81" i="51"/>
  <c r="K57" i="24" s="1"/>
  <c r="AC81" i="51"/>
  <c r="L57" i="24" s="1"/>
  <c r="AD81" i="51"/>
  <c r="N57" i="24" s="1"/>
  <c r="AE81" i="51"/>
  <c r="O57" i="24" s="1"/>
  <c r="AF81" i="51"/>
  <c r="B57" i="25" s="1"/>
  <c r="AG81" i="51"/>
  <c r="C57" i="25" s="1"/>
  <c r="AH81" i="51"/>
  <c r="E57" i="25" s="1"/>
  <c r="AI81" i="51"/>
  <c r="F57" i="25" s="1"/>
  <c r="AJ81" i="51"/>
  <c r="K57" i="25" s="1"/>
  <c r="AK81" i="51"/>
  <c r="L57" i="25" s="1"/>
  <c r="AL81" i="51"/>
  <c r="N57" i="25" s="1"/>
  <c r="AM81" i="51"/>
  <c r="O57" i="25" s="1"/>
  <c r="AN81" i="51"/>
  <c r="B57" i="26" s="1"/>
  <c r="AO81" i="51"/>
  <c r="C57" i="26" s="1"/>
  <c r="AP81" i="51"/>
  <c r="E57" i="26" s="1"/>
  <c r="AQ81" i="51"/>
  <c r="F57" i="26" s="1"/>
  <c r="AR81" i="51"/>
  <c r="K57" i="26" s="1"/>
  <c r="AS81" i="51"/>
  <c r="L57" i="26" s="1"/>
  <c r="AT81" i="51"/>
  <c r="N57" i="26" s="1"/>
  <c r="AU81" i="51"/>
  <c r="O57" i="26" s="1"/>
  <c r="AV81" i="51"/>
  <c r="B57" i="27" s="1"/>
  <c r="AW81" i="51"/>
  <c r="C57" i="27" s="1"/>
  <c r="AX81" i="51"/>
  <c r="E57" i="27" s="1"/>
  <c r="AY81" i="51"/>
  <c r="F57" i="27" s="1"/>
  <c r="AZ81" i="51"/>
  <c r="K57" i="27" s="1"/>
  <c r="BA81" i="51"/>
  <c r="L57" i="27" s="1"/>
  <c r="BB81" i="51"/>
  <c r="N57" i="27" s="1"/>
  <c r="BC81" i="51"/>
  <c r="O57" i="27" s="1"/>
  <c r="BD81" i="51"/>
  <c r="BE81" i="51"/>
  <c r="H82" i="51"/>
  <c r="B58" i="22" s="1"/>
  <c r="I82" i="51"/>
  <c r="C58" i="22" s="1"/>
  <c r="J82" i="51"/>
  <c r="E58" i="22" s="1"/>
  <c r="K82" i="51"/>
  <c r="F58" i="22" s="1"/>
  <c r="L82" i="51"/>
  <c r="K58" i="22" s="1"/>
  <c r="M82" i="51"/>
  <c r="L58" i="22" s="1"/>
  <c r="N82" i="51"/>
  <c r="N58" i="22" s="1"/>
  <c r="O82" i="51"/>
  <c r="O58" i="22" s="1"/>
  <c r="P82" i="51"/>
  <c r="B58" i="23" s="1"/>
  <c r="Q82" i="51"/>
  <c r="C58" i="23" s="1"/>
  <c r="R82" i="51"/>
  <c r="E58" i="23" s="1"/>
  <c r="S82" i="51"/>
  <c r="F58" i="23" s="1"/>
  <c r="T82" i="51"/>
  <c r="K58" i="23" s="1"/>
  <c r="U82" i="51"/>
  <c r="L58" i="23" s="1"/>
  <c r="V82" i="51"/>
  <c r="N58" i="23" s="1"/>
  <c r="W82" i="51"/>
  <c r="O58" i="23" s="1"/>
  <c r="X82" i="51"/>
  <c r="B58" i="24" s="1"/>
  <c r="Y82" i="51"/>
  <c r="C58" i="24" s="1"/>
  <c r="Z82" i="51"/>
  <c r="E58" i="24" s="1"/>
  <c r="AA82" i="51"/>
  <c r="F58" i="24" s="1"/>
  <c r="AB82" i="51"/>
  <c r="K58" i="24" s="1"/>
  <c r="AC82" i="51"/>
  <c r="L58" i="24" s="1"/>
  <c r="AD82" i="51"/>
  <c r="N58" i="24" s="1"/>
  <c r="AE82" i="51"/>
  <c r="O58" i="24" s="1"/>
  <c r="AF82" i="51"/>
  <c r="B58" i="25" s="1"/>
  <c r="AG82" i="51"/>
  <c r="C58" i="25" s="1"/>
  <c r="AH82" i="51"/>
  <c r="E58" i="25" s="1"/>
  <c r="AI82" i="51"/>
  <c r="F58" i="25" s="1"/>
  <c r="AJ82" i="51"/>
  <c r="K58" i="25" s="1"/>
  <c r="AK82" i="51"/>
  <c r="L58" i="25" s="1"/>
  <c r="AL82" i="51"/>
  <c r="N58" i="25" s="1"/>
  <c r="AM82" i="51"/>
  <c r="O58" i="25" s="1"/>
  <c r="AN82" i="51"/>
  <c r="B58" i="26" s="1"/>
  <c r="AO82" i="51"/>
  <c r="C58" i="26" s="1"/>
  <c r="AP82" i="51"/>
  <c r="AQ82" i="51"/>
  <c r="F58" i="26" s="1"/>
  <c r="AR82" i="51"/>
  <c r="AS82" i="51"/>
  <c r="L58" i="26" s="1"/>
  <c r="AT82" i="51"/>
  <c r="AU82" i="51"/>
  <c r="O58" i="26" s="1"/>
  <c r="AV82" i="51"/>
  <c r="AW82" i="51"/>
  <c r="C58" i="27" s="1"/>
  <c r="AX82" i="51"/>
  <c r="AY82" i="51"/>
  <c r="F58" i="27" s="1"/>
  <c r="AZ82" i="51"/>
  <c r="BA82" i="51"/>
  <c r="L58" i="27" s="1"/>
  <c r="BB82" i="51"/>
  <c r="BC82" i="51"/>
  <c r="O58" i="27" s="1"/>
  <c r="BD82" i="51"/>
  <c r="BE82" i="51"/>
  <c r="N57" i="28" l="1"/>
  <c r="K54" i="28"/>
  <c r="N48" i="28"/>
  <c r="K36" i="28"/>
  <c r="N26" i="28"/>
  <c r="N25" i="28"/>
  <c r="O56" i="28"/>
  <c r="O39" i="28"/>
  <c r="L35" i="28"/>
  <c r="O34" i="28"/>
  <c r="L25" i="28"/>
  <c r="K57" i="28"/>
  <c r="M57" i="28" s="1"/>
  <c r="N56" i="28"/>
  <c r="N47" i="28"/>
  <c r="N43" i="28"/>
  <c r="N39" i="28"/>
  <c r="N34" i="28"/>
  <c r="K31" i="28"/>
  <c r="K26" i="28"/>
  <c r="K25" i="28"/>
  <c r="M25" i="28" s="1"/>
  <c r="L56" i="28"/>
  <c r="O50" i="28"/>
  <c r="L47" i="28"/>
  <c r="O46" i="28"/>
  <c r="L39" i="28"/>
  <c r="O38" i="28"/>
  <c r="K49" i="28"/>
  <c r="M49" i="28" s="1"/>
  <c r="K45" i="28"/>
  <c r="M45" i="28" s="1"/>
  <c r="N44" i="28"/>
  <c r="N31" i="28"/>
  <c r="K27" i="28"/>
  <c r="M27" i="28" s="1"/>
  <c r="O51" i="28"/>
  <c r="L48" i="28"/>
  <c r="O43" i="28"/>
  <c r="L31" i="28"/>
  <c r="K48" i="28"/>
  <c r="M48" i="28" s="1"/>
  <c r="K44" i="28"/>
  <c r="N29" i="28"/>
  <c r="O55" i="28"/>
  <c r="L51" i="28"/>
  <c r="L43" i="28"/>
  <c r="O42" i="28"/>
  <c r="L34" i="28"/>
  <c r="O33" i="28"/>
  <c r="L29" i="28"/>
  <c r="O28" i="28"/>
  <c r="K56" i="28"/>
  <c r="N55" i="28"/>
  <c r="K51" i="28"/>
  <c r="M51" i="28" s="1"/>
  <c r="N50" i="28"/>
  <c r="K47" i="28"/>
  <c r="M47" i="28" s="1"/>
  <c r="N46" i="28"/>
  <c r="K43" i="28"/>
  <c r="M43" i="28" s="1"/>
  <c r="N42" i="28"/>
  <c r="K39" i="28"/>
  <c r="M39" i="28" s="1"/>
  <c r="N38" i="28"/>
  <c r="K34" i="28"/>
  <c r="N33" i="28"/>
  <c r="K29" i="28"/>
  <c r="M29" i="28" s="1"/>
  <c r="N28" i="28"/>
  <c r="N53" i="28"/>
  <c r="K32" i="28"/>
  <c r="M32" i="28" s="1"/>
  <c r="N24" i="28"/>
  <c r="L57" i="28"/>
  <c r="L53" i="28"/>
  <c r="O47" i="28"/>
  <c r="L44" i="28"/>
  <c r="L40" i="28"/>
  <c r="M53" i="28"/>
  <c r="N51" i="28"/>
  <c r="K40" i="28"/>
  <c r="M35" i="28"/>
  <c r="O58" i="28"/>
  <c r="L55" i="28"/>
  <c r="O54" i="28"/>
  <c r="O49" i="28"/>
  <c r="O45" i="28"/>
  <c r="L42" i="28"/>
  <c r="L38" i="28"/>
  <c r="O36" i="28"/>
  <c r="O32" i="28"/>
  <c r="O27" i="28"/>
  <c r="N58" i="28"/>
  <c r="K55" i="28"/>
  <c r="N54" i="28"/>
  <c r="K50" i="28"/>
  <c r="N49" i="28"/>
  <c r="K46" i="28"/>
  <c r="N45" i="28"/>
  <c r="K42" i="28"/>
  <c r="N41" i="28"/>
  <c r="K38" i="28"/>
  <c r="M38" i="28" s="1"/>
  <c r="N36" i="28"/>
  <c r="K33" i="28"/>
  <c r="M33" i="28" s="1"/>
  <c r="N32" i="28"/>
  <c r="K28" i="28"/>
  <c r="N27" i="28"/>
  <c r="K41" i="28"/>
  <c r="N40" i="28"/>
  <c r="N35" i="28"/>
  <c r="L26" i="28"/>
  <c r="L50" i="28"/>
  <c r="L46" i="28"/>
  <c r="O41" i="28"/>
  <c r="L33" i="28"/>
  <c r="L28" i="28"/>
  <c r="L58" i="28"/>
  <c r="O57" i="28"/>
  <c r="L54" i="28"/>
  <c r="O53" i="28"/>
  <c r="L49" i="28"/>
  <c r="O48" i="28"/>
  <c r="L45" i="28"/>
  <c r="O44" i="28"/>
  <c r="L41" i="28"/>
  <c r="O40" i="28"/>
  <c r="L36" i="28"/>
  <c r="O35" i="28"/>
  <c r="L32" i="28"/>
  <c r="O31" i="28"/>
  <c r="L27" i="28"/>
  <c r="O26" i="28"/>
  <c r="O25" i="28"/>
  <c r="H84" i="51"/>
  <c r="AL84" i="51"/>
  <c r="I84" i="51"/>
  <c r="AU84" i="51"/>
  <c r="V84" i="51"/>
  <c r="AD84" i="51"/>
  <c r="AV84" i="51"/>
  <c r="J84" i="51"/>
  <c r="BD84" i="51"/>
  <c r="Z84" i="51"/>
  <c r="AH84" i="51"/>
  <c r="R84" i="51"/>
  <c r="B59" i="24"/>
  <c r="B52" i="24"/>
  <c r="B37" i="24"/>
  <c r="B30" i="24"/>
  <c r="K24" i="22"/>
  <c r="K30" i="22" s="1"/>
  <c r="L84" i="51"/>
  <c r="E30" i="22"/>
  <c r="E59" i="23"/>
  <c r="B59" i="23"/>
  <c r="N59" i="22"/>
  <c r="K59" i="22"/>
  <c r="E59" i="22"/>
  <c r="N52" i="27"/>
  <c r="K52" i="27"/>
  <c r="E52" i="27"/>
  <c r="N52" i="22"/>
  <c r="K52" i="22"/>
  <c r="E52" i="22"/>
  <c r="E37" i="24"/>
  <c r="E37" i="23"/>
  <c r="B37" i="23"/>
  <c r="N37" i="22"/>
  <c r="K37" i="22"/>
  <c r="E37" i="22"/>
  <c r="E30" i="24"/>
  <c r="B24" i="23"/>
  <c r="B30" i="23" s="1"/>
  <c r="P84" i="51"/>
  <c r="N30" i="22"/>
  <c r="AJ84" i="51"/>
  <c r="AF84" i="51"/>
  <c r="AB84" i="51"/>
  <c r="X84" i="51"/>
  <c r="T84" i="51"/>
  <c r="N84" i="51"/>
  <c r="O52" i="23"/>
  <c r="F59" i="23"/>
  <c r="C59" i="23"/>
  <c r="F52" i="23"/>
  <c r="C52" i="23"/>
  <c r="F37" i="23"/>
  <c r="C37" i="23"/>
  <c r="O59" i="27"/>
  <c r="L59" i="27"/>
  <c r="F59" i="27"/>
  <c r="C59" i="27"/>
  <c r="O59" i="26"/>
  <c r="L59" i="26"/>
  <c r="F59" i="26"/>
  <c r="C59" i="26"/>
  <c r="O59" i="25"/>
  <c r="L59" i="25"/>
  <c r="F59" i="25"/>
  <c r="C59" i="25"/>
  <c r="O59" i="24"/>
  <c r="L59" i="24"/>
  <c r="F59" i="24"/>
  <c r="C59" i="24"/>
  <c r="O59" i="23"/>
  <c r="O59" i="28" s="1"/>
  <c r="L59" i="23"/>
  <c r="L59" i="28" s="1"/>
  <c r="O59" i="22"/>
  <c r="L59" i="22"/>
  <c r="F59" i="22"/>
  <c r="K84" i="51"/>
  <c r="F50" i="22"/>
  <c r="F52" i="22" s="1"/>
  <c r="O52" i="27"/>
  <c r="L52" i="27"/>
  <c r="AY84" i="51"/>
  <c r="F46" i="27"/>
  <c r="F52" i="27" s="1"/>
  <c r="C52" i="27"/>
  <c r="O52" i="26"/>
  <c r="L52" i="26"/>
  <c r="AQ84" i="51"/>
  <c r="F46" i="26"/>
  <c r="F52" i="26" s="1"/>
  <c r="C52" i="26"/>
  <c r="O52" i="25"/>
  <c r="L52" i="25"/>
  <c r="F52" i="25"/>
  <c r="C52" i="25"/>
  <c r="O52" i="24"/>
  <c r="L52" i="24"/>
  <c r="F52" i="24"/>
  <c r="C52" i="24"/>
  <c r="L52" i="23"/>
  <c r="O52" i="22"/>
  <c r="L52" i="22"/>
  <c r="O37" i="27"/>
  <c r="L37" i="27"/>
  <c r="F37" i="27"/>
  <c r="C37" i="27"/>
  <c r="O37" i="26"/>
  <c r="L37" i="26"/>
  <c r="F37" i="26"/>
  <c r="C37" i="26"/>
  <c r="O37" i="25"/>
  <c r="L37" i="25"/>
  <c r="F37" i="25"/>
  <c r="C37" i="25"/>
  <c r="O37" i="24"/>
  <c r="L37" i="24"/>
  <c r="F37" i="24"/>
  <c r="C37" i="24"/>
  <c r="O37" i="23"/>
  <c r="O37" i="28" s="1"/>
  <c r="L37" i="23"/>
  <c r="L37" i="28" s="1"/>
  <c r="O37" i="22"/>
  <c r="L37" i="22"/>
  <c r="F37" i="22"/>
  <c r="O24" i="27"/>
  <c r="O30" i="27" s="1"/>
  <c r="BC84" i="51"/>
  <c r="L30" i="27"/>
  <c r="F30" i="27"/>
  <c r="C30" i="27"/>
  <c r="O30" i="26"/>
  <c r="L30" i="26"/>
  <c r="F30" i="26"/>
  <c r="C30" i="26"/>
  <c r="AM84" i="51"/>
  <c r="O24" i="25"/>
  <c r="O30" i="25" s="1"/>
  <c r="AK84" i="51"/>
  <c r="L24" i="25"/>
  <c r="L30" i="25" s="1"/>
  <c r="AI84" i="51"/>
  <c r="F24" i="25"/>
  <c r="F30" i="25" s="1"/>
  <c r="C24" i="25"/>
  <c r="C30" i="25" s="1"/>
  <c r="AG84" i="51"/>
  <c r="O24" i="24"/>
  <c r="O30" i="24" s="1"/>
  <c r="AE84" i="51"/>
  <c r="L24" i="24"/>
  <c r="L30" i="24" s="1"/>
  <c r="AC84" i="51"/>
  <c r="F24" i="24"/>
  <c r="F30" i="24" s="1"/>
  <c r="AA84" i="51"/>
  <c r="Y84" i="51"/>
  <c r="O24" i="23"/>
  <c r="W84" i="51"/>
  <c r="L24" i="23"/>
  <c r="U84" i="51"/>
  <c r="S84" i="51"/>
  <c r="Q84" i="51"/>
  <c r="O24" i="22"/>
  <c r="O30" i="22" s="1"/>
  <c r="O84" i="51"/>
  <c r="L24" i="22"/>
  <c r="L30" i="22" s="1"/>
  <c r="M84" i="51"/>
  <c r="F30" i="22"/>
  <c r="C24" i="24"/>
  <c r="C30" i="24" s="1"/>
  <c r="B52" i="26"/>
  <c r="B52" i="27"/>
  <c r="B52" i="25"/>
  <c r="B52" i="23"/>
  <c r="C24" i="23"/>
  <c r="C30" i="23" s="1"/>
  <c r="E30" i="23"/>
  <c r="E52" i="23"/>
  <c r="F24" i="23"/>
  <c r="F30" i="23" s="1"/>
  <c r="K30" i="23"/>
  <c r="K37" i="23"/>
  <c r="K52" i="23"/>
  <c r="K59" i="23"/>
  <c r="N30" i="23"/>
  <c r="N30" i="28" s="1"/>
  <c r="N37" i="23"/>
  <c r="N37" i="28" s="1"/>
  <c r="N52" i="23"/>
  <c r="N59" i="23"/>
  <c r="K30" i="27"/>
  <c r="N30" i="27"/>
  <c r="BB84" i="51"/>
  <c r="N58" i="27"/>
  <c r="N59" i="27" s="1"/>
  <c r="AZ84" i="51"/>
  <c r="K58" i="27"/>
  <c r="K59" i="27" s="1"/>
  <c r="AX84" i="51"/>
  <c r="E58" i="27"/>
  <c r="E59" i="27" s="1"/>
  <c r="AT84" i="51"/>
  <c r="N58" i="26"/>
  <c r="N59" i="26" s="1"/>
  <c r="AR84" i="51"/>
  <c r="K58" i="26"/>
  <c r="K59" i="26" s="1"/>
  <c r="AP84" i="51"/>
  <c r="E58" i="26"/>
  <c r="E59" i="26" s="1"/>
  <c r="B59" i="26"/>
  <c r="N59" i="25"/>
  <c r="K59" i="25"/>
  <c r="E59" i="25"/>
  <c r="B59" i="25"/>
  <c r="N59" i="24"/>
  <c r="K59" i="24"/>
  <c r="E59" i="24"/>
  <c r="N52" i="26"/>
  <c r="K52" i="26"/>
  <c r="E52" i="26"/>
  <c r="N52" i="25"/>
  <c r="K52" i="25"/>
  <c r="E52" i="25"/>
  <c r="N52" i="24"/>
  <c r="K52" i="24"/>
  <c r="E52" i="24"/>
  <c r="N37" i="27"/>
  <c r="K37" i="27"/>
  <c r="E37" i="27"/>
  <c r="B37" i="27"/>
  <c r="N37" i="26"/>
  <c r="K37" i="26"/>
  <c r="E37" i="26"/>
  <c r="B37" i="26"/>
  <c r="N37" i="25"/>
  <c r="K37" i="25"/>
  <c r="E37" i="25"/>
  <c r="B37" i="25"/>
  <c r="N37" i="24"/>
  <c r="K37" i="24"/>
  <c r="E30" i="27"/>
  <c r="B30" i="27"/>
  <c r="N30" i="26"/>
  <c r="K30" i="26"/>
  <c r="E30" i="26"/>
  <c r="B30" i="26"/>
  <c r="N30" i="25"/>
  <c r="K30" i="25"/>
  <c r="E30" i="25"/>
  <c r="B30" i="25"/>
  <c r="N30" i="24"/>
  <c r="K30" i="24"/>
  <c r="B58" i="27"/>
  <c r="B59" i="27" s="1"/>
  <c r="BE84" i="51"/>
  <c r="BA84" i="51"/>
  <c r="AW84" i="51"/>
  <c r="AS84" i="51"/>
  <c r="AO84" i="51"/>
  <c r="AN84" i="51"/>
  <c r="C59" i="22"/>
  <c r="B59" i="22"/>
  <c r="N59" i="28" l="1"/>
  <c r="N52" i="28"/>
  <c r="L30" i="23"/>
  <c r="L30" i="28" s="1"/>
  <c r="L24" i="28"/>
  <c r="M24" i="28" s="1"/>
  <c r="M55" i="28"/>
  <c r="M44" i="28"/>
  <c r="M50" i="28"/>
  <c r="O52" i="28"/>
  <c r="M42" i="28"/>
  <c r="K59" i="28"/>
  <c r="M59" i="28" s="1"/>
  <c r="M34" i="28"/>
  <c r="K58" i="28"/>
  <c r="M58" i="28" s="1"/>
  <c r="M26" i="28"/>
  <c r="O30" i="23"/>
  <c r="O30" i="28" s="1"/>
  <c r="O24" i="28"/>
  <c r="L52" i="28"/>
  <c r="M36" i="28"/>
  <c r="K52" i="28"/>
  <c r="M28" i="28"/>
  <c r="M46" i="28"/>
  <c r="M31" i="28"/>
  <c r="M54" i="28"/>
  <c r="K30" i="28"/>
  <c r="M30" i="28" s="1"/>
  <c r="M41" i="28"/>
  <c r="K37" i="28"/>
  <c r="M37" i="28" s="1"/>
  <c r="M40" i="28"/>
  <c r="M56" i="28"/>
  <c r="N60" i="25"/>
  <c r="B60" i="26"/>
  <c r="B60" i="24"/>
  <c r="E60" i="25"/>
  <c r="B60" i="25"/>
  <c r="K60" i="25"/>
  <c r="E60" i="24"/>
  <c r="K60" i="27"/>
  <c r="N60" i="24"/>
  <c r="E60" i="26"/>
  <c r="N60" i="26"/>
  <c r="E60" i="27"/>
  <c r="F60" i="23"/>
  <c r="E60" i="23"/>
  <c r="C60" i="24"/>
  <c r="F60" i="24"/>
  <c r="L60" i="24"/>
  <c r="O60" i="24"/>
  <c r="C60" i="25"/>
  <c r="F60" i="26"/>
  <c r="O60" i="26"/>
  <c r="F60" i="27"/>
  <c r="B60" i="27"/>
  <c r="K60" i="24"/>
  <c r="K60" i="26"/>
  <c r="N60" i="27"/>
  <c r="N60" i="23"/>
  <c r="K60" i="23"/>
  <c r="C60" i="23"/>
  <c r="L60" i="23"/>
  <c r="O60" i="23"/>
  <c r="F60" i="25"/>
  <c r="L60" i="25"/>
  <c r="O60" i="25"/>
  <c r="C60" i="26"/>
  <c r="L60" i="26"/>
  <c r="C60" i="27"/>
  <c r="L60" i="27"/>
  <c r="O60" i="27"/>
  <c r="M52" i="28" l="1"/>
  <c r="M24" i="22"/>
  <c r="P24" i="22"/>
  <c r="M25" i="22"/>
  <c r="P25" i="22"/>
  <c r="C52" i="22"/>
  <c r="B52" i="22"/>
  <c r="C37" i="22"/>
  <c r="B37" i="22"/>
  <c r="C30" i="22"/>
  <c r="B30" i="22"/>
  <c r="Q25" i="22" l="1"/>
  <c r="Q24" i="22"/>
  <c r="B24" i="28"/>
  <c r="C24" i="28"/>
  <c r="E24" i="28"/>
  <c r="F24" i="28"/>
  <c r="B25" i="28"/>
  <c r="C25" i="28"/>
  <c r="E25" i="28"/>
  <c r="F25" i="28"/>
  <c r="B26" i="28"/>
  <c r="B66" i="28" s="1"/>
  <c r="C26" i="28"/>
  <c r="E26" i="28"/>
  <c r="F26" i="28"/>
  <c r="B27" i="28"/>
  <c r="C27" i="28"/>
  <c r="E27" i="28"/>
  <c r="F27" i="28"/>
  <c r="F67" i="28"/>
  <c r="B28" i="28"/>
  <c r="C28" i="28"/>
  <c r="E28" i="28"/>
  <c r="F28" i="28"/>
  <c r="B29" i="28"/>
  <c r="C29" i="28"/>
  <c r="E29" i="28"/>
  <c r="F29" i="28"/>
  <c r="B30" i="28"/>
  <c r="C30" i="28"/>
  <c r="E30" i="28"/>
  <c r="F30" i="28"/>
  <c r="B70" i="28"/>
  <c r="B31" i="28"/>
  <c r="C31" i="28"/>
  <c r="E31" i="28"/>
  <c r="F31" i="28"/>
  <c r="B32" i="28"/>
  <c r="C32" i="28"/>
  <c r="E32" i="28"/>
  <c r="F32" i="28"/>
  <c r="B33" i="28"/>
  <c r="C33" i="28"/>
  <c r="E33" i="28"/>
  <c r="F33" i="28"/>
  <c r="B73" i="28"/>
  <c r="B34" i="28"/>
  <c r="C34" i="28"/>
  <c r="E34" i="28"/>
  <c r="F34" i="28"/>
  <c r="B35" i="28"/>
  <c r="C35" i="28"/>
  <c r="E35" i="28"/>
  <c r="F35" i="28"/>
  <c r="B36" i="28"/>
  <c r="C36" i="28"/>
  <c r="E36" i="28"/>
  <c r="F36" i="28"/>
  <c r="B76" i="28"/>
  <c r="B37" i="28"/>
  <c r="B77" i="28" s="1"/>
  <c r="C37" i="28"/>
  <c r="E37" i="28"/>
  <c r="F37" i="28"/>
  <c r="B38" i="28"/>
  <c r="B78" i="28" s="1"/>
  <c r="C38" i="28"/>
  <c r="E38" i="28"/>
  <c r="F38" i="28"/>
  <c r="B39" i="28"/>
  <c r="C39" i="28"/>
  <c r="E39" i="28"/>
  <c r="F39" i="28"/>
  <c r="B40" i="28"/>
  <c r="C40" i="28"/>
  <c r="E40" i="28"/>
  <c r="F40" i="28"/>
  <c r="B80" i="28"/>
  <c r="B41" i="28"/>
  <c r="C41" i="28"/>
  <c r="E41" i="28"/>
  <c r="F41" i="28"/>
  <c r="B42" i="28"/>
  <c r="C42" i="28"/>
  <c r="E42" i="28"/>
  <c r="F42" i="28"/>
  <c r="B43" i="28"/>
  <c r="C43" i="28"/>
  <c r="E43" i="28"/>
  <c r="F43" i="28"/>
  <c r="B44" i="28"/>
  <c r="C44" i="28"/>
  <c r="E44" i="28"/>
  <c r="F44" i="28"/>
  <c r="B45" i="28"/>
  <c r="C45" i="28"/>
  <c r="E45" i="28"/>
  <c r="F45" i="28"/>
  <c r="B46" i="28"/>
  <c r="B86" i="28" s="1"/>
  <c r="C46" i="28"/>
  <c r="E46" i="28"/>
  <c r="F46" i="28"/>
  <c r="B47" i="28"/>
  <c r="C47" i="28"/>
  <c r="E47" i="28"/>
  <c r="F47" i="28"/>
  <c r="B48" i="28"/>
  <c r="C48" i="28"/>
  <c r="E48" i="28"/>
  <c r="F48" i="28"/>
  <c r="B49" i="28"/>
  <c r="B89" i="28" s="1"/>
  <c r="C49" i="28"/>
  <c r="E49" i="28"/>
  <c r="E89" i="28" s="1"/>
  <c r="F49" i="28"/>
  <c r="B50" i="28"/>
  <c r="C50" i="28"/>
  <c r="E50" i="28"/>
  <c r="F50" i="28"/>
  <c r="B51" i="28"/>
  <c r="C51" i="28"/>
  <c r="E51" i="28"/>
  <c r="F51" i="28"/>
  <c r="B52" i="28"/>
  <c r="C52" i="28"/>
  <c r="E52" i="28"/>
  <c r="F52" i="28"/>
  <c r="B53" i="28"/>
  <c r="C53" i="28"/>
  <c r="E53" i="28"/>
  <c r="F53" i="28"/>
  <c r="B93" i="28"/>
  <c r="B54" i="28"/>
  <c r="B94" i="28" s="1"/>
  <c r="C54" i="28"/>
  <c r="E54" i="28"/>
  <c r="F54" i="28"/>
  <c r="B55" i="28"/>
  <c r="C55" i="28"/>
  <c r="E55" i="28"/>
  <c r="F55" i="28"/>
  <c r="B56" i="28"/>
  <c r="C56" i="28"/>
  <c r="E56" i="28"/>
  <c r="F56" i="28"/>
  <c r="B57" i="28"/>
  <c r="B97" i="28" s="1"/>
  <c r="C57" i="28"/>
  <c r="E57" i="28"/>
  <c r="F57" i="28"/>
  <c r="B58" i="28"/>
  <c r="B98" i="28" s="1"/>
  <c r="C58" i="28"/>
  <c r="E58" i="28"/>
  <c r="F58" i="28"/>
  <c r="K25" i="31"/>
  <c r="L25" i="31"/>
  <c r="N25" i="31"/>
  <c r="O25" i="31"/>
  <c r="K26" i="31"/>
  <c r="L26" i="31"/>
  <c r="N26" i="31"/>
  <c r="O26" i="31"/>
  <c r="K27" i="31"/>
  <c r="L27" i="31"/>
  <c r="N27" i="31"/>
  <c r="O27" i="31"/>
  <c r="K28" i="31"/>
  <c r="L28" i="31"/>
  <c r="N28" i="31"/>
  <c r="O28" i="31"/>
  <c r="K29" i="31"/>
  <c r="L29" i="31"/>
  <c r="N29" i="31"/>
  <c r="O29" i="31"/>
  <c r="K30" i="31"/>
  <c r="L30" i="31"/>
  <c r="N30" i="31"/>
  <c r="O30" i="31"/>
  <c r="K31" i="31"/>
  <c r="L31" i="31"/>
  <c r="N31" i="31"/>
  <c r="O31" i="31"/>
  <c r="K32" i="31"/>
  <c r="L32" i="31"/>
  <c r="N32" i="31"/>
  <c r="O32" i="31"/>
  <c r="K33" i="31"/>
  <c r="L33" i="31"/>
  <c r="N33" i="31"/>
  <c r="O33" i="31"/>
  <c r="K34" i="31"/>
  <c r="L34" i="31"/>
  <c r="N34" i="31"/>
  <c r="O34" i="31"/>
  <c r="K35" i="31"/>
  <c r="L35" i="31"/>
  <c r="N35" i="31"/>
  <c r="O35" i="31"/>
  <c r="K36" i="31"/>
  <c r="L36" i="31"/>
  <c r="N36" i="31"/>
  <c r="O36" i="31"/>
  <c r="K37" i="31"/>
  <c r="L37" i="31"/>
  <c r="N37" i="31"/>
  <c r="O37" i="31"/>
  <c r="K38" i="31"/>
  <c r="L38" i="31"/>
  <c r="N38" i="31"/>
  <c r="O38" i="31"/>
  <c r="K39" i="31"/>
  <c r="L39" i="31"/>
  <c r="N39" i="31"/>
  <c r="O39" i="31"/>
  <c r="K40" i="31"/>
  <c r="L40" i="31"/>
  <c r="N40" i="31"/>
  <c r="O40" i="31"/>
  <c r="K41" i="31"/>
  <c r="L41" i="31"/>
  <c r="N41" i="31"/>
  <c r="O41" i="31"/>
  <c r="K42" i="31"/>
  <c r="L42" i="31"/>
  <c r="N42" i="31"/>
  <c r="O42" i="31"/>
  <c r="K43" i="31"/>
  <c r="L43" i="31"/>
  <c r="N43" i="31"/>
  <c r="O43" i="31"/>
  <c r="K44" i="31"/>
  <c r="L44" i="31"/>
  <c r="N44" i="31"/>
  <c r="O44" i="31"/>
  <c r="K45" i="31"/>
  <c r="L45" i="31"/>
  <c r="N45" i="31"/>
  <c r="O45" i="31"/>
  <c r="K46" i="31"/>
  <c r="L46" i="31"/>
  <c r="N46" i="31"/>
  <c r="O46" i="31"/>
  <c r="K47" i="31"/>
  <c r="L47" i="31"/>
  <c r="N47" i="31"/>
  <c r="O47" i="31"/>
  <c r="K48" i="31"/>
  <c r="L48" i="31"/>
  <c r="N48" i="31"/>
  <c r="O48" i="31"/>
  <c r="K49" i="31"/>
  <c r="L49" i="31"/>
  <c r="N49" i="31"/>
  <c r="O49" i="31"/>
  <c r="K50" i="31"/>
  <c r="L50" i="31"/>
  <c r="N50" i="31"/>
  <c r="O50" i="31"/>
  <c r="K51" i="31"/>
  <c r="L51" i="31"/>
  <c r="N51" i="31"/>
  <c r="O51" i="31"/>
  <c r="K52" i="31"/>
  <c r="L52" i="31"/>
  <c r="N52" i="31"/>
  <c r="O52" i="31"/>
  <c r="K53" i="31"/>
  <c r="L53" i="31"/>
  <c r="N53" i="31"/>
  <c r="O53" i="31"/>
  <c r="K54" i="31"/>
  <c r="L54" i="31"/>
  <c r="N54" i="31"/>
  <c r="O54" i="31"/>
  <c r="K55" i="31"/>
  <c r="L55" i="31"/>
  <c r="N55" i="31"/>
  <c r="O55" i="31"/>
  <c r="K56" i="31"/>
  <c r="L56" i="31"/>
  <c r="N56" i="31"/>
  <c r="O56" i="31"/>
  <c r="K57" i="31"/>
  <c r="L57" i="31"/>
  <c r="N57" i="31"/>
  <c r="O57" i="31"/>
  <c r="K58" i="31"/>
  <c r="L58" i="31"/>
  <c r="N58" i="31"/>
  <c r="O58" i="31"/>
  <c r="L24" i="31"/>
  <c r="N24" i="31"/>
  <c r="O24" i="31"/>
  <c r="K24" i="31"/>
  <c r="B25" i="31"/>
  <c r="C25" i="31"/>
  <c r="E25" i="31"/>
  <c r="F25" i="31"/>
  <c r="B26" i="31"/>
  <c r="B66" i="31" s="1"/>
  <c r="C26" i="31"/>
  <c r="E26" i="31"/>
  <c r="F26" i="31"/>
  <c r="B27" i="31"/>
  <c r="C27" i="31"/>
  <c r="E27" i="31"/>
  <c r="F27" i="31"/>
  <c r="B28" i="31"/>
  <c r="C28" i="31"/>
  <c r="E28" i="31"/>
  <c r="F28" i="31"/>
  <c r="B29" i="31"/>
  <c r="C29" i="31"/>
  <c r="E29" i="31"/>
  <c r="F29" i="31"/>
  <c r="B30" i="31"/>
  <c r="C30" i="31"/>
  <c r="E30" i="31"/>
  <c r="F30" i="31"/>
  <c r="B31" i="31"/>
  <c r="C31" i="31"/>
  <c r="E31" i="31"/>
  <c r="F31" i="31"/>
  <c r="B32" i="31"/>
  <c r="C32" i="31"/>
  <c r="E32" i="31"/>
  <c r="F32" i="31"/>
  <c r="B33" i="31"/>
  <c r="C33" i="31"/>
  <c r="E33" i="31"/>
  <c r="F33" i="31"/>
  <c r="B34" i="31"/>
  <c r="C34" i="31"/>
  <c r="E34" i="31"/>
  <c r="F34" i="31"/>
  <c r="B35" i="31"/>
  <c r="C35" i="31"/>
  <c r="E35" i="31"/>
  <c r="F35" i="31"/>
  <c r="B36" i="31"/>
  <c r="C36" i="31"/>
  <c r="E36" i="31"/>
  <c r="F36" i="31"/>
  <c r="B37" i="31"/>
  <c r="C37" i="31"/>
  <c r="E37" i="31"/>
  <c r="F37" i="31"/>
  <c r="B38" i="31"/>
  <c r="C38" i="31"/>
  <c r="E38" i="31"/>
  <c r="F38" i="31"/>
  <c r="B39" i="31"/>
  <c r="C39" i="31"/>
  <c r="E39" i="31"/>
  <c r="F39" i="31"/>
  <c r="B40" i="31"/>
  <c r="C40" i="31"/>
  <c r="E40" i="31"/>
  <c r="F40" i="31"/>
  <c r="B41" i="31"/>
  <c r="C41" i="31"/>
  <c r="E41" i="31"/>
  <c r="F41" i="31"/>
  <c r="B42" i="31"/>
  <c r="C42" i="31"/>
  <c r="E42" i="31"/>
  <c r="F42" i="31"/>
  <c r="B43" i="31"/>
  <c r="C43" i="31"/>
  <c r="E43" i="31"/>
  <c r="F43" i="31"/>
  <c r="B44" i="31"/>
  <c r="C44" i="31"/>
  <c r="E44" i="31"/>
  <c r="E84" i="31" s="1"/>
  <c r="F44" i="31"/>
  <c r="B45" i="31"/>
  <c r="C45" i="31"/>
  <c r="E45" i="31"/>
  <c r="F45" i="31"/>
  <c r="B46" i="31"/>
  <c r="C46" i="31"/>
  <c r="E46" i="31"/>
  <c r="E86" i="31" s="1"/>
  <c r="F46" i="31"/>
  <c r="B47" i="31"/>
  <c r="C47" i="31"/>
  <c r="E47" i="31"/>
  <c r="F47" i="31"/>
  <c r="B48" i="31"/>
  <c r="C48" i="31"/>
  <c r="E48" i="31"/>
  <c r="E88" i="31" s="1"/>
  <c r="F48" i="31"/>
  <c r="B49" i="31"/>
  <c r="C49" i="31"/>
  <c r="E49" i="31"/>
  <c r="F49" i="31"/>
  <c r="B50" i="31"/>
  <c r="C50" i="31"/>
  <c r="E50" i="31"/>
  <c r="E90" i="31" s="1"/>
  <c r="F50" i="31"/>
  <c r="B51" i="31"/>
  <c r="C51" i="31"/>
  <c r="E51" i="31"/>
  <c r="F51" i="31"/>
  <c r="B52" i="31"/>
  <c r="C52" i="31"/>
  <c r="E52" i="31"/>
  <c r="E92" i="31" s="1"/>
  <c r="F52" i="31"/>
  <c r="B53" i="31"/>
  <c r="C53" i="31"/>
  <c r="E53" i="31"/>
  <c r="F53" i="31"/>
  <c r="B54" i="31"/>
  <c r="C54" i="31"/>
  <c r="E54" i="31"/>
  <c r="E94" i="31" s="1"/>
  <c r="F54" i="31"/>
  <c r="B55" i="31"/>
  <c r="C55" i="31"/>
  <c r="E55" i="31"/>
  <c r="F55" i="31"/>
  <c r="B56" i="31"/>
  <c r="C56" i="31"/>
  <c r="E56" i="31"/>
  <c r="F56" i="31"/>
  <c r="B57" i="31"/>
  <c r="C57" i="31"/>
  <c r="E57" i="31"/>
  <c r="F57" i="31"/>
  <c r="B58" i="31"/>
  <c r="C58" i="31"/>
  <c r="E58" i="31"/>
  <c r="F58" i="31"/>
  <c r="C24" i="31"/>
  <c r="E24" i="31"/>
  <c r="F24" i="31"/>
  <c r="B24" i="31"/>
  <c r="K25" i="30"/>
  <c r="L25" i="30"/>
  <c r="N25" i="30"/>
  <c r="O25" i="30"/>
  <c r="K26" i="30"/>
  <c r="L26" i="30"/>
  <c r="N26" i="30"/>
  <c r="O26" i="30"/>
  <c r="K27" i="30"/>
  <c r="L27" i="30"/>
  <c r="N27" i="30"/>
  <c r="O27" i="30"/>
  <c r="K28" i="30"/>
  <c r="L28" i="30"/>
  <c r="N28" i="30"/>
  <c r="O28" i="30"/>
  <c r="K29" i="30"/>
  <c r="L29" i="30"/>
  <c r="N29" i="30"/>
  <c r="O29" i="30"/>
  <c r="K30" i="30"/>
  <c r="L30" i="30"/>
  <c r="N30" i="30"/>
  <c r="O30" i="30"/>
  <c r="K31" i="30"/>
  <c r="L31" i="30"/>
  <c r="N31" i="30"/>
  <c r="O31" i="30"/>
  <c r="K32" i="30"/>
  <c r="L32" i="30"/>
  <c r="N32" i="30"/>
  <c r="O32" i="30"/>
  <c r="K33" i="30"/>
  <c r="L33" i="30"/>
  <c r="N33" i="30"/>
  <c r="O33" i="30"/>
  <c r="K34" i="30"/>
  <c r="L34" i="30"/>
  <c r="N34" i="30"/>
  <c r="O34" i="30"/>
  <c r="K35" i="30"/>
  <c r="L35" i="30"/>
  <c r="N35" i="30"/>
  <c r="O35" i="30"/>
  <c r="K36" i="30"/>
  <c r="L36" i="30"/>
  <c r="N36" i="30"/>
  <c r="O36" i="30"/>
  <c r="K37" i="30"/>
  <c r="L37" i="30"/>
  <c r="N37" i="30"/>
  <c r="O37" i="30"/>
  <c r="K38" i="30"/>
  <c r="L38" i="30"/>
  <c r="N38" i="30"/>
  <c r="O38" i="30"/>
  <c r="K39" i="30"/>
  <c r="L39" i="30"/>
  <c r="N39" i="30"/>
  <c r="O39" i="30"/>
  <c r="K40" i="30"/>
  <c r="L40" i="30"/>
  <c r="N40" i="30"/>
  <c r="O40" i="30"/>
  <c r="K41" i="30"/>
  <c r="L41" i="30"/>
  <c r="N41" i="30"/>
  <c r="O41" i="30"/>
  <c r="K42" i="30"/>
  <c r="L42" i="30"/>
  <c r="N42" i="30"/>
  <c r="O42" i="30"/>
  <c r="K43" i="30"/>
  <c r="L43" i="30"/>
  <c r="N43" i="30"/>
  <c r="O43" i="30"/>
  <c r="K44" i="30"/>
  <c r="L44" i="30"/>
  <c r="N44" i="30"/>
  <c r="O44" i="30"/>
  <c r="K45" i="30"/>
  <c r="L45" i="30"/>
  <c r="N45" i="30"/>
  <c r="O45" i="30"/>
  <c r="K46" i="30"/>
  <c r="L46" i="30"/>
  <c r="N46" i="30"/>
  <c r="O46" i="30"/>
  <c r="K47" i="30"/>
  <c r="L47" i="30"/>
  <c r="N47" i="30"/>
  <c r="O47" i="30"/>
  <c r="K48" i="30"/>
  <c r="L48" i="30"/>
  <c r="N48" i="30"/>
  <c r="O48" i="30"/>
  <c r="K49" i="30"/>
  <c r="L49" i="30"/>
  <c r="N49" i="30"/>
  <c r="O49" i="30"/>
  <c r="K50" i="30"/>
  <c r="L50" i="30"/>
  <c r="N50" i="30"/>
  <c r="O50" i="30"/>
  <c r="K51" i="30"/>
  <c r="L51" i="30"/>
  <c r="N51" i="30"/>
  <c r="O51" i="30"/>
  <c r="K52" i="30"/>
  <c r="L52" i="30"/>
  <c r="N52" i="30"/>
  <c r="O52" i="30"/>
  <c r="K53" i="30"/>
  <c r="L53" i="30"/>
  <c r="N53" i="30"/>
  <c r="O53" i="30"/>
  <c r="K54" i="30"/>
  <c r="L54" i="30"/>
  <c r="N54" i="30"/>
  <c r="O54" i="30"/>
  <c r="K55" i="30"/>
  <c r="L55" i="30"/>
  <c r="N55" i="30"/>
  <c r="O55" i="30"/>
  <c r="K56" i="30"/>
  <c r="L56" i="30"/>
  <c r="N56" i="30"/>
  <c r="O56" i="30"/>
  <c r="K57" i="30"/>
  <c r="L57" i="30"/>
  <c r="N57" i="30"/>
  <c r="O57" i="30"/>
  <c r="K58" i="30"/>
  <c r="L58" i="30"/>
  <c r="N58" i="30"/>
  <c r="O58" i="30"/>
  <c r="L24" i="30"/>
  <c r="N24" i="30"/>
  <c r="O24" i="30"/>
  <c r="K24" i="30"/>
  <c r="B25" i="30"/>
  <c r="C25" i="30"/>
  <c r="C65" i="30" s="1"/>
  <c r="E25" i="30"/>
  <c r="F25" i="30"/>
  <c r="B26" i="30"/>
  <c r="C26" i="30"/>
  <c r="E26" i="30"/>
  <c r="E66" i="30" s="1"/>
  <c r="F26" i="30"/>
  <c r="B27" i="30"/>
  <c r="C27" i="30"/>
  <c r="E27" i="30"/>
  <c r="F27" i="30"/>
  <c r="B28" i="30"/>
  <c r="C28" i="30"/>
  <c r="E28" i="30"/>
  <c r="F28" i="30"/>
  <c r="B29" i="30"/>
  <c r="C29" i="30"/>
  <c r="C69" i="30" s="1"/>
  <c r="E29" i="30"/>
  <c r="F29" i="30"/>
  <c r="B30" i="30"/>
  <c r="C30" i="30"/>
  <c r="E30" i="30"/>
  <c r="F30" i="30"/>
  <c r="B31" i="30"/>
  <c r="C31" i="30"/>
  <c r="E31" i="30"/>
  <c r="F31" i="30"/>
  <c r="B32" i="30"/>
  <c r="C32" i="30"/>
  <c r="E32" i="30"/>
  <c r="E72" i="30" s="1"/>
  <c r="F32" i="30"/>
  <c r="B33" i="30"/>
  <c r="C33" i="30"/>
  <c r="C73" i="30" s="1"/>
  <c r="E33" i="30"/>
  <c r="F33" i="30"/>
  <c r="B34" i="30"/>
  <c r="C34" i="30"/>
  <c r="E34" i="30"/>
  <c r="E74" i="30" s="1"/>
  <c r="F34" i="30"/>
  <c r="B35" i="30"/>
  <c r="C35" i="30"/>
  <c r="E35" i="30"/>
  <c r="F35" i="30"/>
  <c r="B36" i="30"/>
  <c r="C36" i="30"/>
  <c r="E36" i="30"/>
  <c r="E76" i="30" s="1"/>
  <c r="F36" i="30"/>
  <c r="B37" i="30"/>
  <c r="C37" i="30"/>
  <c r="C77" i="30" s="1"/>
  <c r="E37" i="30"/>
  <c r="F37" i="30"/>
  <c r="B38" i="30"/>
  <c r="C38" i="30"/>
  <c r="E38" i="30"/>
  <c r="E78" i="30" s="1"/>
  <c r="F38" i="30"/>
  <c r="B39" i="30"/>
  <c r="C39" i="30"/>
  <c r="E39" i="30"/>
  <c r="F39" i="30"/>
  <c r="B40" i="30"/>
  <c r="C40" i="30"/>
  <c r="E40" i="30"/>
  <c r="E80" i="30" s="1"/>
  <c r="F40" i="30"/>
  <c r="B41" i="30"/>
  <c r="C41" i="30"/>
  <c r="C81" i="30" s="1"/>
  <c r="E41" i="30"/>
  <c r="F41" i="30"/>
  <c r="B42" i="30"/>
  <c r="C42" i="30"/>
  <c r="E42" i="30"/>
  <c r="E82" i="30" s="1"/>
  <c r="F42" i="30"/>
  <c r="B43" i="30"/>
  <c r="C43" i="30"/>
  <c r="E43" i="30"/>
  <c r="F43" i="30"/>
  <c r="B44" i="30"/>
  <c r="C44" i="30"/>
  <c r="E44" i="30"/>
  <c r="F44" i="30"/>
  <c r="B45" i="30"/>
  <c r="C45" i="30"/>
  <c r="C85" i="30" s="1"/>
  <c r="E45" i="30"/>
  <c r="F45" i="30"/>
  <c r="B46" i="30"/>
  <c r="C46" i="30"/>
  <c r="E46" i="30"/>
  <c r="F46" i="30"/>
  <c r="B47" i="30"/>
  <c r="C47" i="30"/>
  <c r="E47" i="30"/>
  <c r="F47" i="30"/>
  <c r="B48" i="30"/>
  <c r="C48" i="30"/>
  <c r="E48" i="30"/>
  <c r="F48" i="30"/>
  <c r="B49" i="30"/>
  <c r="C49" i="30"/>
  <c r="C89" i="30" s="1"/>
  <c r="E49" i="30"/>
  <c r="F49" i="30"/>
  <c r="B50" i="30"/>
  <c r="C50" i="30"/>
  <c r="E50" i="30"/>
  <c r="E90" i="30" s="1"/>
  <c r="F50" i="30"/>
  <c r="B51" i="30"/>
  <c r="C51" i="30"/>
  <c r="E51" i="30"/>
  <c r="F51" i="30"/>
  <c r="B52" i="30"/>
  <c r="C52" i="30"/>
  <c r="E52" i="30"/>
  <c r="E92" i="30" s="1"/>
  <c r="F52" i="30"/>
  <c r="B53" i="30"/>
  <c r="C53" i="30"/>
  <c r="C93" i="30" s="1"/>
  <c r="E53" i="30"/>
  <c r="F53" i="30"/>
  <c r="B54" i="30"/>
  <c r="C54" i="30"/>
  <c r="E54" i="30"/>
  <c r="F54" i="30"/>
  <c r="B55" i="30"/>
  <c r="C55" i="30"/>
  <c r="E55" i="30"/>
  <c r="F55" i="30"/>
  <c r="B56" i="30"/>
  <c r="C56" i="30"/>
  <c r="E56" i="30"/>
  <c r="E96" i="30" s="1"/>
  <c r="F56" i="30"/>
  <c r="B57" i="30"/>
  <c r="C57" i="30"/>
  <c r="C97" i="30" s="1"/>
  <c r="E57" i="30"/>
  <c r="F57" i="30"/>
  <c r="B58" i="30"/>
  <c r="C58" i="30"/>
  <c r="E58" i="30"/>
  <c r="E98" i="30" s="1"/>
  <c r="F58" i="30"/>
  <c r="C24" i="30"/>
  <c r="E24" i="30"/>
  <c r="F24" i="30"/>
  <c r="B24" i="30"/>
  <c r="K25" i="29"/>
  <c r="L25" i="29"/>
  <c r="N25" i="29"/>
  <c r="O25" i="29"/>
  <c r="K26" i="29"/>
  <c r="L26" i="29"/>
  <c r="N26" i="29"/>
  <c r="O26" i="29"/>
  <c r="K27" i="29"/>
  <c r="L27" i="29"/>
  <c r="N27" i="29"/>
  <c r="O27" i="29"/>
  <c r="K28" i="29"/>
  <c r="L28" i="29"/>
  <c r="N28" i="29"/>
  <c r="O28" i="29"/>
  <c r="K29" i="29"/>
  <c r="L29" i="29"/>
  <c r="N29" i="29"/>
  <c r="O29" i="29"/>
  <c r="K30" i="29"/>
  <c r="L30" i="29"/>
  <c r="N30" i="29"/>
  <c r="O30" i="29"/>
  <c r="K31" i="29"/>
  <c r="L31" i="29"/>
  <c r="N31" i="29"/>
  <c r="O31" i="29"/>
  <c r="K32" i="29"/>
  <c r="L32" i="29"/>
  <c r="N32" i="29"/>
  <c r="O32" i="29"/>
  <c r="K33" i="29"/>
  <c r="L33" i="29"/>
  <c r="N33" i="29"/>
  <c r="O33" i="29"/>
  <c r="K34" i="29"/>
  <c r="L34" i="29"/>
  <c r="N34" i="29"/>
  <c r="O34" i="29"/>
  <c r="K35" i="29"/>
  <c r="L35" i="29"/>
  <c r="N35" i="29"/>
  <c r="O35" i="29"/>
  <c r="K36" i="29"/>
  <c r="L36" i="29"/>
  <c r="N36" i="29"/>
  <c r="O36" i="29"/>
  <c r="K37" i="29"/>
  <c r="L37" i="29"/>
  <c r="N37" i="29"/>
  <c r="O37" i="29"/>
  <c r="K38" i="29"/>
  <c r="L38" i="29"/>
  <c r="N38" i="29"/>
  <c r="O38" i="29"/>
  <c r="K39" i="29"/>
  <c r="L39" i="29"/>
  <c r="N39" i="29"/>
  <c r="O39" i="29"/>
  <c r="K40" i="29"/>
  <c r="L40" i="29"/>
  <c r="N40" i="29"/>
  <c r="O40" i="29"/>
  <c r="K41" i="29"/>
  <c r="L41" i="29"/>
  <c r="N41" i="29"/>
  <c r="O41" i="29"/>
  <c r="K42" i="29"/>
  <c r="L42" i="29"/>
  <c r="N42" i="29"/>
  <c r="O42" i="29"/>
  <c r="K43" i="29"/>
  <c r="L43" i="29"/>
  <c r="N43" i="29"/>
  <c r="O43" i="29"/>
  <c r="K44" i="29"/>
  <c r="L44" i="29"/>
  <c r="N44" i="29"/>
  <c r="O44" i="29"/>
  <c r="K45" i="29"/>
  <c r="L45" i="29"/>
  <c r="N45" i="29"/>
  <c r="O45" i="29"/>
  <c r="K46" i="29"/>
  <c r="L46" i="29"/>
  <c r="N46" i="29"/>
  <c r="O46" i="29"/>
  <c r="K47" i="29"/>
  <c r="L47" i="29"/>
  <c r="N47" i="29"/>
  <c r="O47" i="29"/>
  <c r="K48" i="29"/>
  <c r="L48" i="29"/>
  <c r="N48" i="29"/>
  <c r="O48" i="29"/>
  <c r="K49" i="29"/>
  <c r="L49" i="29"/>
  <c r="N49" i="29"/>
  <c r="O49" i="29"/>
  <c r="K50" i="29"/>
  <c r="L50" i="29"/>
  <c r="N50" i="29"/>
  <c r="O50" i="29"/>
  <c r="K51" i="29"/>
  <c r="L51" i="29"/>
  <c r="N51" i="29"/>
  <c r="O51" i="29"/>
  <c r="K52" i="29"/>
  <c r="L52" i="29"/>
  <c r="N52" i="29"/>
  <c r="O52" i="29"/>
  <c r="K53" i="29"/>
  <c r="L53" i="29"/>
  <c r="N53" i="29"/>
  <c r="O53" i="29"/>
  <c r="K54" i="29"/>
  <c r="L54" i="29"/>
  <c r="N54" i="29"/>
  <c r="O54" i="29"/>
  <c r="K55" i="29"/>
  <c r="L55" i="29"/>
  <c r="N55" i="29"/>
  <c r="O55" i="29"/>
  <c r="K56" i="29"/>
  <c r="L56" i="29"/>
  <c r="N56" i="29"/>
  <c r="O56" i="29"/>
  <c r="K57" i="29"/>
  <c r="L57" i="29"/>
  <c r="N57" i="29"/>
  <c r="O57" i="29"/>
  <c r="K58" i="29"/>
  <c r="L58" i="29"/>
  <c r="N58" i="29"/>
  <c r="O58" i="29"/>
  <c r="L24" i="29"/>
  <c r="N24" i="29"/>
  <c r="O24" i="29"/>
  <c r="K24" i="29"/>
  <c r="B25" i="29"/>
  <c r="C25" i="29"/>
  <c r="E25" i="29"/>
  <c r="F25" i="29"/>
  <c r="B26" i="29"/>
  <c r="C26" i="29"/>
  <c r="E26" i="29"/>
  <c r="F26" i="29"/>
  <c r="B27" i="29"/>
  <c r="C27" i="29"/>
  <c r="E27" i="29"/>
  <c r="F27" i="29"/>
  <c r="B28" i="29"/>
  <c r="C28" i="29"/>
  <c r="E28" i="29"/>
  <c r="F28" i="29"/>
  <c r="B29" i="29"/>
  <c r="C29" i="29"/>
  <c r="E29" i="29"/>
  <c r="F29" i="29"/>
  <c r="B30" i="29"/>
  <c r="C30" i="29"/>
  <c r="E30" i="29"/>
  <c r="F30" i="29"/>
  <c r="B31" i="29"/>
  <c r="C31" i="29"/>
  <c r="E31" i="29"/>
  <c r="F31" i="29"/>
  <c r="B32" i="29"/>
  <c r="C32" i="29"/>
  <c r="E32" i="29"/>
  <c r="F32" i="29"/>
  <c r="B33" i="29"/>
  <c r="C33" i="29"/>
  <c r="E33" i="29"/>
  <c r="F33" i="29"/>
  <c r="B34" i="29"/>
  <c r="C34" i="29"/>
  <c r="E34" i="29"/>
  <c r="F34" i="29"/>
  <c r="B35" i="29"/>
  <c r="C35" i="29"/>
  <c r="E35" i="29"/>
  <c r="F35" i="29"/>
  <c r="B36" i="29"/>
  <c r="C36" i="29"/>
  <c r="E36" i="29"/>
  <c r="F36" i="29"/>
  <c r="B37" i="29"/>
  <c r="C37" i="29"/>
  <c r="E37" i="29"/>
  <c r="F37" i="29"/>
  <c r="B38" i="29"/>
  <c r="C38" i="29"/>
  <c r="E38" i="29"/>
  <c r="F38" i="29"/>
  <c r="B39" i="29"/>
  <c r="C39" i="29"/>
  <c r="E39" i="29"/>
  <c r="F39" i="29"/>
  <c r="B40" i="29"/>
  <c r="C40" i="29"/>
  <c r="E40" i="29"/>
  <c r="F40" i="29"/>
  <c r="B41" i="29"/>
  <c r="C41" i="29"/>
  <c r="E41" i="29"/>
  <c r="F41" i="29"/>
  <c r="B42" i="29"/>
  <c r="C42" i="29"/>
  <c r="E42" i="29"/>
  <c r="F42" i="29"/>
  <c r="B43" i="29"/>
  <c r="C43" i="29"/>
  <c r="E43" i="29"/>
  <c r="F43" i="29"/>
  <c r="B44" i="29"/>
  <c r="C44" i="29"/>
  <c r="E44" i="29"/>
  <c r="F44" i="29"/>
  <c r="B45" i="29"/>
  <c r="C45" i="29"/>
  <c r="E45" i="29"/>
  <c r="F45" i="29"/>
  <c r="B46" i="29"/>
  <c r="C46" i="29"/>
  <c r="E46" i="29"/>
  <c r="F46" i="29"/>
  <c r="B47" i="29"/>
  <c r="C47" i="29"/>
  <c r="E47" i="29"/>
  <c r="F47" i="29"/>
  <c r="B48" i="29"/>
  <c r="C48" i="29"/>
  <c r="E48" i="29"/>
  <c r="F48" i="29"/>
  <c r="B49" i="29"/>
  <c r="C49" i="29"/>
  <c r="E49" i="29"/>
  <c r="F49" i="29"/>
  <c r="B50" i="29"/>
  <c r="C50" i="29"/>
  <c r="E50" i="29"/>
  <c r="F50" i="29"/>
  <c r="B51" i="29"/>
  <c r="C51" i="29"/>
  <c r="E51" i="29"/>
  <c r="F51" i="29"/>
  <c r="B52" i="29"/>
  <c r="C52" i="29"/>
  <c r="E52" i="29"/>
  <c r="F52" i="29"/>
  <c r="B53" i="29"/>
  <c r="C53" i="29"/>
  <c r="E53" i="29"/>
  <c r="F53" i="29"/>
  <c r="B54" i="29"/>
  <c r="C54" i="29"/>
  <c r="E54" i="29"/>
  <c r="F54" i="29"/>
  <c r="B55" i="29"/>
  <c r="C55" i="29"/>
  <c r="E55" i="29"/>
  <c r="F55" i="29"/>
  <c r="B56" i="29"/>
  <c r="C56" i="29"/>
  <c r="E56" i="29"/>
  <c r="F56" i="29"/>
  <c r="B57" i="29"/>
  <c r="C57" i="29"/>
  <c r="E57" i="29"/>
  <c r="F57" i="29"/>
  <c r="B58" i="29"/>
  <c r="C58" i="29"/>
  <c r="E58" i="29"/>
  <c r="F58" i="29"/>
  <c r="C24" i="29"/>
  <c r="E24" i="29"/>
  <c r="F24" i="29"/>
  <c r="B24" i="29"/>
  <c r="B77" i="31"/>
  <c r="B75" i="29"/>
  <c r="F33" i="32"/>
  <c r="F34" i="32"/>
  <c r="F40" i="32"/>
  <c r="F38" i="32"/>
  <c r="P58" i="27"/>
  <c r="M58" i="27"/>
  <c r="G58" i="27"/>
  <c r="D58" i="27"/>
  <c r="P57" i="27"/>
  <c r="M57" i="27"/>
  <c r="G57" i="27"/>
  <c r="D57" i="27"/>
  <c r="P56" i="27"/>
  <c r="M56" i="27"/>
  <c r="G56" i="27"/>
  <c r="D56" i="27"/>
  <c r="P55" i="27"/>
  <c r="M55" i="27"/>
  <c r="G55" i="27"/>
  <c r="D55" i="27"/>
  <c r="P54" i="27"/>
  <c r="M54" i="27"/>
  <c r="G54" i="27"/>
  <c r="D54" i="27"/>
  <c r="P53" i="27"/>
  <c r="M53" i="27"/>
  <c r="G53" i="27"/>
  <c r="D53" i="27"/>
  <c r="P51" i="27"/>
  <c r="M51" i="27"/>
  <c r="G51" i="27"/>
  <c r="D51" i="27"/>
  <c r="P50" i="27"/>
  <c r="M50" i="27"/>
  <c r="G50" i="27"/>
  <c r="D50" i="27"/>
  <c r="P49" i="27"/>
  <c r="M49" i="27"/>
  <c r="G49" i="27"/>
  <c r="D49" i="27"/>
  <c r="P48" i="27"/>
  <c r="M48" i="27"/>
  <c r="G48" i="27"/>
  <c r="D48" i="27"/>
  <c r="P47" i="27"/>
  <c r="M47" i="27"/>
  <c r="G47" i="27"/>
  <c r="D47" i="27"/>
  <c r="P46" i="27"/>
  <c r="M46" i="27"/>
  <c r="G46" i="27"/>
  <c r="D46" i="27"/>
  <c r="P45" i="27"/>
  <c r="M45" i="27"/>
  <c r="G45" i="27"/>
  <c r="D45" i="27"/>
  <c r="P44" i="27"/>
  <c r="M44" i="27"/>
  <c r="G44" i="27"/>
  <c r="D44" i="27"/>
  <c r="P43" i="27"/>
  <c r="M43" i="27"/>
  <c r="G43" i="27"/>
  <c r="D43" i="27"/>
  <c r="P42" i="27"/>
  <c r="M42" i="27"/>
  <c r="G42" i="27"/>
  <c r="D42" i="27"/>
  <c r="P41" i="27"/>
  <c r="M41" i="27"/>
  <c r="G41" i="27"/>
  <c r="D41" i="27"/>
  <c r="P40" i="27"/>
  <c r="M40" i="27"/>
  <c r="G40" i="27"/>
  <c r="D40" i="27"/>
  <c r="P39" i="27"/>
  <c r="M39" i="27"/>
  <c r="G39" i="27"/>
  <c r="D39" i="27"/>
  <c r="P38" i="27"/>
  <c r="M38" i="27"/>
  <c r="G38" i="27"/>
  <c r="D38" i="27"/>
  <c r="P36" i="27"/>
  <c r="M36" i="27"/>
  <c r="G36" i="27"/>
  <c r="D36" i="27"/>
  <c r="P35" i="27"/>
  <c r="M35" i="27"/>
  <c r="G35" i="27"/>
  <c r="D35" i="27"/>
  <c r="P34" i="27"/>
  <c r="M34" i="27"/>
  <c r="G34" i="27"/>
  <c r="D34" i="27"/>
  <c r="P33" i="27"/>
  <c r="M33" i="27"/>
  <c r="G33" i="27"/>
  <c r="D33" i="27"/>
  <c r="P32" i="27"/>
  <c r="M32" i="27"/>
  <c r="G32" i="27"/>
  <c r="D32" i="27"/>
  <c r="P31" i="27"/>
  <c r="M31" i="27"/>
  <c r="G31" i="27"/>
  <c r="D31" i="27"/>
  <c r="F32" i="32"/>
  <c r="F31" i="32"/>
  <c r="F39" i="32"/>
  <c r="F37" i="32"/>
  <c r="P29" i="27"/>
  <c r="M29" i="27"/>
  <c r="G29" i="27"/>
  <c r="D29" i="27"/>
  <c r="P28" i="27"/>
  <c r="M28" i="27"/>
  <c r="G28" i="27"/>
  <c r="D28" i="27"/>
  <c r="P27" i="27"/>
  <c r="M27" i="27"/>
  <c r="G27" i="27"/>
  <c r="D27" i="27"/>
  <c r="P26" i="27"/>
  <c r="M26" i="27"/>
  <c r="G26" i="27"/>
  <c r="D26" i="27"/>
  <c r="P25" i="27"/>
  <c r="M25" i="27"/>
  <c r="G25" i="27"/>
  <c r="D25" i="27"/>
  <c r="P24" i="27"/>
  <c r="M24" i="27"/>
  <c r="G24" i="27"/>
  <c r="D24" i="27"/>
  <c r="F46" i="32"/>
  <c r="B59" i="31"/>
  <c r="E52" i="32"/>
  <c r="E49" i="32"/>
  <c r="P58" i="26"/>
  <c r="M58" i="26"/>
  <c r="G58" i="26"/>
  <c r="D58" i="26"/>
  <c r="P57" i="26"/>
  <c r="M57" i="26"/>
  <c r="G57" i="26"/>
  <c r="D57" i="26"/>
  <c r="P56" i="26"/>
  <c r="M56" i="26"/>
  <c r="G56" i="26"/>
  <c r="D56" i="26"/>
  <c r="P55" i="26"/>
  <c r="M55" i="26"/>
  <c r="G55" i="26"/>
  <c r="D55" i="26"/>
  <c r="P54" i="26"/>
  <c r="M54" i="26"/>
  <c r="G54" i="26"/>
  <c r="D54" i="26"/>
  <c r="P53" i="26"/>
  <c r="M53" i="26"/>
  <c r="G53" i="26"/>
  <c r="D53" i="26"/>
  <c r="P51" i="26"/>
  <c r="M51" i="26"/>
  <c r="G51" i="26"/>
  <c r="D51" i="26"/>
  <c r="P50" i="26"/>
  <c r="M50" i="26"/>
  <c r="G50" i="26"/>
  <c r="D50" i="26"/>
  <c r="P49" i="26"/>
  <c r="M49" i="26"/>
  <c r="G49" i="26"/>
  <c r="D49" i="26"/>
  <c r="P48" i="26"/>
  <c r="M48" i="26"/>
  <c r="G48" i="26"/>
  <c r="D48" i="26"/>
  <c r="P47" i="26"/>
  <c r="M47" i="26"/>
  <c r="G47" i="26"/>
  <c r="D47" i="26"/>
  <c r="P46" i="26"/>
  <c r="M46" i="26"/>
  <c r="G46" i="26"/>
  <c r="D46" i="26"/>
  <c r="P45" i="26"/>
  <c r="M45" i="26"/>
  <c r="G45" i="26"/>
  <c r="D45" i="26"/>
  <c r="P44" i="26"/>
  <c r="M44" i="26"/>
  <c r="G44" i="26"/>
  <c r="D44" i="26"/>
  <c r="P43" i="26"/>
  <c r="M43" i="26"/>
  <c r="G43" i="26"/>
  <c r="D43" i="26"/>
  <c r="P42" i="26"/>
  <c r="M42" i="26"/>
  <c r="G42" i="26"/>
  <c r="D42" i="26"/>
  <c r="P41" i="26"/>
  <c r="M41" i="26"/>
  <c r="G41" i="26"/>
  <c r="D41" i="26"/>
  <c r="P40" i="26"/>
  <c r="M40" i="26"/>
  <c r="G40" i="26"/>
  <c r="D40" i="26"/>
  <c r="P39" i="26"/>
  <c r="M39" i="26"/>
  <c r="G39" i="26"/>
  <c r="D39" i="26"/>
  <c r="P38" i="26"/>
  <c r="M38" i="26"/>
  <c r="G38" i="26"/>
  <c r="D38" i="26"/>
  <c r="P36" i="26"/>
  <c r="M36" i="26"/>
  <c r="G36" i="26"/>
  <c r="D36" i="26"/>
  <c r="P35" i="26"/>
  <c r="M35" i="26"/>
  <c r="G35" i="26"/>
  <c r="D35" i="26"/>
  <c r="P34" i="26"/>
  <c r="M34" i="26"/>
  <c r="G34" i="26"/>
  <c r="D34" i="26"/>
  <c r="P33" i="26"/>
  <c r="M33" i="26"/>
  <c r="G33" i="26"/>
  <c r="D33" i="26"/>
  <c r="P32" i="26"/>
  <c r="M32" i="26"/>
  <c r="G32" i="26"/>
  <c r="D32" i="26"/>
  <c r="P31" i="26"/>
  <c r="P37" i="26" s="1"/>
  <c r="M31" i="26"/>
  <c r="G31" i="26"/>
  <c r="D31" i="26"/>
  <c r="F44" i="32"/>
  <c r="E51" i="32"/>
  <c r="E50" i="32"/>
  <c r="P29" i="26"/>
  <c r="M29" i="26"/>
  <c r="G29" i="26"/>
  <c r="D29" i="26"/>
  <c r="P28" i="26"/>
  <c r="M28" i="26"/>
  <c r="G28" i="26"/>
  <c r="D28" i="26"/>
  <c r="P27" i="26"/>
  <c r="M27" i="26"/>
  <c r="G27" i="26"/>
  <c r="D27" i="26"/>
  <c r="P26" i="26"/>
  <c r="M26" i="26"/>
  <c r="G26" i="26"/>
  <c r="D26" i="26"/>
  <c r="P25" i="26"/>
  <c r="M25" i="26"/>
  <c r="G25" i="26"/>
  <c r="D25" i="26"/>
  <c r="P24" i="26"/>
  <c r="M24" i="26"/>
  <c r="G24" i="26"/>
  <c r="D24" i="26"/>
  <c r="E34" i="32"/>
  <c r="E31" i="32"/>
  <c r="E59" i="30"/>
  <c r="B59" i="30"/>
  <c r="P58" i="25"/>
  <c r="M58" i="25"/>
  <c r="G58" i="25"/>
  <c r="D58" i="25"/>
  <c r="P57" i="25"/>
  <c r="M57" i="25"/>
  <c r="G57" i="25"/>
  <c r="D57" i="25"/>
  <c r="P56" i="25"/>
  <c r="M56" i="25"/>
  <c r="G56" i="25"/>
  <c r="D56" i="25"/>
  <c r="P55" i="25"/>
  <c r="M55" i="25"/>
  <c r="G55" i="25"/>
  <c r="D55" i="25"/>
  <c r="P54" i="25"/>
  <c r="M54" i="25"/>
  <c r="G54" i="25"/>
  <c r="D54" i="25"/>
  <c r="P53" i="25"/>
  <c r="M53" i="25"/>
  <c r="G53" i="25"/>
  <c r="D53" i="25"/>
  <c r="P51" i="25"/>
  <c r="M51" i="25"/>
  <c r="G51" i="25"/>
  <c r="D51" i="25"/>
  <c r="P50" i="25"/>
  <c r="M50" i="25"/>
  <c r="G50" i="25"/>
  <c r="D50" i="25"/>
  <c r="P49" i="25"/>
  <c r="M49" i="25"/>
  <c r="G49" i="25"/>
  <c r="D49" i="25"/>
  <c r="P48" i="25"/>
  <c r="M48" i="25"/>
  <c r="G48" i="25"/>
  <c r="D48" i="25"/>
  <c r="P47" i="25"/>
  <c r="M47" i="25"/>
  <c r="G47" i="25"/>
  <c r="D47" i="25"/>
  <c r="P46" i="25"/>
  <c r="M46" i="25"/>
  <c r="G46" i="25"/>
  <c r="D46" i="25"/>
  <c r="P45" i="25"/>
  <c r="M45" i="25"/>
  <c r="G45" i="25"/>
  <c r="D45" i="25"/>
  <c r="P44" i="25"/>
  <c r="M44" i="25"/>
  <c r="G44" i="25"/>
  <c r="D44" i="25"/>
  <c r="P43" i="25"/>
  <c r="M43" i="25"/>
  <c r="G43" i="25"/>
  <c r="D43" i="25"/>
  <c r="P42" i="25"/>
  <c r="M42" i="25"/>
  <c r="G42" i="25"/>
  <c r="D42" i="25"/>
  <c r="P41" i="25"/>
  <c r="M41" i="25"/>
  <c r="G41" i="25"/>
  <c r="D41" i="25"/>
  <c r="P40" i="25"/>
  <c r="M40" i="25"/>
  <c r="G40" i="25"/>
  <c r="D40" i="25"/>
  <c r="P39" i="25"/>
  <c r="M39" i="25"/>
  <c r="G39" i="25"/>
  <c r="D39" i="25"/>
  <c r="P38" i="25"/>
  <c r="M38" i="25"/>
  <c r="G38" i="25"/>
  <c r="D38" i="25"/>
  <c r="P36" i="25"/>
  <c r="M36" i="25"/>
  <c r="G36" i="25"/>
  <c r="D36" i="25"/>
  <c r="P35" i="25"/>
  <c r="M35" i="25"/>
  <c r="G35" i="25"/>
  <c r="D35" i="25"/>
  <c r="P34" i="25"/>
  <c r="M34" i="25"/>
  <c r="G34" i="25"/>
  <c r="D34" i="25"/>
  <c r="P33" i="25"/>
  <c r="M33" i="25"/>
  <c r="G33" i="25"/>
  <c r="D33" i="25"/>
  <c r="P32" i="25"/>
  <c r="M32" i="25"/>
  <c r="G32" i="25"/>
  <c r="D32" i="25"/>
  <c r="P31" i="25"/>
  <c r="M31" i="25"/>
  <c r="M37" i="25" s="1"/>
  <c r="G31" i="25"/>
  <c r="D31" i="25"/>
  <c r="E33" i="32"/>
  <c r="E32" i="32"/>
  <c r="E39" i="32"/>
  <c r="E38" i="32"/>
  <c r="E37" i="32"/>
  <c r="P29" i="25"/>
  <c r="M29" i="25"/>
  <c r="G29" i="25"/>
  <c r="D29" i="25"/>
  <c r="P28" i="25"/>
  <c r="M28" i="25"/>
  <c r="G28" i="25"/>
  <c r="D28" i="25"/>
  <c r="P27" i="25"/>
  <c r="M27" i="25"/>
  <c r="G27" i="25"/>
  <c r="D27" i="25"/>
  <c r="P26" i="25"/>
  <c r="M26" i="25"/>
  <c r="G26" i="25"/>
  <c r="D26" i="25"/>
  <c r="P25" i="25"/>
  <c r="M25" i="25"/>
  <c r="G25" i="25"/>
  <c r="D25" i="25"/>
  <c r="P24" i="25"/>
  <c r="M24" i="25"/>
  <c r="G24" i="25"/>
  <c r="D24" i="25"/>
  <c r="P58" i="24"/>
  <c r="M58" i="24"/>
  <c r="G58" i="24"/>
  <c r="D58" i="24"/>
  <c r="P57" i="24"/>
  <c r="M57" i="24"/>
  <c r="G57" i="24"/>
  <c r="D57" i="24"/>
  <c r="P56" i="24"/>
  <c r="M56" i="24"/>
  <c r="G56" i="24"/>
  <c r="D56" i="24"/>
  <c r="P55" i="24"/>
  <c r="M55" i="24"/>
  <c r="G55" i="24"/>
  <c r="D55" i="24"/>
  <c r="P54" i="24"/>
  <c r="M54" i="24"/>
  <c r="G54" i="24"/>
  <c r="D54" i="24"/>
  <c r="P53" i="24"/>
  <c r="M53" i="24"/>
  <c r="M59" i="24" s="1"/>
  <c r="G53" i="24"/>
  <c r="D53" i="24"/>
  <c r="P51" i="24"/>
  <c r="M51" i="24"/>
  <c r="G51" i="24"/>
  <c r="D51" i="24"/>
  <c r="P50" i="24"/>
  <c r="M50" i="24"/>
  <c r="G50" i="24"/>
  <c r="D50" i="24"/>
  <c r="P49" i="24"/>
  <c r="M49" i="24"/>
  <c r="G49" i="24"/>
  <c r="D49" i="24"/>
  <c r="P48" i="24"/>
  <c r="M48" i="24"/>
  <c r="G48" i="24"/>
  <c r="D48" i="24"/>
  <c r="P47" i="24"/>
  <c r="M47" i="24"/>
  <c r="G47" i="24"/>
  <c r="D47" i="24"/>
  <c r="P46" i="24"/>
  <c r="M46" i="24"/>
  <c r="G46" i="24"/>
  <c r="D46" i="24"/>
  <c r="P45" i="24"/>
  <c r="M45" i="24"/>
  <c r="G45" i="24"/>
  <c r="D45" i="24"/>
  <c r="P44" i="24"/>
  <c r="M44" i="24"/>
  <c r="G44" i="24"/>
  <c r="D44" i="24"/>
  <c r="P43" i="24"/>
  <c r="M43" i="24"/>
  <c r="G43" i="24"/>
  <c r="D43" i="24"/>
  <c r="P42" i="24"/>
  <c r="M42" i="24"/>
  <c r="G42" i="24"/>
  <c r="D42" i="24"/>
  <c r="P41" i="24"/>
  <c r="M41" i="24"/>
  <c r="G41" i="24"/>
  <c r="D41" i="24"/>
  <c r="P40" i="24"/>
  <c r="M40" i="24"/>
  <c r="G40" i="24"/>
  <c r="D40" i="24"/>
  <c r="P39" i="24"/>
  <c r="M39" i="24"/>
  <c r="G39" i="24"/>
  <c r="D39" i="24"/>
  <c r="P38" i="24"/>
  <c r="M38" i="24"/>
  <c r="G38" i="24"/>
  <c r="D38" i="24"/>
  <c r="P36" i="24"/>
  <c r="M36" i="24"/>
  <c r="G36" i="24"/>
  <c r="D36" i="24"/>
  <c r="P35" i="24"/>
  <c r="M35" i="24"/>
  <c r="G35" i="24"/>
  <c r="D35" i="24"/>
  <c r="P34" i="24"/>
  <c r="M34" i="24"/>
  <c r="G34" i="24"/>
  <c r="D34" i="24"/>
  <c r="P33" i="24"/>
  <c r="M33" i="24"/>
  <c r="G33" i="24"/>
  <c r="D33" i="24"/>
  <c r="P32" i="24"/>
  <c r="M32" i="24"/>
  <c r="G32" i="24"/>
  <c r="D32" i="24"/>
  <c r="P31" i="24"/>
  <c r="M31" i="24"/>
  <c r="M37" i="24" s="1"/>
  <c r="G31" i="24"/>
  <c r="D31" i="24"/>
  <c r="D45" i="32"/>
  <c r="D46" i="32"/>
  <c r="D44" i="32"/>
  <c r="D43" i="32"/>
  <c r="D51" i="32"/>
  <c r="D52" i="32"/>
  <c r="D50" i="32"/>
  <c r="D49" i="32"/>
  <c r="P29" i="24"/>
  <c r="M29" i="24"/>
  <c r="G29" i="24"/>
  <c r="D29" i="24"/>
  <c r="P28" i="24"/>
  <c r="M28" i="24"/>
  <c r="G28" i="24"/>
  <c r="D28" i="24"/>
  <c r="P27" i="24"/>
  <c r="M27" i="24"/>
  <c r="G27" i="24"/>
  <c r="D27" i="24"/>
  <c r="P26" i="24"/>
  <c r="M26" i="24"/>
  <c r="G26" i="24"/>
  <c r="D26" i="24"/>
  <c r="P25" i="24"/>
  <c r="M25" i="24"/>
  <c r="G25" i="24"/>
  <c r="D25" i="24"/>
  <c r="P24" i="24"/>
  <c r="M24" i="24"/>
  <c r="G24" i="24"/>
  <c r="D24" i="24"/>
  <c r="F59" i="29"/>
  <c r="E59" i="29"/>
  <c r="C59" i="29"/>
  <c r="B59" i="29"/>
  <c r="N59" i="29"/>
  <c r="K59" i="29"/>
  <c r="P58" i="23"/>
  <c r="M58" i="23"/>
  <c r="G58" i="23"/>
  <c r="D58" i="23"/>
  <c r="P57" i="23"/>
  <c r="M57" i="23"/>
  <c r="G57" i="23"/>
  <c r="D57" i="23"/>
  <c r="P56" i="23"/>
  <c r="M56" i="23"/>
  <c r="G56" i="23"/>
  <c r="D56" i="23"/>
  <c r="P55" i="23"/>
  <c r="M55" i="23"/>
  <c r="G55" i="23"/>
  <c r="D55" i="23"/>
  <c r="P54" i="23"/>
  <c r="M54" i="23"/>
  <c r="G54" i="23"/>
  <c r="D54" i="23"/>
  <c r="P53" i="23"/>
  <c r="M53" i="23"/>
  <c r="G53" i="23"/>
  <c r="D53" i="23"/>
  <c r="P51" i="23"/>
  <c r="M51" i="23"/>
  <c r="G51" i="23"/>
  <c r="D51" i="23"/>
  <c r="P50" i="23"/>
  <c r="M50" i="23"/>
  <c r="G50" i="23"/>
  <c r="D50" i="23"/>
  <c r="P49" i="23"/>
  <c r="M49" i="23"/>
  <c r="G49" i="23"/>
  <c r="D49" i="23"/>
  <c r="P48" i="23"/>
  <c r="M48" i="23"/>
  <c r="G48" i="23"/>
  <c r="D48" i="23"/>
  <c r="P47" i="23"/>
  <c r="M47" i="23"/>
  <c r="G47" i="23"/>
  <c r="D47" i="23"/>
  <c r="P46" i="23"/>
  <c r="M46" i="23"/>
  <c r="G46" i="23"/>
  <c r="D46" i="23"/>
  <c r="P45" i="23"/>
  <c r="M45" i="23"/>
  <c r="G45" i="23"/>
  <c r="D45" i="23"/>
  <c r="P44" i="23"/>
  <c r="M44" i="23"/>
  <c r="G44" i="23"/>
  <c r="D44" i="23"/>
  <c r="P43" i="23"/>
  <c r="M43" i="23"/>
  <c r="G43" i="23"/>
  <c r="D43" i="23"/>
  <c r="P42" i="23"/>
  <c r="M42" i="23"/>
  <c r="G42" i="23"/>
  <c r="D42" i="23"/>
  <c r="P41" i="23"/>
  <c r="M41" i="23"/>
  <c r="G41" i="23"/>
  <c r="D41" i="23"/>
  <c r="P40" i="23"/>
  <c r="M40" i="23"/>
  <c r="G40" i="23"/>
  <c r="D40" i="23"/>
  <c r="P39" i="23"/>
  <c r="M39" i="23"/>
  <c r="G39" i="23"/>
  <c r="D39" i="23"/>
  <c r="P38" i="23"/>
  <c r="M38" i="23"/>
  <c r="G38" i="23"/>
  <c r="D38" i="23"/>
  <c r="P36" i="23"/>
  <c r="M36" i="23"/>
  <c r="G36" i="23"/>
  <c r="D36" i="23"/>
  <c r="P35" i="23"/>
  <c r="M35" i="23"/>
  <c r="G35" i="23"/>
  <c r="D35" i="23"/>
  <c r="P34" i="23"/>
  <c r="M34" i="23"/>
  <c r="G34" i="23"/>
  <c r="D34" i="23"/>
  <c r="P33" i="23"/>
  <c r="M33" i="23"/>
  <c r="G33" i="23"/>
  <c r="D33" i="23"/>
  <c r="P32" i="23"/>
  <c r="M32" i="23"/>
  <c r="G32" i="23"/>
  <c r="D32" i="23"/>
  <c r="P31" i="23"/>
  <c r="M31" i="23"/>
  <c r="G31" i="23"/>
  <c r="D31" i="23"/>
  <c r="D33" i="32"/>
  <c r="D34" i="32"/>
  <c r="D32" i="32"/>
  <c r="D31" i="32"/>
  <c r="C39" i="32"/>
  <c r="C40" i="32"/>
  <c r="C38" i="32"/>
  <c r="B60" i="23"/>
  <c r="C37" i="32" s="1"/>
  <c r="P29" i="23"/>
  <c r="M29" i="23"/>
  <c r="G29" i="23"/>
  <c r="D29" i="23"/>
  <c r="P28" i="23"/>
  <c r="M28" i="23"/>
  <c r="G28" i="23"/>
  <c r="D28" i="23"/>
  <c r="P27" i="23"/>
  <c r="M27" i="23"/>
  <c r="G27" i="23"/>
  <c r="D27" i="23"/>
  <c r="P26" i="23"/>
  <c r="M26" i="23"/>
  <c r="G26" i="23"/>
  <c r="D26" i="23"/>
  <c r="P25" i="23"/>
  <c r="M25" i="23"/>
  <c r="G25" i="23"/>
  <c r="D25" i="23"/>
  <c r="P24" i="23"/>
  <c r="M24" i="23"/>
  <c r="G24" i="23"/>
  <c r="D24" i="23"/>
  <c r="B69" i="28"/>
  <c r="B72" i="28"/>
  <c r="B85" i="28"/>
  <c r="B88" i="28"/>
  <c r="B64" i="28"/>
  <c r="F93" i="29" l="1"/>
  <c r="F85" i="29"/>
  <c r="F79" i="29"/>
  <c r="F71" i="29"/>
  <c r="F65" i="29"/>
  <c r="B64" i="29"/>
  <c r="F95" i="29"/>
  <c r="F91" i="29"/>
  <c r="F87" i="29"/>
  <c r="F77" i="29"/>
  <c r="F73" i="29"/>
  <c r="F69" i="29"/>
  <c r="F67" i="29"/>
  <c r="M25" i="29"/>
  <c r="M27" i="29"/>
  <c r="Q27" i="29" s="1"/>
  <c r="M29" i="29"/>
  <c r="Q29" i="29" s="1"/>
  <c r="D38" i="31"/>
  <c r="D39" i="36" s="1"/>
  <c r="B97" i="29"/>
  <c r="B95" i="29"/>
  <c r="B83" i="29"/>
  <c r="B81" i="29"/>
  <c r="B77" i="29"/>
  <c r="B73" i="29"/>
  <c r="B71" i="29"/>
  <c r="B69" i="29"/>
  <c r="B67" i="29"/>
  <c r="B65" i="29"/>
  <c r="B66" i="29"/>
  <c r="C64" i="30"/>
  <c r="B83" i="31"/>
  <c r="B81" i="31"/>
  <c r="B79" i="31"/>
  <c r="B75" i="31"/>
  <c r="B71" i="31"/>
  <c r="B69" i="31"/>
  <c r="B67" i="31"/>
  <c r="B65" i="31"/>
  <c r="B68" i="31"/>
  <c r="G30" i="23"/>
  <c r="G52" i="23"/>
  <c r="P30" i="24"/>
  <c r="P52" i="24"/>
  <c r="P59" i="24"/>
  <c r="Q59" i="24" s="1"/>
  <c r="P30" i="25"/>
  <c r="M30" i="26"/>
  <c r="F98" i="29"/>
  <c r="F96" i="29"/>
  <c r="F94" i="29"/>
  <c r="F92" i="29"/>
  <c r="F88" i="29"/>
  <c r="F86" i="29"/>
  <c r="F84" i="29"/>
  <c r="F82" i="29"/>
  <c r="F80" i="29"/>
  <c r="F76" i="29"/>
  <c r="F74" i="29"/>
  <c r="F72" i="29"/>
  <c r="F68" i="29"/>
  <c r="F66" i="29"/>
  <c r="F86" i="30"/>
  <c r="F82" i="31"/>
  <c r="F80" i="31"/>
  <c r="F76" i="31"/>
  <c r="F72" i="31"/>
  <c r="F68" i="31"/>
  <c r="P59" i="23"/>
  <c r="G59" i="26"/>
  <c r="G52" i="27"/>
  <c r="C98" i="30"/>
  <c r="C96" i="30"/>
  <c r="C92" i="30"/>
  <c r="C90" i="30"/>
  <c r="C88" i="30"/>
  <c r="C84" i="30"/>
  <c r="C82" i="30"/>
  <c r="C80" i="30"/>
  <c r="C78" i="30"/>
  <c r="C76" i="30"/>
  <c r="C74" i="30"/>
  <c r="C72" i="30"/>
  <c r="C68" i="30"/>
  <c r="C66" i="30"/>
  <c r="M37" i="26"/>
  <c r="B98" i="29"/>
  <c r="B96" i="29"/>
  <c r="B94" i="29"/>
  <c r="B92" i="29"/>
  <c r="B90" i="29"/>
  <c r="B88" i="29"/>
  <c r="B84" i="29"/>
  <c r="B82" i="29"/>
  <c r="B80" i="29"/>
  <c r="B78" i="29"/>
  <c r="B76" i="29"/>
  <c r="B74" i="29"/>
  <c r="B72" i="29"/>
  <c r="B68" i="29"/>
  <c r="B90" i="30"/>
  <c r="B86" i="30"/>
  <c r="B88" i="31"/>
  <c r="B84" i="31"/>
  <c r="B72" i="31"/>
  <c r="P37" i="23"/>
  <c r="Q37" i="23" s="1"/>
  <c r="D37" i="24"/>
  <c r="D30" i="25"/>
  <c r="P37" i="25"/>
  <c r="Q37" i="25" s="1"/>
  <c r="P59" i="25"/>
  <c r="P27" i="29"/>
  <c r="P29" i="29"/>
  <c r="G46" i="31"/>
  <c r="G47" i="31"/>
  <c r="G54" i="31"/>
  <c r="P28" i="29"/>
  <c r="D34" i="29"/>
  <c r="D36" i="29"/>
  <c r="E87" i="30"/>
  <c r="E77" i="30"/>
  <c r="E83" i="31"/>
  <c r="E92" i="28"/>
  <c r="E85" i="28"/>
  <c r="E84" i="28"/>
  <c r="E82" i="28"/>
  <c r="E76" i="28"/>
  <c r="E73" i="28"/>
  <c r="E72" i="28"/>
  <c r="P51" i="28"/>
  <c r="P50" i="28"/>
  <c r="P49" i="28"/>
  <c r="P48" i="28"/>
  <c r="Q48" i="28" s="1"/>
  <c r="P46" i="28"/>
  <c r="D28" i="29"/>
  <c r="M37" i="23"/>
  <c r="D42" i="29"/>
  <c r="H39" i="34" s="1"/>
  <c r="G26" i="29"/>
  <c r="G28" i="29"/>
  <c r="G35" i="29"/>
  <c r="G38" i="29"/>
  <c r="D38" i="34" s="1"/>
  <c r="G40" i="29"/>
  <c r="F38" i="34" s="1"/>
  <c r="G42" i="29"/>
  <c r="H38" i="34" s="1"/>
  <c r="G44" i="29"/>
  <c r="J38" i="34" s="1"/>
  <c r="G50" i="29"/>
  <c r="G25" i="29"/>
  <c r="G36" i="29"/>
  <c r="G39" i="29"/>
  <c r="E38" i="34" s="1"/>
  <c r="G41" i="29"/>
  <c r="G38" i="34" s="1"/>
  <c r="G43" i="29"/>
  <c r="I38" i="34" s="1"/>
  <c r="G51" i="29"/>
  <c r="G54" i="29"/>
  <c r="G56" i="29"/>
  <c r="D32" i="31"/>
  <c r="D34" i="31"/>
  <c r="D47" i="31"/>
  <c r="R24" i="22"/>
  <c r="D26" i="29"/>
  <c r="D40" i="29"/>
  <c r="F39" i="34" s="1"/>
  <c r="F40" i="34" s="1"/>
  <c r="F41" i="34" s="1"/>
  <c r="D48" i="29"/>
  <c r="D37" i="27"/>
  <c r="F64" i="29"/>
  <c r="E97" i="30"/>
  <c r="E95" i="30"/>
  <c r="E93" i="30"/>
  <c r="E91" i="30"/>
  <c r="E89" i="30"/>
  <c r="E85" i="30"/>
  <c r="E83" i="30"/>
  <c r="E81" i="30"/>
  <c r="E79" i="30"/>
  <c r="E75" i="30"/>
  <c r="E73" i="30"/>
  <c r="E71" i="30"/>
  <c r="E69" i="30"/>
  <c r="E67" i="30"/>
  <c r="E65" i="30"/>
  <c r="F64" i="31"/>
  <c r="E95" i="31"/>
  <c r="E93" i="31"/>
  <c r="E91" i="31"/>
  <c r="E89" i="31"/>
  <c r="E87" i="31"/>
  <c r="E85" i="31"/>
  <c r="R25" i="22"/>
  <c r="M52" i="26"/>
  <c r="N60" i="29"/>
  <c r="F79" i="28"/>
  <c r="F73" i="28"/>
  <c r="F72" i="28"/>
  <c r="F71" i="28"/>
  <c r="B73" i="31"/>
  <c r="G31" i="30"/>
  <c r="G32" i="30"/>
  <c r="G33" i="30"/>
  <c r="G34" i="30"/>
  <c r="G35" i="30"/>
  <c r="G41" i="30"/>
  <c r="G38" i="35" s="1"/>
  <c r="G42" i="30"/>
  <c r="H38" i="35" s="1"/>
  <c r="G43" i="30"/>
  <c r="I38" i="35" s="1"/>
  <c r="G45" i="30"/>
  <c r="K38" i="35" s="1"/>
  <c r="G46" i="30"/>
  <c r="G47" i="30"/>
  <c r="G27" i="31"/>
  <c r="G28" i="31"/>
  <c r="G29" i="31"/>
  <c r="Q37" i="26"/>
  <c r="H33" i="26"/>
  <c r="I33" i="26" s="1"/>
  <c r="Q33" i="26"/>
  <c r="H34" i="26"/>
  <c r="I34" i="26" s="1"/>
  <c r="H35" i="26"/>
  <c r="I35" i="26" s="1"/>
  <c r="Q35" i="26"/>
  <c r="H36" i="26"/>
  <c r="I36" i="26" s="1"/>
  <c r="H38" i="26"/>
  <c r="I38" i="26" s="1"/>
  <c r="H39" i="26"/>
  <c r="I39" i="26" s="1"/>
  <c r="Q39" i="26"/>
  <c r="H40" i="26"/>
  <c r="I40" i="26" s="1"/>
  <c r="H41" i="26"/>
  <c r="I41" i="26" s="1"/>
  <c r="Q41" i="26"/>
  <c r="H42" i="26"/>
  <c r="I42" i="26" s="1"/>
  <c r="H56" i="26"/>
  <c r="I56" i="26" s="1"/>
  <c r="H24" i="27"/>
  <c r="I24" i="27" s="1"/>
  <c r="H26" i="27"/>
  <c r="I26" i="27" s="1"/>
  <c r="Q27" i="27"/>
  <c r="Q29" i="27"/>
  <c r="H35" i="27"/>
  <c r="I35" i="27" s="1"/>
  <c r="H36" i="27"/>
  <c r="I36" i="27" s="1"/>
  <c r="H38" i="27"/>
  <c r="I38" i="27" s="1"/>
  <c r="H40" i="27"/>
  <c r="I40" i="27" s="1"/>
  <c r="H48" i="27"/>
  <c r="I48" i="27" s="1"/>
  <c r="H54" i="27"/>
  <c r="I54" i="27" s="1"/>
  <c r="Q24" i="23"/>
  <c r="Q44" i="23"/>
  <c r="Q46" i="23"/>
  <c r="H26" i="24"/>
  <c r="I26" i="24" s="1"/>
  <c r="H28" i="24"/>
  <c r="I28" i="24" s="1"/>
  <c r="H42" i="24"/>
  <c r="I42" i="24" s="1"/>
  <c r="H44" i="24"/>
  <c r="I44" i="24" s="1"/>
  <c r="H50" i="24"/>
  <c r="I50" i="24" s="1"/>
  <c r="H55" i="24"/>
  <c r="I55" i="24" s="1"/>
  <c r="Q25" i="25"/>
  <c r="Q26" i="25"/>
  <c r="Q27" i="25"/>
  <c r="H28" i="25"/>
  <c r="I28" i="25" s="1"/>
  <c r="Q28" i="25"/>
  <c r="Q29" i="25"/>
  <c r="F97" i="29"/>
  <c r="F90" i="29"/>
  <c r="Q34" i="24"/>
  <c r="Q45" i="26"/>
  <c r="Q53" i="26"/>
  <c r="F81" i="31"/>
  <c r="F79" i="31"/>
  <c r="F78" i="31"/>
  <c r="F77" i="31"/>
  <c r="F75" i="31"/>
  <c r="F74" i="31"/>
  <c r="F73" i="31"/>
  <c r="F71" i="31"/>
  <c r="F69" i="31"/>
  <c r="F67" i="31"/>
  <c r="F66" i="31"/>
  <c r="F65" i="31"/>
  <c r="B64" i="31"/>
  <c r="C95" i="31"/>
  <c r="C92" i="31"/>
  <c r="C89" i="31"/>
  <c r="C86" i="31"/>
  <c r="C83" i="31"/>
  <c r="G25" i="30"/>
  <c r="G26" i="30"/>
  <c r="G27" i="30"/>
  <c r="H24" i="26"/>
  <c r="I24" i="26" s="1"/>
  <c r="H25" i="26"/>
  <c r="I25" i="26" s="1"/>
  <c r="H26" i="26"/>
  <c r="I26" i="26" s="1"/>
  <c r="H27" i="26"/>
  <c r="I27" i="26" s="1"/>
  <c r="H28" i="26"/>
  <c r="I28" i="26" s="1"/>
  <c r="D29" i="30"/>
  <c r="D53" i="30"/>
  <c r="D54" i="30"/>
  <c r="Q36" i="25"/>
  <c r="Q39" i="25"/>
  <c r="Q40" i="25"/>
  <c r="Q48" i="25"/>
  <c r="Q55" i="25"/>
  <c r="Q56" i="25"/>
  <c r="Q57" i="25"/>
  <c r="Q58" i="25"/>
  <c r="D57" i="33"/>
  <c r="Q34" i="25"/>
  <c r="Q46" i="25"/>
  <c r="E64" i="30"/>
  <c r="P31" i="29"/>
  <c r="P32" i="29"/>
  <c r="P33" i="29"/>
  <c r="P34" i="29"/>
  <c r="P35" i="29"/>
  <c r="P36" i="29"/>
  <c r="P38" i="29"/>
  <c r="D56" i="34" s="1"/>
  <c r="D74" i="34" s="1"/>
  <c r="P41" i="29"/>
  <c r="G56" i="34" s="1"/>
  <c r="P42" i="29"/>
  <c r="H56" i="34" s="1"/>
  <c r="P43" i="29"/>
  <c r="I56" i="34" s="1"/>
  <c r="P44" i="29"/>
  <c r="J56" i="34" s="1"/>
  <c r="J74" i="34" s="1"/>
  <c r="P45" i="29"/>
  <c r="K56" i="34" s="1"/>
  <c r="P49" i="29"/>
  <c r="P50" i="29"/>
  <c r="P51" i="29"/>
  <c r="P53" i="29"/>
  <c r="P54" i="29"/>
  <c r="G94" i="29" s="1"/>
  <c r="H38" i="25"/>
  <c r="I38" i="25" s="1"/>
  <c r="H49" i="25"/>
  <c r="I49" i="25" s="1"/>
  <c r="H50" i="25"/>
  <c r="I50" i="25" s="1"/>
  <c r="H55" i="25"/>
  <c r="I55" i="25" s="1"/>
  <c r="E68" i="30"/>
  <c r="M33" i="29"/>
  <c r="M35" i="29"/>
  <c r="M39" i="29"/>
  <c r="E57" i="34" s="1"/>
  <c r="M41" i="29"/>
  <c r="G57" i="34" s="1"/>
  <c r="G58" i="34" s="1"/>
  <c r="G59" i="34" s="1"/>
  <c r="M43" i="29"/>
  <c r="I57" i="34" s="1"/>
  <c r="M45" i="29"/>
  <c r="K57" i="34" s="1"/>
  <c r="K58" i="34" s="1"/>
  <c r="K59" i="34" s="1"/>
  <c r="M47" i="29"/>
  <c r="M55" i="29"/>
  <c r="M57" i="29"/>
  <c r="Q25" i="24"/>
  <c r="Q26" i="24"/>
  <c r="Q27" i="24"/>
  <c r="Q28" i="24"/>
  <c r="Q29" i="24"/>
  <c r="Q32" i="24"/>
  <c r="Q38" i="24"/>
  <c r="Q41" i="24"/>
  <c r="Q42" i="24"/>
  <c r="Q43" i="24"/>
  <c r="Q44" i="24"/>
  <c r="Q48" i="24"/>
  <c r="Q55" i="24"/>
  <c r="Q56" i="24"/>
  <c r="Q57" i="24"/>
  <c r="Q58" i="24"/>
  <c r="F89" i="29"/>
  <c r="F83" i="29"/>
  <c r="F81" i="29"/>
  <c r="F78" i="29"/>
  <c r="F98" i="28"/>
  <c r="F96" i="28"/>
  <c r="F95" i="28"/>
  <c r="F92" i="28"/>
  <c r="F91" i="28"/>
  <c r="F90" i="28"/>
  <c r="F89" i="28"/>
  <c r="F88" i="28"/>
  <c r="F86" i="28"/>
  <c r="F84" i="28"/>
  <c r="F83" i="28"/>
  <c r="F82" i="28"/>
  <c r="F80" i="28"/>
  <c r="F78" i="28"/>
  <c r="F76" i="28"/>
  <c r="F75" i="28"/>
  <c r="F74" i="28"/>
  <c r="F69" i="28"/>
  <c r="F68" i="28"/>
  <c r="F66" i="28"/>
  <c r="F65" i="28"/>
  <c r="F64" i="28"/>
  <c r="E97" i="28"/>
  <c r="E93" i="28"/>
  <c r="E81" i="28"/>
  <c r="E80" i="28"/>
  <c r="E77" i="28"/>
  <c r="E68" i="28"/>
  <c r="E66" i="28"/>
  <c r="E64" i="28"/>
  <c r="C97" i="28"/>
  <c r="C96" i="28"/>
  <c r="C95" i="28"/>
  <c r="C92" i="28"/>
  <c r="C91" i="28"/>
  <c r="C90" i="28"/>
  <c r="C88" i="28"/>
  <c r="C87" i="28"/>
  <c r="C85" i="28"/>
  <c r="C83" i="28"/>
  <c r="C82" i="28"/>
  <c r="C81" i="28"/>
  <c r="C79" i="28"/>
  <c r="C74" i="28"/>
  <c r="C73" i="28"/>
  <c r="C71" i="28"/>
  <c r="C69" i="28"/>
  <c r="C68" i="28"/>
  <c r="C67" i="28"/>
  <c r="C65" i="28"/>
  <c r="Q34" i="23"/>
  <c r="H26" i="23"/>
  <c r="I26" i="23" s="1"/>
  <c r="H32" i="23"/>
  <c r="I32" i="23" s="1"/>
  <c r="H48" i="23"/>
  <c r="I48" i="23" s="1"/>
  <c r="H58" i="23"/>
  <c r="I58" i="23" s="1"/>
  <c r="G54" i="28"/>
  <c r="G46" i="28"/>
  <c r="G44" i="28"/>
  <c r="J38" i="33" s="1"/>
  <c r="G41" i="28"/>
  <c r="G38" i="33" s="1"/>
  <c r="G33" i="28"/>
  <c r="F94" i="28"/>
  <c r="G25" i="28"/>
  <c r="Q26" i="23"/>
  <c r="Q38" i="23"/>
  <c r="I74" i="34"/>
  <c r="Q48" i="23"/>
  <c r="G36" i="30"/>
  <c r="G44" i="30"/>
  <c r="J38" i="35" s="1"/>
  <c r="B93" i="29"/>
  <c r="B91" i="29"/>
  <c r="B89" i="29"/>
  <c r="B87" i="29"/>
  <c r="B86" i="29"/>
  <c r="B85" i="29"/>
  <c r="D57" i="28"/>
  <c r="Q33" i="23"/>
  <c r="Q35" i="23"/>
  <c r="H36" i="23"/>
  <c r="I36" i="23" s="1"/>
  <c r="Q36" i="23"/>
  <c r="H40" i="23"/>
  <c r="I40" i="23" s="1"/>
  <c r="Q41" i="23"/>
  <c r="Q43" i="23"/>
  <c r="H44" i="23"/>
  <c r="I44" i="23" s="1"/>
  <c r="Q45" i="23"/>
  <c r="G47" i="29"/>
  <c r="G48" i="29"/>
  <c r="H48" i="29" s="1"/>
  <c r="M49" i="29"/>
  <c r="M51" i="29"/>
  <c r="D59" i="23"/>
  <c r="M59" i="23"/>
  <c r="Q59" i="23" s="1"/>
  <c r="D54" i="29"/>
  <c r="H54" i="29" s="1"/>
  <c r="I54" i="29" s="1"/>
  <c r="Q54" i="23"/>
  <c r="P55" i="29"/>
  <c r="P56" i="29"/>
  <c r="G96" i="29" s="1"/>
  <c r="L59" i="29"/>
  <c r="L60" i="29" s="1"/>
  <c r="O59" i="29"/>
  <c r="O60" i="29" s="1"/>
  <c r="H34" i="24"/>
  <c r="I34" i="24" s="1"/>
  <c r="Q35" i="24"/>
  <c r="H36" i="24"/>
  <c r="I36" i="24" s="1"/>
  <c r="Q36" i="24"/>
  <c r="H38" i="24"/>
  <c r="I38" i="24" s="1"/>
  <c r="Q40" i="24"/>
  <c r="Q47" i="24"/>
  <c r="Q54" i="24"/>
  <c r="H56" i="24"/>
  <c r="I56" i="24" s="1"/>
  <c r="G28" i="30"/>
  <c r="D33" i="30"/>
  <c r="H34" i="25"/>
  <c r="I34" i="25" s="1"/>
  <c r="D35" i="30"/>
  <c r="Q35" i="25"/>
  <c r="Q38" i="25"/>
  <c r="H42" i="25"/>
  <c r="I42" i="25" s="1"/>
  <c r="H45" i="25"/>
  <c r="I45" i="25" s="1"/>
  <c r="D52" i="25"/>
  <c r="Q47" i="25"/>
  <c r="H54" i="25"/>
  <c r="I54" i="25" s="1"/>
  <c r="H56" i="25"/>
  <c r="I56" i="25" s="1"/>
  <c r="G56" i="30"/>
  <c r="H58" i="25"/>
  <c r="I58" i="25" s="1"/>
  <c r="F59" i="30"/>
  <c r="F60" i="30" s="1"/>
  <c r="G26" i="31"/>
  <c r="Q29" i="26"/>
  <c r="F43" i="32"/>
  <c r="F55" i="32" s="1"/>
  <c r="H32" i="26"/>
  <c r="I32" i="26" s="1"/>
  <c r="G36" i="31"/>
  <c r="G38" i="31"/>
  <c r="D38" i="36" s="1"/>
  <c r="G40" i="31"/>
  <c r="F38" i="36" s="1"/>
  <c r="G41" i="31"/>
  <c r="G38" i="36" s="1"/>
  <c r="H45" i="26"/>
  <c r="I45" i="26" s="1"/>
  <c r="H46" i="26"/>
  <c r="I46" i="26" s="1"/>
  <c r="Q54" i="26"/>
  <c r="H55" i="26"/>
  <c r="I55" i="26" s="1"/>
  <c r="G56" i="31"/>
  <c r="G57" i="31"/>
  <c r="G58" i="31"/>
  <c r="C59" i="31"/>
  <c r="C60" i="31" s="1"/>
  <c r="F59" i="31"/>
  <c r="F60" i="31" s="1"/>
  <c r="P37" i="27"/>
  <c r="H34" i="27"/>
  <c r="I34" i="27" s="1"/>
  <c r="G39" i="31"/>
  <c r="E38" i="36" s="1"/>
  <c r="M52" i="27"/>
  <c r="H47" i="27"/>
  <c r="I47" i="27" s="1"/>
  <c r="P59" i="27"/>
  <c r="Q55" i="27"/>
  <c r="Q57" i="27"/>
  <c r="F88" i="30"/>
  <c r="C98" i="31"/>
  <c r="C94" i="31"/>
  <c r="C93" i="31"/>
  <c r="C91" i="31"/>
  <c r="C90" i="31"/>
  <c r="C88" i="31"/>
  <c r="C84" i="31"/>
  <c r="P45" i="28"/>
  <c r="K56" i="33" s="1"/>
  <c r="P44" i="28"/>
  <c r="J56" i="33" s="1"/>
  <c r="P42" i="28"/>
  <c r="H56" i="33" s="1"/>
  <c r="P41" i="28"/>
  <c r="G56" i="33" s="1"/>
  <c r="P40" i="28"/>
  <c r="F56" i="33" s="1"/>
  <c r="P38" i="28"/>
  <c r="D56" i="33" s="1"/>
  <c r="P37" i="28"/>
  <c r="C56" i="33" s="1"/>
  <c r="P36" i="28"/>
  <c r="P35" i="28"/>
  <c r="P33" i="28"/>
  <c r="P32" i="28"/>
  <c r="P31" i="28"/>
  <c r="P29" i="28"/>
  <c r="P28" i="28"/>
  <c r="P27" i="28"/>
  <c r="P25" i="28"/>
  <c r="P24" i="28"/>
  <c r="Q58" i="26"/>
  <c r="F45" i="32"/>
  <c r="F57" i="32" s="1"/>
  <c r="Q50" i="26"/>
  <c r="H44" i="26"/>
  <c r="I44" i="26" s="1"/>
  <c r="D59" i="26"/>
  <c r="C59" i="30"/>
  <c r="C60" i="30" s="1"/>
  <c r="H54" i="26"/>
  <c r="I54" i="26" s="1"/>
  <c r="G52" i="28"/>
  <c r="L38" i="33" s="1"/>
  <c r="G30" i="28"/>
  <c r="B38" i="33" s="1"/>
  <c r="G32" i="31"/>
  <c r="G33" i="31"/>
  <c r="G34" i="31"/>
  <c r="Q25" i="27"/>
  <c r="Q33" i="27"/>
  <c r="Q35" i="27"/>
  <c r="Q49" i="27"/>
  <c r="Q51" i="27"/>
  <c r="G49" i="31"/>
  <c r="G50" i="31"/>
  <c r="Q39" i="27"/>
  <c r="G43" i="31"/>
  <c r="I38" i="36" s="1"/>
  <c r="G24" i="31"/>
  <c r="G25" i="31"/>
  <c r="E59" i="31"/>
  <c r="E60" i="31" s="1"/>
  <c r="G31" i="31"/>
  <c r="G35" i="31"/>
  <c r="Q41" i="27"/>
  <c r="Q43" i="27"/>
  <c r="Q45" i="27"/>
  <c r="Q47" i="27"/>
  <c r="G51" i="31"/>
  <c r="D26" i="31"/>
  <c r="D28" i="31"/>
  <c r="D36" i="31"/>
  <c r="D40" i="31"/>
  <c r="F39" i="36" s="1"/>
  <c r="D57" i="31"/>
  <c r="D42" i="31"/>
  <c r="H39" i="36" s="1"/>
  <c r="D45" i="31"/>
  <c r="K39" i="36" s="1"/>
  <c r="M30" i="27"/>
  <c r="M37" i="27"/>
  <c r="Q37" i="27" s="1"/>
  <c r="M59" i="27"/>
  <c r="Q59" i="27" s="1"/>
  <c r="G42" i="31"/>
  <c r="H38" i="36" s="1"/>
  <c r="G44" i="31"/>
  <c r="J38" i="36" s="1"/>
  <c r="H46" i="27"/>
  <c r="I46" i="27" s="1"/>
  <c r="H49" i="27"/>
  <c r="I49" i="27" s="1"/>
  <c r="H50" i="27"/>
  <c r="I50" i="27" s="1"/>
  <c r="H51" i="27"/>
  <c r="I51" i="27" s="1"/>
  <c r="G30" i="27"/>
  <c r="H25" i="27"/>
  <c r="I25" i="27" s="1"/>
  <c r="H39" i="27"/>
  <c r="I39" i="27" s="1"/>
  <c r="H55" i="27"/>
  <c r="I55" i="27" s="1"/>
  <c r="H56" i="27"/>
  <c r="I56" i="27" s="1"/>
  <c r="H57" i="27"/>
  <c r="I57" i="27" s="1"/>
  <c r="H58" i="27"/>
  <c r="I58" i="27" s="1"/>
  <c r="E98" i="31"/>
  <c r="E96" i="31"/>
  <c r="F58" i="32"/>
  <c r="H27" i="27"/>
  <c r="I27" i="27" s="1"/>
  <c r="H28" i="27"/>
  <c r="I28" i="27" s="1"/>
  <c r="H29" i="27"/>
  <c r="I29" i="27" s="1"/>
  <c r="H32" i="27"/>
  <c r="I32" i="27" s="1"/>
  <c r="H33" i="27"/>
  <c r="I33" i="27" s="1"/>
  <c r="H41" i="27"/>
  <c r="I41" i="27" s="1"/>
  <c r="H42" i="27"/>
  <c r="I42" i="27" s="1"/>
  <c r="H43" i="27"/>
  <c r="I43" i="27" s="1"/>
  <c r="H44" i="27"/>
  <c r="I44" i="27" s="1"/>
  <c r="H45" i="27"/>
  <c r="I45" i="27" s="1"/>
  <c r="G55" i="31"/>
  <c r="F41" i="32"/>
  <c r="F56" i="32"/>
  <c r="D55" i="31"/>
  <c r="D59" i="27"/>
  <c r="D49" i="31"/>
  <c r="D51" i="31"/>
  <c r="E97" i="31"/>
  <c r="Q43" i="26"/>
  <c r="Q44" i="26"/>
  <c r="Q49" i="26"/>
  <c r="P59" i="26"/>
  <c r="Q57" i="26"/>
  <c r="P25" i="30"/>
  <c r="G53" i="31"/>
  <c r="G45" i="31"/>
  <c r="K38" i="36" s="1"/>
  <c r="Q25" i="26"/>
  <c r="Q27" i="26"/>
  <c r="Q48" i="26"/>
  <c r="Q56" i="26"/>
  <c r="G48" i="31"/>
  <c r="Q47" i="26"/>
  <c r="Q51" i="26"/>
  <c r="C97" i="31"/>
  <c r="C96" i="31"/>
  <c r="C87" i="31"/>
  <c r="C85" i="31"/>
  <c r="D58" i="31"/>
  <c r="D56" i="31"/>
  <c r="D54" i="31"/>
  <c r="D50" i="31"/>
  <c r="D48" i="31"/>
  <c r="D46" i="31"/>
  <c r="D44" i="31"/>
  <c r="J39" i="36" s="1"/>
  <c r="B82" i="31"/>
  <c r="B80" i="31"/>
  <c r="B78" i="31"/>
  <c r="B76" i="31"/>
  <c r="B74" i="31"/>
  <c r="M59" i="26"/>
  <c r="Q55" i="26"/>
  <c r="D24" i="31"/>
  <c r="D53" i="31"/>
  <c r="D43" i="31"/>
  <c r="I39" i="36" s="1"/>
  <c r="D41" i="31"/>
  <c r="G39" i="36" s="1"/>
  <c r="D39" i="31"/>
  <c r="D35" i="31"/>
  <c r="D33" i="31"/>
  <c r="D31" i="31"/>
  <c r="D29" i="31"/>
  <c r="D27" i="31"/>
  <c r="D25" i="31"/>
  <c r="G30" i="26"/>
  <c r="H29" i="26"/>
  <c r="I29" i="26" s="1"/>
  <c r="H48" i="26"/>
  <c r="I48" i="26" s="1"/>
  <c r="H49" i="26"/>
  <c r="I49" i="26" s="1"/>
  <c r="H59" i="26"/>
  <c r="I59" i="26" s="1"/>
  <c r="H58" i="26"/>
  <c r="I58" i="26" s="1"/>
  <c r="G29" i="30"/>
  <c r="H43" i="26"/>
  <c r="I43" i="26" s="1"/>
  <c r="G52" i="26"/>
  <c r="H47" i="26"/>
  <c r="I47" i="26" s="1"/>
  <c r="H50" i="26"/>
  <c r="I50" i="26" s="1"/>
  <c r="H51" i="26"/>
  <c r="I51" i="26" s="1"/>
  <c r="H57" i="26"/>
  <c r="I57" i="26" s="1"/>
  <c r="G48" i="30"/>
  <c r="E53" i="32"/>
  <c r="D39" i="30"/>
  <c r="E39" i="35" s="1"/>
  <c r="Q50" i="28"/>
  <c r="D37" i="26"/>
  <c r="Q24" i="25"/>
  <c r="G39" i="30"/>
  <c r="E38" i="35" s="1"/>
  <c r="G40" i="30"/>
  <c r="F38" i="35" s="1"/>
  <c r="Q49" i="25"/>
  <c r="Q50" i="25"/>
  <c r="Q51" i="25"/>
  <c r="G55" i="30"/>
  <c r="G57" i="30"/>
  <c r="Q32" i="25"/>
  <c r="Q33" i="25"/>
  <c r="Q41" i="25"/>
  <c r="Q42" i="25"/>
  <c r="Q43" i="25"/>
  <c r="Q44" i="25"/>
  <c r="Q45" i="25"/>
  <c r="Q54" i="25"/>
  <c r="P58" i="28"/>
  <c r="P56" i="28"/>
  <c r="P54" i="28"/>
  <c r="P53" i="28"/>
  <c r="E57" i="32"/>
  <c r="G38" i="30"/>
  <c r="D38" i="35" s="1"/>
  <c r="G50" i="30"/>
  <c r="G51" i="30"/>
  <c r="G53" i="30"/>
  <c r="E35" i="32"/>
  <c r="E56" i="32"/>
  <c r="D25" i="30"/>
  <c r="D41" i="30"/>
  <c r="G39" i="35" s="1"/>
  <c r="M52" i="25"/>
  <c r="D56" i="30"/>
  <c r="M30" i="25"/>
  <c r="D27" i="30"/>
  <c r="H27" i="30" s="1"/>
  <c r="D31" i="30"/>
  <c r="D43" i="30"/>
  <c r="I39" i="35" s="1"/>
  <c r="M59" i="25"/>
  <c r="D58" i="30"/>
  <c r="P57" i="29"/>
  <c r="P58" i="29"/>
  <c r="G30" i="25"/>
  <c r="H26" i="25"/>
  <c r="I26" i="25" s="1"/>
  <c r="E40" i="32"/>
  <c r="E58" i="32" s="1"/>
  <c r="H36" i="25"/>
  <c r="I36" i="25" s="1"/>
  <c r="H44" i="25"/>
  <c r="I44" i="25" s="1"/>
  <c r="H51" i="25"/>
  <c r="I51" i="25" s="1"/>
  <c r="E94" i="30"/>
  <c r="E88" i="30"/>
  <c r="E86" i="30"/>
  <c r="E84" i="30"/>
  <c r="P39" i="29"/>
  <c r="G58" i="30"/>
  <c r="G54" i="30"/>
  <c r="G39" i="32"/>
  <c r="P40" i="29"/>
  <c r="P25" i="29"/>
  <c r="P26" i="29"/>
  <c r="P47" i="29"/>
  <c r="P48" i="29"/>
  <c r="H32" i="25"/>
  <c r="I32" i="25" s="1"/>
  <c r="H40" i="25"/>
  <c r="I40" i="25" s="1"/>
  <c r="G52" i="25"/>
  <c r="H47" i="25"/>
  <c r="I47" i="25" s="1"/>
  <c r="H48" i="25"/>
  <c r="I48" i="25" s="1"/>
  <c r="H57" i="25"/>
  <c r="I57" i="25" s="1"/>
  <c r="G24" i="30"/>
  <c r="G49" i="30"/>
  <c r="E55" i="32"/>
  <c r="D57" i="30"/>
  <c r="D55" i="30"/>
  <c r="D51" i="30"/>
  <c r="D49" i="30"/>
  <c r="D47" i="30"/>
  <c r="D45" i="30"/>
  <c r="K39" i="35" s="1"/>
  <c r="D37" i="25"/>
  <c r="C95" i="30"/>
  <c r="C91" i="30"/>
  <c r="C87" i="30"/>
  <c r="C83" i="30"/>
  <c r="C79" i="30"/>
  <c r="C75" i="30"/>
  <c r="C71" i="30"/>
  <c r="C67" i="30"/>
  <c r="D50" i="30"/>
  <c r="D48" i="30"/>
  <c r="D46" i="30"/>
  <c r="D44" i="30"/>
  <c r="J39" i="35" s="1"/>
  <c r="D42" i="30"/>
  <c r="H39" i="35" s="1"/>
  <c r="D40" i="30"/>
  <c r="F39" i="35" s="1"/>
  <c r="D38" i="30"/>
  <c r="D39" i="35" s="1"/>
  <c r="D36" i="30"/>
  <c r="D34" i="30"/>
  <c r="D32" i="30"/>
  <c r="D28" i="30"/>
  <c r="D26" i="30"/>
  <c r="G38" i="32"/>
  <c r="D59" i="25"/>
  <c r="D24" i="30"/>
  <c r="G33" i="29"/>
  <c r="Q39" i="24"/>
  <c r="Q46" i="24"/>
  <c r="Q49" i="24"/>
  <c r="Q50" i="24"/>
  <c r="Q51" i="24"/>
  <c r="P24" i="30"/>
  <c r="G45" i="29"/>
  <c r="K38" i="34" s="1"/>
  <c r="G46" i="29"/>
  <c r="Q24" i="24"/>
  <c r="P37" i="24"/>
  <c r="Q37" i="24" s="1"/>
  <c r="Q33" i="24"/>
  <c r="Q45" i="24"/>
  <c r="M30" i="24"/>
  <c r="M52" i="24"/>
  <c r="Q52" i="24" s="1"/>
  <c r="M25" i="30"/>
  <c r="M24" i="30"/>
  <c r="G57" i="29"/>
  <c r="G58" i="29"/>
  <c r="D53" i="32"/>
  <c r="H32" i="24"/>
  <c r="I32" i="24" s="1"/>
  <c r="H40" i="24"/>
  <c r="I40" i="24" s="1"/>
  <c r="G52" i="24"/>
  <c r="H48" i="24"/>
  <c r="I48" i="24" s="1"/>
  <c r="H57" i="24"/>
  <c r="I57" i="24" s="1"/>
  <c r="G30" i="24"/>
  <c r="G29" i="29"/>
  <c r="G32" i="29"/>
  <c r="D30" i="24"/>
  <c r="D52" i="24"/>
  <c r="H58" i="24"/>
  <c r="I58" i="24" s="1"/>
  <c r="D59" i="24"/>
  <c r="H54" i="24"/>
  <c r="I54" i="24" s="1"/>
  <c r="G33" i="32"/>
  <c r="D57" i="32"/>
  <c r="G34" i="32"/>
  <c r="D58" i="32"/>
  <c r="P30" i="23"/>
  <c r="Q25" i="23"/>
  <c r="Q39" i="23"/>
  <c r="Q55" i="23"/>
  <c r="Q57" i="23"/>
  <c r="Q58" i="23"/>
  <c r="G34" i="29"/>
  <c r="H34" i="29" s="1"/>
  <c r="P52" i="28"/>
  <c r="P47" i="28"/>
  <c r="P39" i="28"/>
  <c r="E56" i="33" s="1"/>
  <c r="P30" i="28"/>
  <c r="B56" i="33" s="1"/>
  <c r="Q27" i="23"/>
  <c r="Q29" i="23"/>
  <c r="G24" i="29"/>
  <c r="G53" i="29"/>
  <c r="G49" i="29"/>
  <c r="N60" i="28"/>
  <c r="Q40" i="23"/>
  <c r="P52" i="23"/>
  <c r="Q47" i="23"/>
  <c r="P57" i="28"/>
  <c r="P55" i="28"/>
  <c r="P43" i="28"/>
  <c r="I56" i="33" s="1"/>
  <c r="P34" i="28"/>
  <c r="P26" i="28"/>
  <c r="Q49" i="23"/>
  <c r="Q51" i="23"/>
  <c r="G55" i="29"/>
  <c r="G31" i="29"/>
  <c r="G27" i="29"/>
  <c r="G67" i="29" s="1"/>
  <c r="D35" i="32"/>
  <c r="G31" i="32"/>
  <c r="D55" i="32"/>
  <c r="D56" i="32"/>
  <c r="G32" i="32"/>
  <c r="D57" i="29"/>
  <c r="D55" i="29"/>
  <c r="D53" i="29"/>
  <c r="D51" i="29"/>
  <c r="D49" i="29"/>
  <c r="D47" i="29"/>
  <c r="D45" i="29"/>
  <c r="K39" i="34" s="1"/>
  <c r="D43" i="29"/>
  <c r="I39" i="34" s="1"/>
  <c r="D41" i="29"/>
  <c r="G39" i="34" s="1"/>
  <c r="D39" i="29"/>
  <c r="E39" i="34" s="1"/>
  <c r="D35" i="29"/>
  <c r="D33" i="29"/>
  <c r="D31" i="29"/>
  <c r="D29" i="29"/>
  <c r="D27" i="29"/>
  <c r="D25" i="29"/>
  <c r="L60" i="28"/>
  <c r="C89" i="28"/>
  <c r="C86" i="28"/>
  <c r="B81" i="28"/>
  <c r="C75" i="28"/>
  <c r="C72" i="28"/>
  <c r="B65" i="28"/>
  <c r="C64" i="28"/>
  <c r="K60" i="28"/>
  <c r="H57" i="33"/>
  <c r="E57" i="33"/>
  <c r="M30" i="23"/>
  <c r="Q28" i="23"/>
  <c r="Q42" i="23"/>
  <c r="M52" i="23"/>
  <c r="Q50" i="23"/>
  <c r="Q56" i="23"/>
  <c r="D58" i="29"/>
  <c r="D56" i="29"/>
  <c r="D50" i="29"/>
  <c r="D46" i="29"/>
  <c r="D44" i="29"/>
  <c r="J39" i="34" s="1"/>
  <c r="D38" i="29"/>
  <c r="D32" i="29"/>
  <c r="J57" i="33"/>
  <c r="Q32" i="23"/>
  <c r="D24" i="29"/>
  <c r="Q49" i="28"/>
  <c r="I57" i="33"/>
  <c r="H28" i="23"/>
  <c r="I28" i="23" s="1"/>
  <c r="H38" i="23"/>
  <c r="I38" i="23" s="1"/>
  <c r="H56" i="23"/>
  <c r="I56" i="23" s="1"/>
  <c r="G58" i="28"/>
  <c r="P46" i="29"/>
  <c r="H34" i="23"/>
  <c r="I34" i="23" s="1"/>
  <c r="H42" i="23"/>
  <c r="I42" i="23" s="1"/>
  <c r="H50" i="23"/>
  <c r="I50" i="23" s="1"/>
  <c r="P24" i="29"/>
  <c r="G56" i="28"/>
  <c r="H54" i="23"/>
  <c r="I54" i="23" s="1"/>
  <c r="C41" i="32"/>
  <c r="G37" i="32"/>
  <c r="B99" i="29"/>
  <c r="K60" i="29"/>
  <c r="D37" i="23"/>
  <c r="D50" i="28"/>
  <c r="D44" i="28"/>
  <c r="D30" i="23"/>
  <c r="D52" i="23"/>
  <c r="M58" i="29"/>
  <c r="M56" i="29"/>
  <c r="M54" i="29"/>
  <c r="M50" i="29"/>
  <c r="M48" i="29"/>
  <c r="M46" i="29"/>
  <c r="M44" i="29"/>
  <c r="J57" i="34" s="1"/>
  <c r="M42" i="29"/>
  <c r="H57" i="34" s="1"/>
  <c r="M40" i="29"/>
  <c r="F57" i="34" s="1"/>
  <c r="F75" i="34" s="1"/>
  <c r="M38" i="29"/>
  <c r="M36" i="29"/>
  <c r="D76" i="29" s="1"/>
  <c r="M34" i="29"/>
  <c r="M32" i="29"/>
  <c r="M28" i="29"/>
  <c r="M26" i="29"/>
  <c r="M24" i="29"/>
  <c r="M53" i="29"/>
  <c r="M31" i="29"/>
  <c r="G48" i="28"/>
  <c r="G42" i="28"/>
  <c r="H38" i="33" s="1"/>
  <c r="G39" i="28"/>
  <c r="E38" i="33" s="1"/>
  <c r="G36" i="28"/>
  <c r="G31" i="28"/>
  <c r="G55" i="28"/>
  <c r="G50" i="28"/>
  <c r="G49" i="28"/>
  <c r="G32" i="28"/>
  <c r="G27" i="28"/>
  <c r="G24" i="28"/>
  <c r="D52" i="28"/>
  <c r="B84" i="28"/>
  <c r="D47" i="28"/>
  <c r="D42" i="28"/>
  <c r="H39" i="33" s="1"/>
  <c r="D36" i="28"/>
  <c r="D31" i="28"/>
  <c r="D28" i="28"/>
  <c r="D48" i="28"/>
  <c r="D38" i="28"/>
  <c r="D39" i="33" s="1"/>
  <c r="D35" i="28"/>
  <c r="D32" i="28"/>
  <c r="D29" i="28"/>
  <c r="D24" i="28"/>
  <c r="G57" i="28"/>
  <c r="G53" i="28"/>
  <c r="G43" i="28"/>
  <c r="I38" i="33" s="1"/>
  <c r="G38" i="28"/>
  <c r="D38" i="33" s="1"/>
  <c r="G35" i="28"/>
  <c r="H35" i="28" s="1"/>
  <c r="I35" i="28" s="1"/>
  <c r="G51" i="28"/>
  <c r="G45" i="28"/>
  <c r="K38" i="33" s="1"/>
  <c r="G40" i="28"/>
  <c r="F38" i="33" s="1"/>
  <c r="G37" i="28"/>
  <c r="C38" i="33" s="1"/>
  <c r="G34" i="28"/>
  <c r="G29" i="28"/>
  <c r="G26" i="28"/>
  <c r="G28" i="28"/>
  <c r="G47" i="28"/>
  <c r="D56" i="28"/>
  <c r="D40" i="28"/>
  <c r="F39" i="33" s="1"/>
  <c r="D58" i="28"/>
  <c r="D53" i="28"/>
  <c r="D55" i="28"/>
  <c r="D34" i="28"/>
  <c r="D26" i="28"/>
  <c r="D33" i="28"/>
  <c r="D30" i="28"/>
  <c r="B39" i="33" s="1"/>
  <c r="D27" i="28"/>
  <c r="D25" i="28"/>
  <c r="D54" i="28"/>
  <c r="D49" i="28"/>
  <c r="D46" i="28"/>
  <c r="D51" i="28"/>
  <c r="H51" i="28" s="1"/>
  <c r="I51" i="28" s="1"/>
  <c r="D45" i="28"/>
  <c r="K39" i="33" s="1"/>
  <c r="D43" i="28"/>
  <c r="D41" i="28"/>
  <c r="G39" i="33" s="1"/>
  <c r="D39" i="28"/>
  <c r="D37" i="28"/>
  <c r="C39" i="33" s="1"/>
  <c r="F35" i="32"/>
  <c r="E64" i="31"/>
  <c r="C65" i="31"/>
  <c r="E66" i="31"/>
  <c r="C67" i="31"/>
  <c r="E68" i="31"/>
  <c r="C69" i="31"/>
  <c r="E70" i="31"/>
  <c r="C71" i="31"/>
  <c r="E72" i="31"/>
  <c r="C73" i="31"/>
  <c r="E74" i="31"/>
  <c r="C75" i="31"/>
  <c r="E76" i="31"/>
  <c r="C77" i="31"/>
  <c r="E78" i="31"/>
  <c r="C79" i="31"/>
  <c r="E80" i="31"/>
  <c r="C81" i="31"/>
  <c r="E82" i="31"/>
  <c r="F84" i="31"/>
  <c r="F88" i="31"/>
  <c r="B60" i="31"/>
  <c r="B70" i="31"/>
  <c r="F70" i="31"/>
  <c r="C64" i="31"/>
  <c r="E65" i="31"/>
  <c r="C66" i="31"/>
  <c r="E67" i="31"/>
  <c r="C68" i="31"/>
  <c r="E69" i="31"/>
  <c r="C70" i="31"/>
  <c r="E71" i="31"/>
  <c r="C72" i="31"/>
  <c r="E73" i="31"/>
  <c r="C74" i="31"/>
  <c r="E75" i="31"/>
  <c r="C76" i="31"/>
  <c r="E77" i="31"/>
  <c r="C78" i="31"/>
  <c r="E79" i="31"/>
  <c r="C80" i="31"/>
  <c r="E81" i="31"/>
  <c r="C82" i="31"/>
  <c r="F86" i="31"/>
  <c r="F90" i="31"/>
  <c r="B86" i="31"/>
  <c r="B90" i="31"/>
  <c r="F83" i="31"/>
  <c r="B85" i="31"/>
  <c r="F85" i="31"/>
  <c r="B87" i="31"/>
  <c r="F87" i="31"/>
  <c r="B89" i="31"/>
  <c r="F89" i="31"/>
  <c r="B91" i="31"/>
  <c r="F91" i="31"/>
  <c r="B93" i="31"/>
  <c r="F93" i="31"/>
  <c r="B95" i="31"/>
  <c r="F95" i="31"/>
  <c r="B97" i="31"/>
  <c r="F97" i="31"/>
  <c r="B92" i="31"/>
  <c r="F92" i="31"/>
  <c r="B94" i="31"/>
  <c r="F94" i="31"/>
  <c r="B96" i="31"/>
  <c r="F96" i="31"/>
  <c r="B98" i="31"/>
  <c r="F98" i="31"/>
  <c r="B64" i="30"/>
  <c r="F64" i="30"/>
  <c r="B66" i="30"/>
  <c r="F66" i="30"/>
  <c r="B68" i="30"/>
  <c r="F68" i="30"/>
  <c r="B70" i="30"/>
  <c r="B60" i="30"/>
  <c r="F70" i="30"/>
  <c r="B72" i="30"/>
  <c r="F72" i="30"/>
  <c r="B74" i="30"/>
  <c r="F74" i="30"/>
  <c r="B76" i="30"/>
  <c r="F76" i="30"/>
  <c r="B78" i="30"/>
  <c r="F78" i="30"/>
  <c r="B80" i="30"/>
  <c r="F80" i="30"/>
  <c r="B82" i="30"/>
  <c r="F82" i="30"/>
  <c r="B84" i="30"/>
  <c r="F84" i="30"/>
  <c r="B88" i="30"/>
  <c r="C70" i="30"/>
  <c r="B85" i="30"/>
  <c r="B65" i="30"/>
  <c r="F65" i="30"/>
  <c r="B67" i="30"/>
  <c r="F67" i="30"/>
  <c r="B69" i="30"/>
  <c r="F69" i="30"/>
  <c r="B71" i="30"/>
  <c r="F71" i="30"/>
  <c r="B73" i="30"/>
  <c r="F73" i="30"/>
  <c r="B75" i="30"/>
  <c r="F75" i="30"/>
  <c r="B77" i="30"/>
  <c r="F77" i="30"/>
  <c r="B79" i="30"/>
  <c r="F79" i="30"/>
  <c r="B81" i="30"/>
  <c r="F81" i="30"/>
  <c r="B83" i="30"/>
  <c r="F83" i="30"/>
  <c r="E70" i="30"/>
  <c r="E60" i="30"/>
  <c r="C86" i="30"/>
  <c r="C94" i="30"/>
  <c r="F90" i="30"/>
  <c r="B92" i="30"/>
  <c r="F92" i="30"/>
  <c r="B94" i="30"/>
  <c r="F94" i="30"/>
  <c r="B96" i="30"/>
  <c r="F96" i="30"/>
  <c r="B98" i="30"/>
  <c r="F98" i="30"/>
  <c r="F85" i="30"/>
  <c r="B87" i="30"/>
  <c r="F87" i="30"/>
  <c r="B89" i="30"/>
  <c r="F89" i="30"/>
  <c r="B91" i="30"/>
  <c r="F91" i="30"/>
  <c r="B93" i="30"/>
  <c r="F93" i="30"/>
  <c r="B95" i="30"/>
  <c r="F95" i="30"/>
  <c r="B97" i="30"/>
  <c r="F97" i="30"/>
  <c r="E64" i="29"/>
  <c r="C65" i="29"/>
  <c r="E66" i="29"/>
  <c r="C67" i="29"/>
  <c r="E68" i="29"/>
  <c r="C69" i="29"/>
  <c r="E70" i="29"/>
  <c r="E60" i="29"/>
  <c r="C71" i="29"/>
  <c r="E72" i="29"/>
  <c r="C73" i="29"/>
  <c r="B79" i="29"/>
  <c r="B70" i="29"/>
  <c r="B60" i="29"/>
  <c r="F70" i="29"/>
  <c r="F60" i="29"/>
  <c r="C64" i="29"/>
  <c r="E65" i="29"/>
  <c r="C66" i="29"/>
  <c r="E67" i="29"/>
  <c r="C68" i="29"/>
  <c r="E69" i="29"/>
  <c r="C70" i="29"/>
  <c r="C60" i="29"/>
  <c r="E71" i="29"/>
  <c r="C72" i="29"/>
  <c r="E73" i="29"/>
  <c r="F75" i="29"/>
  <c r="C74" i="29"/>
  <c r="E75" i="29"/>
  <c r="C76" i="29"/>
  <c r="E77" i="29"/>
  <c r="C78" i="29"/>
  <c r="E79" i="29"/>
  <c r="C80" i="29"/>
  <c r="E81" i="29"/>
  <c r="C82" i="29"/>
  <c r="E83" i="29"/>
  <c r="C84" i="29"/>
  <c r="E85" i="29"/>
  <c r="C86" i="29"/>
  <c r="E87" i="29"/>
  <c r="C88" i="29"/>
  <c r="E89" i="29"/>
  <c r="C90" i="29"/>
  <c r="E91" i="29"/>
  <c r="C92" i="29"/>
  <c r="E93" i="29"/>
  <c r="C94" i="29"/>
  <c r="E95" i="29"/>
  <c r="C96" i="29"/>
  <c r="E97" i="29"/>
  <c r="C98" i="29"/>
  <c r="E99" i="29"/>
  <c r="E74" i="29"/>
  <c r="C75" i="29"/>
  <c r="E76" i="29"/>
  <c r="C77" i="29"/>
  <c r="E78" i="29"/>
  <c r="C79" i="29"/>
  <c r="E80" i="29"/>
  <c r="C81" i="29"/>
  <c r="E82" i="29"/>
  <c r="C83" i="29"/>
  <c r="E84" i="29"/>
  <c r="C85" i="29"/>
  <c r="E86" i="29"/>
  <c r="C87" i="29"/>
  <c r="E88" i="29"/>
  <c r="C89" i="29"/>
  <c r="E90" i="29"/>
  <c r="C91" i="29"/>
  <c r="E92" i="29"/>
  <c r="C93" i="29"/>
  <c r="E94" i="29"/>
  <c r="C95" i="29"/>
  <c r="E96" i="29"/>
  <c r="C97" i="29"/>
  <c r="E98" i="29"/>
  <c r="D30" i="27"/>
  <c r="P30" i="27"/>
  <c r="D52" i="27"/>
  <c r="H52" i="27" s="1"/>
  <c r="I52" i="27" s="1"/>
  <c r="P52" i="27"/>
  <c r="Q24" i="27"/>
  <c r="Q26" i="27"/>
  <c r="Q28" i="27"/>
  <c r="Q32" i="27"/>
  <c r="Q34" i="27"/>
  <c r="Q36" i="27"/>
  <c r="G37" i="27"/>
  <c r="Q38" i="27"/>
  <c r="Q40" i="27"/>
  <c r="Q42" i="27"/>
  <c r="Q44" i="27"/>
  <c r="Q46" i="27"/>
  <c r="Q48" i="27"/>
  <c r="Q50" i="27"/>
  <c r="Q54" i="27"/>
  <c r="Q56" i="27"/>
  <c r="Q58" i="27"/>
  <c r="G59" i="27"/>
  <c r="H31" i="27"/>
  <c r="I31" i="27" s="1"/>
  <c r="H53" i="27"/>
  <c r="I53" i="27" s="1"/>
  <c r="Q31" i="27"/>
  <c r="Q53" i="27"/>
  <c r="D30" i="26"/>
  <c r="P30" i="26"/>
  <c r="D52" i="26"/>
  <c r="P52" i="26"/>
  <c r="Q24" i="26"/>
  <c r="Q26" i="26"/>
  <c r="Q28" i="26"/>
  <c r="Q32" i="26"/>
  <c r="Q34" i="26"/>
  <c r="Q36" i="26"/>
  <c r="G37" i="26"/>
  <c r="Q38" i="26"/>
  <c r="Q40" i="26"/>
  <c r="Q42" i="26"/>
  <c r="Q46" i="26"/>
  <c r="H31" i="26"/>
  <c r="I31" i="26" s="1"/>
  <c r="H53" i="26"/>
  <c r="I53" i="26" s="1"/>
  <c r="Q31" i="26"/>
  <c r="H30" i="25"/>
  <c r="I30" i="25" s="1"/>
  <c r="H24" i="25"/>
  <c r="I24" i="25" s="1"/>
  <c r="H46" i="25"/>
  <c r="I46" i="25" s="1"/>
  <c r="P52" i="25"/>
  <c r="G37" i="25"/>
  <c r="G59" i="25"/>
  <c r="H25" i="25"/>
  <c r="I25" i="25" s="1"/>
  <c r="H27" i="25"/>
  <c r="I27" i="25" s="1"/>
  <c r="H29" i="25"/>
  <c r="I29" i="25" s="1"/>
  <c r="H31" i="25"/>
  <c r="I31" i="25" s="1"/>
  <c r="H33" i="25"/>
  <c r="I33" i="25" s="1"/>
  <c r="H35" i="25"/>
  <c r="I35" i="25" s="1"/>
  <c r="H39" i="25"/>
  <c r="I39" i="25" s="1"/>
  <c r="H41" i="25"/>
  <c r="I41" i="25" s="1"/>
  <c r="H43" i="25"/>
  <c r="I43" i="25" s="1"/>
  <c r="H53" i="25"/>
  <c r="I53" i="25" s="1"/>
  <c r="Q31" i="25"/>
  <c r="Q53" i="25"/>
  <c r="H24" i="24"/>
  <c r="I24" i="24" s="1"/>
  <c r="H46" i="24"/>
  <c r="I46" i="24" s="1"/>
  <c r="G37" i="24"/>
  <c r="H37" i="24" s="1"/>
  <c r="I37" i="24" s="1"/>
  <c r="G59" i="24"/>
  <c r="H25" i="24"/>
  <c r="I25" i="24" s="1"/>
  <c r="H27" i="24"/>
  <c r="I27" i="24" s="1"/>
  <c r="H29" i="24"/>
  <c r="I29" i="24" s="1"/>
  <c r="H31" i="24"/>
  <c r="I31" i="24" s="1"/>
  <c r="H33" i="24"/>
  <c r="I33" i="24" s="1"/>
  <c r="H35" i="24"/>
  <c r="I35" i="24" s="1"/>
  <c r="H39" i="24"/>
  <c r="I39" i="24" s="1"/>
  <c r="H41" i="24"/>
  <c r="I41" i="24" s="1"/>
  <c r="H43" i="24"/>
  <c r="I43" i="24" s="1"/>
  <c r="H45" i="24"/>
  <c r="I45" i="24" s="1"/>
  <c r="H47" i="24"/>
  <c r="I47" i="24" s="1"/>
  <c r="H49" i="24"/>
  <c r="I49" i="24" s="1"/>
  <c r="H51" i="24"/>
  <c r="I51" i="24" s="1"/>
  <c r="H53" i="24"/>
  <c r="I53" i="24" s="1"/>
  <c r="Q31" i="24"/>
  <c r="Q53" i="24"/>
  <c r="B79" i="28"/>
  <c r="B82" i="28"/>
  <c r="B75" i="28"/>
  <c r="B68" i="28"/>
  <c r="F70" i="28"/>
  <c r="F77" i="28"/>
  <c r="E98" i="28"/>
  <c r="E96" i="28"/>
  <c r="E94" i="28"/>
  <c r="C93" i="28"/>
  <c r="E90" i="28"/>
  <c r="E86" i="28"/>
  <c r="C84" i="28"/>
  <c r="C80" i="28"/>
  <c r="C76" i="28"/>
  <c r="E69" i="28"/>
  <c r="E65" i="28"/>
  <c r="F81" i="28"/>
  <c r="F97" i="28"/>
  <c r="B95" i="28"/>
  <c r="F93" i="28"/>
  <c r="B91" i="28"/>
  <c r="E78" i="28"/>
  <c r="C77" i="28"/>
  <c r="E74" i="28"/>
  <c r="E70" i="28"/>
  <c r="B87" i="28"/>
  <c r="B71" i="28"/>
  <c r="B83" i="28"/>
  <c r="B74" i="28"/>
  <c r="B67" i="28"/>
  <c r="F85" i="28"/>
  <c r="F87" i="28"/>
  <c r="C98" i="28"/>
  <c r="E95" i="28"/>
  <c r="C94" i="28"/>
  <c r="E91" i="28"/>
  <c r="E83" i="28"/>
  <c r="E79" i="28"/>
  <c r="C78" i="28"/>
  <c r="E75" i="28"/>
  <c r="E71" i="28"/>
  <c r="C70" i="28"/>
  <c r="E67" i="28"/>
  <c r="C66" i="28"/>
  <c r="B96" i="28"/>
  <c r="B92" i="28"/>
  <c r="B90" i="28"/>
  <c r="E88" i="28"/>
  <c r="E87" i="28"/>
  <c r="H24" i="23"/>
  <c r="I24" i="23" s="1"/>
  <c r="H46" i="23"/>
  <c r="I46" i="23" s="1"/>
  <c r="G37" i="23"/>
  <c r="G59" i="23"/>
  <c r="H25" i="23"/>
  <c r="I25" i="23" s="1"/>
  <c r="H27" i="23"/>
  <c r="I27" i="23" s="1"/>
  <c r="H29" i="23"/>
  <c r="I29" i="23" s="1"/>
  <c r="H31" i="23"/>
  <c r="I31" i="23" s="1"/>
  <c r="H33" i="23"/>
  <c r="I33" i="23" s="1"/>
  <c r="H35" i="23"/>
  <c r="I35" i="23" s="1"/>
  <c r="H39" i="23"/>
  <c r="I39" i="23" s="1"/>
  <c r="H41" i="23"/>
  <c r="I41" i="23" s="1"/>
  <c r="H43" i="23"/>
  <c r="I43" i="23" s="1"/>
  <c r="H45" i="23"/>
  <c r="I45" i="23" s="1"/>
  <c r="H47" i="23"/>
  <c r="I47" i="23" s="1"/>
  <c r="H49" i="23"/>
  <c r="I49" i="23" s="1"/>
  <c r="H51" i="23"/>
  <c r="I51" i="23" s="1"/>
  <c r="H53" i="23"/>
  <c r="I53" i="23" s="1"/>
  <c r="H55" i="23"/>
  <c r="I55" i="23" s="1"/>
  <c r="H57" i="23"/>
  <c r="I57" i="23" s="1"/>
  <c r="Q31" i="23"/>
  <c r="Q53" i="23"/>
  <c r="O59" i="30"/>
  <c r="O60" i="30" s="1"/>
  <c r="N59" i="30"/>
  <c r="L59" i="30"/>
  <c r="K59" i="30"/>
  <c r="K60" i="30" s="1"/>
  <c r="P58" i="22"/>
  <c r="P58" i="30" s="1"/>
  <c r="M58" i="22"/>
  <c r="P57" i="22"/>
  <c r="P57" i="30" s="1"/>
  <c r="M57" i="22"/>
  <c r="P56" i="22"/>
  <c r="P56" i="30" s="1"/>
  <c r="M56" i="22"/>
  <c r="M56" i="30" s="1"/>
  <c r="P55" i="22"/>
  <c r="P55" i="30" s="1"/>
  <c r="M55" i="22"/>
  <c r="P54" i="22"/>
  <c r="P54" i="30" s="1"/>
  <c r="M54" i="22"/>
  <c r="P53" i="22"/>
  <c r="M53" i="22"/>
  <c r="P51" i="22"/>
  <c r="P51" i="30" s="1"/>
  <c r="M51" i="22"/>
  <c r="P50" i="22"/>
  <c r="P50" i="30" s="1"/>
  <c r="M50" i="22"/>
  <c r="P49" i="22"/>
  <c r="P49" i="30" s="1"/>
  <c r="M49" i="22"/>
  <c r="M49" i="30" s="1"/>
  <c r="P48" i="22"/>
  <c r="P48" i="30" s="1"/>
  <c r="M48" i="22"/>
  <c r="M48" i="30" s="1"/>
  <c r="P47" i="22"/>
  <c r="P47" i="30" s="1"/>
  <c r="M47" i="22"/>
  <c r="P46" i="22"/>
  <c r="M46" i="22"/>
  <c r="P45" i="22"/>
  <c r="P45" i="30" s="1"/>
  <c r="K56" i="35" s="1"/>
  <c r="M45" i="22"/>
  <c r="M45" i="30" s="1"/>
  <c r="K57" i="35" s="1"/>
  <c r="P44" i="22"/>
  <c r="P44" i="30" s="1"/>
  <c r="M44" i="22"/>
  <c r="M44" i="30" s="1"/>
  <c r="J57" i="35" s="1"/>
  <c r="P43" i="22"/>
  <c r="P43" i="30" s="1"/>
  <c r="I56" i="35" s="1"/>
  <c r="M43" i="22"/>
  <c r="P42" i="22"/>
  <c r="P42" i="30" s="1"/>
  <c r="M42" i="22"/>
  <c r="P41" i="22"/>
  <c r="P41" i="30" s="1"/>
  <c r="G56" i="35" s="1"/>
  <c r="M41" i="22"/>
  <c r="M41" i="30" s="1"/>
  <c r="G57" i="35" s="1"/>
  <c r="P40" i="22"/>
  <c r="P40" i="30" s="1"/>
  <c r="M40" i="22"/>
  <c r="P39" i="22"/>
  <c r="P39" i="30" s="1"/>
  <c r="E56" i="35" s="1"/>
  <c r="M39" i="22"/>
  <c r="P38" i="22"/>
  <c r="P38" i="30" s="1"/>
  <c r="M38" i="22"/>
  <c r="P36" i="22"/>
  <c r="P36" i="30" s="1"/>
  <c r="M36" i="22"/>
  <c r="M36" i="30" s="1"/>
  <c r="P35" i="22"/>
  <c r="P35" i="30" s="1"/>
  <c r="M35" i="22"/>
  <c r="P34" i="22"/>
  <c r="P34" i="30" s="1"/>
  <c r="M34" i="22"/>
  <c r="P33" i="22"/>
  <c r="P33" i="30" s="1"/>
  <c r="M33" i="22"/>
  <c r="M33" i="30" s="1"/>
  <c r="P32" i="22"/>
  <c r="M32" i="22"/>
  <c r="M32" i="30" s="1"/>
  <c r="P31" i="22"/>
  <c r="M31" i="22"/>
  <c r="O60" i="22"/>
  <c r="C45" i="32" s="1"/>
  <c r="P29" i="22"/>
  <c r="P29" i="30" s="1"/>
  <c r="M29" i="22"/>
  <c r="M29" i="30" s="1"/>
  <c r="P28" i="22"/>
  <c r="M28" i="22"/>
  <c r="M28" i="30" s="1"/>
  <c r="P27" i="22"/>
  <c r="P27" i="30" s="1"/>
  <c r="M27" i="22"/>
  <c r="P26" i="22"/>
  <c r="M26" i="22"/>
  <c r="D24" i="22"/>
  <c r="G24" i="22"/>
  <c r="P24" i="31" s="1"/>
  <c r="D25" i="22"/>
  <c r="G25" i="22"/>
  <c r="P25" i="31" s="1"/>
  <c r="D26" i="22"/>
  <c r="M26" i="31" s="1"/>
  <c r="G26" i="22"/>
  <c r="P26" i="31" s="1"/>
  <c r="D27" i="22"/>
  <c r="M27" i="31" s="1"/>
  <c r="G27" i="22"/>
  <c r="D28" i="22"/>
  <c r="G28" i="22"/>
  <c r="P28" i="31" s="1"/>
  <c r="D29" i="22"/>
  <c r="G29" i="22"/>
  <c r="P29" i="31" s="1"/>
  <c r="D31" i="22"/>
  <c r="M31" i="31" s="1"/>
  <c r="G31" i="22"/>
  <c r="P31" i="31" s="1"/>
  <c r="D32" i="22"/>
  <c r="G32" i="22"/>
  <c r="P32" i="31" s="1"/>
  <c r="D33" i="22"/>
  <c r="G33" i="22"/>
  <c r="P33" i="31" s="1"/>
  <c r="D34" i="22"/>
  <c r="M34" i="31" s="1"/>
  <c r="G34" i="22"/>
  <c r="P34" i="31" s="1"/>
  <c r="D35" i="22"/>
  <c r="M35" i="31" s="1"/>
  <c r="G35" i="22"/>
  <c r="D36" i="22"/>
  <c r="G36" i="22"/>
  <c r="P36" i="31" s="1"/>
  <c r="D38" i="22"/>
  <c r="M38" i="31" s="1"/>
  <c r="D57" i="36" s="1"/>
  <c r="D75" i="36" s="1"/>
  <c r="G38" i="22"/>
  <c r="P38" i="31" s="1"/>
  <c r="D56" i="36" s="1"/>
  <c r="D39" i="22"/>
  <c r="M39" i="31" s="1"/>
  <c r="E57" i="36" s="1"/>
  <c r="G39" i="22"/>
  <c r="P39" i="31" s="1"/>
  <c r="D40" i="22"/>
  <c r="G40" i="22"/>
  <c r="P40" i="31" s="1"/>
  <c r="F56" i="36" s="1"/>
  <c r="D41" i="22"/>
  <c r="G41" i="22"/>
  <c r="P41" i="31" s="1"/>
  <c r="D42" i="22"/>
  <c r="M42" i="31" s="1"/>
  <c r="H57" i="36" s="1"/>
  <c r="G42" i="22"/>
  <c r="P42" i="31" s="1"/>
  <c r="H56" i="36" s="1"/>
  <c r="D43" i="22"/>
  <c r="M43" i="31" s="1"/>
  <c r="I57" i="36" s="1"/>
  <c r="G43" i="22"/>
  <c r="P43" i="31" s="1"/>
  <c r="I56" i="36" s="1"/>
  <c r="D44" i="22"/>
  <c r="G44" i="22"/>
  <c r="P44" i="31" s="1"/>
  <c r="J56" i="36" s="1"/>
  <c r="D45" i="22"/>
  <c r="G45" i="22"/>
  <c r="P45" i="31" s="1"/>
  <c r="K56" i="36" s="1"/>
  <c r="D46" i="22"/>
  <c r="M46" i="31" s="1"/>
  <c r="G46" i="22"/>
  <c r="P46" i="31" s="1"/>
  <c r="D47" i="22"/>
  <c r="M47" i="31" s="1"/>
  <c r="G47" i="22"/>
  <c r="P47" i="31" s="1"/>
  <c r="D48" i="22"/>
  <c r="G48" i="22"/>
  <c r="P48" i="31" s="1"/>
  <c r="D49" i="22"/>
  <c r="G49" i="22"/>
  <c r="P49" i="31" s="1"/>
  <c r="D50" i="22"/>
  <c r="M50" i="31" s="1"/>
  <c r="G50" i="22"/>
  <c r="P50" i="31" s="1"/>
  <c r="D51" i="22"/>
  <c r="M51" i="31" s="1"/>
  <c r="G51" i="22"/>
  <c r="P51" i="31" s="1"/>
  <c r="D53" i="22"/>
  <c r="G53" i="22"/>
  <c r="P53" i="31" s="1"/>
  <c r="D54" i="22"/>
  <c r="M54" i="31" s="1"/>
  <c r="G54" i="22"/>
  <c r="P54" i="31" s="1"/>
  <c r="D55" i="22"/>
  <c r="M55" i="31" s="1"/>
  <c r="G55" i="22"/>
  <c r="P55" i="31" s="1"/>
  <c r="D56" i="22"/>
  <c r="G56" i="22"/>
  <c r="P56" i="31" s="1"/>
  <c r="D57" i="22"/>
  <c r="G57" i="22"/>
  <c r="P57" i="31" s="1"/>
  <c r="D58" i="22"/>
  <c r="M58" i="31" s="1"/>
  <c r="G58" i="22"/>
  <c r="P58" i="31" s="1"/>
  <c r="C60" i="22"/>
  <c r="C50" i="32" s="1"/>
  <c r="E60" i="22"/>
  <c r="C52" i="32" s="1"/>
  <c r="B60" i="22"/>
  <c r="C49" i="32" s="1"/>
  <c r="F60" i="22"/>
  <c r="C51" i="32" s="1"/>
  <c r="G90" i="28" l="1"/>
  <c r="D37" i="31"/>
  <c r="C39" i="36" s="1"/>
  <c r="G90" i="29"/>
  <c r="H40" i="34"/>
  <c r="H41" i="34" s="1"/>
  <c r="G69" i="29"/>
  <c r="Q59" i="25"/>
  <c r="R59" i="25" s="1"/>
  <c r="H29" i="31"/>
  <c r="I29" i="31" s="1"/>
  <c r="D59" i="29"/>
  <c r="M39" i="34" s="1"/>
  <c r="M40" i="34" s="1"/>
  <c r="M41" i="34" s="1"/>
  <c r="H26" i="29"/>
  <c r="H50" i="28"/>
  <c r="I50" i="28" s="1"/>
  <c r="H74" i="34"/>
  <c r="H30" i="23"/>
  <c r="I30" i="23" s="1"/>
  <c r="Q30" i="24"/>
  <c r="H33" i="30"/>
  <c r="I33" i="30" s="1"/>
  <c r="G74" i="34"/>
  <c r="D37" i="29"/>
  <c r="C39" i="34" s="1"/>
  <c r="G88" i="28"/>
  <c r="G89" i="28"/>
  <c r="G86" i="28"/>
  <c r="H42" i="29"/>
  <c r="I42" i="29" s="1"/>
  <c r="H50" i="29"/>
  <c r="I50" i="29" s="1"/>
  <c r="Q51" i="28"/>
  <c r="M60" i="26"/>
  <c r="G91" i="28"/>
  <c r="H52" i="23"/>
  <c r="I52" i="23" s="1"/>
  <c r="H56" i="29"/>
  <c r="G65" i="29"/>
  <c r="H54" i="31"/>
  <c r="G59" i="29"/>
  <c r="M38" i="34" s="1"/>
  <c r="Q45" i="29"/>
  <c r="Q46" i="28"/>
  <c r="G40" i="35"/>
  <c r="G41" i="35" s="1"/>
  <c r="H48" i="28"/>
  <c r="I48" i="28" s="1"/>
  <c r="Q52" i="25"/>
  <c r="R52" i="25" s="1"/>
  <c r="H40" i="29"/>
  <c r="I40" i="29" s="1"/>
  <c r="D74" i="29"/>
  <c r="H36" i="29"/>
  <c r="H28" i="29"/>
  <c r="R25" i="25"/>
  <c r="R42" i="26"/>
  <c r="R26" i="26"/>
  <c r="R46" i="27"/>
  <c r="R32" i="27"/>
  <c r="R27" i="29"/>
  <c r="R50" i="23"/>
  <c r="R51" i="23"/>
  <c r="R27" i="23"/>
  <c r="R57" i="23"/>
  <c r="R24" i="24"/>
  <c r="R46" i="24"/>
  <c r="R42" i="25"/>
  <c r="R49" i="25"/>
  <c r="R48" i="26"/>
  <c r="R49" i="26"/>
  <c r="R47" i="27"/>
  <c r="R33" i="27"/>
  <c r="R55" i="27"/>
  <c r="R54" i="24"/>
  <c r="R34" i="23"/>
  <c r="R57" i="24"/>
  <c r="R38" i="24"/>
  <c r="R34" i="25"/>
  <c r="R48" i="25"/>
  <c r="R35" i="26"/>
  <c r="R40" i="27"/>
  <c r="R53" i="25"/>
  <c r="R40" i="26"/>
  <c r="R24" i="26"/>
  <c r="R44" i="27"/>
  <c r="R28" i="27"/>
  <c r="R48" i="28"/>
  <c r="R49" i="23"/>
  <c r="R40" i="23"/>
  <c r="R55" i="23"/>
  <c r="R39" i="24"/>
  <c r="R41" i="25"/>
  <c r="R27" i="26"/>
  <c r="R44" i="26"/>
  <c r="R45" i="27"/>
  <c r="R25" i="27"/>
  <c r="R38" i="25"/>
  <c r="R47" i="24"/>
  <c r="R56" i="24"/>
  <c r="R32" i="24"/>
  <c r="R40" i="25"/>
  <c r="R53" i="26"/>
  <c r="R27" i="25"/>
  <c r="R41" i="26"/>
  <c r="R58" i="27"/>
  <c r="R52" i="24"/>
  <c r="R32" i="25"/>
  <c r="R50" i="26"/>
  <c r="R28" i="24"/>
  <c r="R36" i="25"/>
  <c r="R34" i="24"/>
  <c r="R33" i="26"/>
  <c r="R31" i="25"/>
  <c r="R37" i="25"/>
  <c r="R38" i="26"/>
  <c r="R42" i="27"/>
  <c r="R26" i="27"/>
  <c r="R32" i="23"/>
  <c r="R42" i="23"/>
  <c r="R39" i="23"/>
  <c r="R33" i="25"/>
  <c r="R55" i="26"/>
  <c r="R25" i="26"/>
  <c r="R43" i="26"/>
  <c r="R43" i="27"/>
  <c r="R39" i="27"/>
  <c r="R35" i="25"/>
  <c r="R40" i="24"/>
  <c r="R36" i="23"/>
  <c r="R55" i="24"/>
  <c r="R29" i="24"/>
  <c r="R39" i="25"/>
  <c r="R45" i="26"/>
  <c r="R26" i="25"/>
  <c r="R46" i="23"/>
  <c r="R24" i="25"/>
  <c r="R48" i="24"/>
  <c r="R31" i="26"/>
  <c r="R36" i="26"/>
  <c r="R56" i="27"/>
  <c r="R38" i="27"/>
  <c r="R30" i="24"/>
  <c r="R59" i="24"/>
  <c r="R54" i="25"/>
  <c r="R51" i="26"/>
  <c r="R36" i="24"/>
  <c r="R54" i="23"/>
  <c r="R45" i="23"/>
  <c r="R35" i="23"/>
  <c r="R26" i="23"/>
  <c r="R44" i="24"/>
  <c r="R27" i="24"/>
  <c r="R58" i="25"/>
  <c r="R24" i="23"/>
  <c r="R27" i="27"/>
  <c r="R39" i="26"/>
  <c r="R24" i="27"/>
  <c r="R51" i="28"/>
  <c r="R25" i="23"/>
  <c r="R29" i="27"/>
  <c r="R53" i="23"/>
  <c r="R53" i="24"/>
  <c r="R34" i="26"/>
  <c r="R54" i="27"/>
  <c r="R45" i="24"/>
  <c r="R51" i="24"/>
  <c r="R45" i="25"/>
  <c r="R47" i="26"/>
  <c r="R59" i="27"/>
  <c r="R51" i="27"/>
  <c r="R58" i="26"/>
  <c r="R54" i="26"/>
  <c r="R47" i="25"/>
  <c r="R33" i="23"/>
  <c r="R43" i="24"/>
  <c r="R26" i="24"/>
  <c r="R57" i="25"/>
  <c r="R37" i="26"/>
  <c r="R41" i="27"/>
  <c r="R38" i="23"/>
  <c r="R44" i="23"/>
  <c r="R31" i="23"/>
  <c r="R31" i="24"/>
  <c r="R32" i="26"/>
  <c r="R53" i="27"/>
  <c r="R50" i="27"/>
  <c r="R36" i="27"/>
  <c r="R29" i="29"/>
  <c r="R49" i="28"/>
  <c r="R37" i="23"/>
  <c r="R33" i="24"/>
  <c r="R50" i="24"/>
  <c r="R44" i="25"/>
  <c r="R51" i="25"/>
  <c r="R57" i="26"/>
  <c r="R37" i="27"/>
  <c r="R49" i="27"/>
  <c r="R29" i="26"/>
  <c r="R35" i="24"/>
  <c r="R59" i="23"/>
  <c r="R43" i="23"/>
  <c r="R42" i="24"/>
  <c r="R25" i="24"/>
  <c r="R56" i="25"/>
  <c r="R29" i="25"/>
  <c r="R28" i="23"/>
  <c r="R46" i="26"/>
  <c r="R28" i="26"/>
  <c r="R31" i="27"/>
  <c r="R48" i="27"/>
  <c r="R34" i="27"/>
  <c r="H49" i="28"/>
  <c r="I49" i="28" s="1"/>
  <c r="R45" i="29"/>
  <c r="R46" i="28"/>
  <c r="R56" i="23"/>
  <c r="R47" i="23"/>
  <c r="R29" i="23"/>
  <c r="R58" i="23"/>
  <c r="R37" i="24"/>
  <c r="R49" i="24"/>
  <c r="R43" i="25"/>
  <c r="R50" i="25"/>
  <c r="R56" i="26"/>
  <c r="R35" i="27"/>
  <c r="R57" i="27"/>
  <c r="R41" i="23"/>
  <c r="R48" i="23"/>
  <c r="R58" i="24"/>
  <c r="R41" i="24"/>
  <c r="Q33" i="29"/>
  <c r="R46" i="25"/>
  <c r="R55" i="25"/>
  <c r="R28" i="25"/>
  <c r="E41" i="32"/>
  <c r="H52" i="26"/>
  <c r="I52" i="26" s="1"/>
  <c r="H25" i="28"/>
  <c r="I25" i="28" s="1"/>
  <c r="Q31" i="29"/>
  <c r="Q38" i="29"/>
  <c r="H58" i="34"/>
  <c r="H59" i="34" s="1"/>
  <c r="H44" i="28"/>
  <c r="I44" i="28" s="1"/>
  <c r="G95" i="31"/>
  <c r="K74" i="35"/>
  <c r="K40" i="35"/>
  <c r="K41" i="35" s="1"/>
  <c r="H31" i="30"/>
  <c r="I31" i="30" s="1"/>
  <c r="H47" i="30"/>
  <c r="I47" i="30" s="1"/>
  <c r="Q51" i="29"/>
  <c r="P60" i="23"/>
  <c r="G97" i="31"/>
  <c r="G69" i="31"/>
  <c r="G74" i="30"/>
  <c r="G76" i="30"/>
  <c r="I74" i="35"/>
  <c r="Q24" i="28"/>
  <c r="R24" i="28" s="1"/>
  <c r="Q26" i="28"/>
  <c r="G64" i="30"/>
  <c r="H27" i="31"/>
  <c r="I27" i="31" s="1"/>
  <c r="G73" i="28"/>
  <c r="P37" i="29"/>
  <c r="C56" i="34" s="1"/>
  <c r="P60" i="24"/>
  <c r="D30" i="31"/>
  <c r="B39" i="36" s="1"/>
  <c r="G78" i="29"/>
  <c r="H54" i="28"/>
  <c r="I54" i="28" s="1"/>
  <c r="H33" i="28"/>
  <c r="I33" i="28" s="1"/>
  <c r="Q53" i="28"/>
  <c r="Q25" i="28"/>
  <c r="Q28" i="28"/>
  <c r="Q36" i="28"/>
  <c r="G73" i="29"/>
  <c r="Q30" i="23"/>
  <c r="H51" i="30"/>
  <c r="I51" i="30" s="1"/>
  <c r="Q35" i="29"/>
  <c r="Q52" i="27"/>
  <c r="H75" i="33"/>
  <c r="Q53" i="29"/>
  <c r="Q41" i="29"/>
  <c r="G86" i="29"/>
  <c r="D97" i="28"/>
  <c r="G75" i="34"/>
  <c r="G76" i="34" s="1"/>
  <c r="G77" i="34" s="1"/>
  <c r="K75" i="34"/>
  <c r="G52" i="29"/>
  <c r="L38" i="34" s="1"/>
  <c r="H30" i="24"/>
  <c r="I30" i="24" s="1"/>
  <c r="H33" i="31"/>
  <c r="I33" i="31" s="1"/>
  <c r="M57" i="33"/>
  <c r="G67" i="28"/>
  <c r="G69" i="28"/>
  <c r="I58" i="34"/>
  <c r="I59" i="34" s="1"/>
  <c r="Q56" i="28"/>
  <c r="G37" i="31"/>
  <c r="C38" i="36" s="1"/>
  <c r="M60" i="27"/>
  <c r="G84" i="29"/>
  <c r="F99" i="29"/>
  <c r="F100" i="29" s="1"/>
  <c r="H35" i="31"/>
  <c r="I35" i="31" s="1"/>
  <c r="H41" i="31"/>
  <c r="I41" i="31" s="1"/>
  <c r="E75" i="34"/>
  <c r="I75" i="34"/>
  <c r="I76" i="34" s="1"/>
  <c r="I77" i="34" s="1"/>
  <c r="Q47" i="29"/>
  <c r="H25" i="31"/>
  <c r="I25" i="31" s="1"/>
  <c r="Q43" i="29"/>
  <c r="Q57" i="29"/>
  <c r="G73" i="31"/>
  <c r="G71" i="31"/>
  <c r="G65" i="31"/>
  <c r="G45" i="32"/>
  <c r="H31" i="31"/>
  <c r="I31" i="31" s="1"/>
  <c r="D65" i="30"/>
  <c r="G60" i="26"/>
  <c r="Q55" i="28"/>
  <c r="Q33" i="28"/>
  <c r="Q31" i="28"/>
  <c r="D37" i="30"/>
  <c r="C39" i="35" s="1"/>
  <c r="H53" i="30"/>
  <c r="I53" i="30" s="1"/>
  <c r="Q32" i="28"/>
  <c r="D98" i="28"/>
  <c r="D75" i="33"/>
  <c r="D59" i="30"/>
  <c r="M39" i="35" s="1"/>
  <c r="G94" i="30"/>
  <c r="Q42" i="28"/>
  <c r="G72" i="28"/>
  <c r="Q35" i="28"/>
  <c r="Q29" i="28"/>
  <c r="Q54" i="28"/>
  <c r="G65" i="28"/>
  <c r="M60" i="25"/>
  <c r="Q30" i="25"/>
  <c r="Q38" i="28"/>
  <c r="Q44" i="28"/>
  <c r="G82" i="29"/>
  <c r="Q25" i="29"/>
  <c r="J58" i="34"/>
  <c r="J59" i="34" s="1"/>
  <c r="G71" i="29"/>
  <c r="Q49" i="29"/>
  <c r="Q55" i="29"/>
  <c r="H41" i="30"/>
  <c r="I41" i="30" s="1"/>
  <c r="D89" i="30"/>
  <c r="Q34" i="29"/>
  <c r="M60" i="24"/>
  <c r="Q25" i="30"/>
  <c r="D60" i="24"/>
  <c r="G85" i="28"/>
  <c r="G95" i="28"/>
  <c r="Q27" i="28"/>
  <c r="Q47" i="28"/>
  <c r="G88" i="29"/>
  <c r="C99" i="29"/>
  <c r="C100" i="29" s="1"/>
  <c r="Q36" i="29"/>
  <c r="D60" i="23"/>
  <c r="G81" i="28"/>
  <c r="G78" i="28"/>
  <c r="H46" i="28"/>
  <c r="I46" i="28" s="1"/>
  <c r="J75" i="35"/>
  <c r="G52" i="22"/>
  <c r="P52" i="31" s="1"/>
  <c r="L56" i="36" s="1"/>
  <c r="H29" i="28"/>
  <c r="I29" i="28" s="1"/>
  <c r="H57" i="28"/>
  <c r="I57" i="28" s="1"/>
  <c r="Q37" i="28"/>
  <c r="C57" i="33"/>
  <c r="C58" i="33" s="1"/>
  <c r="C59" i="33" s="1"/>
  <c r="G78" i="30"/>
  <c r="D56" i="35"/>
  <c r="D74" i="35" s="1"/>
  <c r="G58" i="35"/>
  <c r="G59" i="35" s="1"/>
  <c r="G82" i="30"/>
  <c r="H56" i="35"/>
  <c r="G84" i="30"/>
  <c r="J56" i="35"/>
  <c r="J74" i="35" s="1"/>
  <c r="F74" i="33"/>
  <c r="F40" i="33"/>
  <c r="F41" i="33" s="1"/>
  <c r="E74" i="33"/>
  <c r="Q45" i="28"/>
  <c r="K57" i="33"/>
  <c r="K75" i="33" s="1"/>
  <c r="I58" i="33"/>
  <c r="I59" i="33" s="1"/>
  <c r="E58" i="33"/>
  <c r="E59" i="33" s="1"/>
  <c r="G92" i="28"/>
  <c r="L56" i="33"/>
  <c r="L74" i="33" s="1"/>
  <c r="H32" i="29"/>
  <c r="I32" i="29" s="1"/>
  <c r="H58" i="29"/>
  <c r="I58" i="29" s="1"/>
  <c r="G80" i="29"/>
  <c r="F56" i="34"/>
  <c r="F58" i="34" s="1"/>
  <c r="Q39" i="29"/>
  <c r="E56" i="34"/>
  <c r="E40" i="35"/>
  <c r="E41" i="35" s="1"/>
  <c r="E74" i="35"/>
  <c r="H39" i="31"/>
  <c r="I39" i="31" s="1"/>
  <c r="E39" i="36"/>
  <c r="E75" i="36" s="1"/>
  <c r="I75" i="36"/>
  <c r="K40" i="36"/>
  <c r="K41" i="36" s="1"/>
  <c r="K74" i="36"/>
  <c r="J40" i="36"/>
  <c r="J41" i="36" s="1"/>
  <c r="J74" i="36"/>
  <c r="H75" i="36"/>
  <c r="I40" i="36"/>
  <c r="I41" i="36" s="1"/>
  <c r="I74" i="36"/>
  <c r="B40" i="33"/>
  <c r="B74" i="33"/>
  <c r="D58" i="33"/>
  <c r="D59" i="33" s="1"/>
  <c r="J58" i="33"/>
  <c r="J59" i="33" s="1"/>
  <c r="F40" i="36"/>
  <c r="F41" i="36" s="1"/>
  <c r="F74" i="36"/>
  <c r="H75" i="34"/>
  <c r="G40" i="33"/>
  <c r="G41" i="33" s="1"/>
  <c r="G74" i="35"/>
  <c r="G40" i="34"/>
  <c r="G41" i="34" s="1"/>
  <c r="G80" i="30"/>
  <c r="F56" i="35"/>
  <c r="F74" i="35" s="1"/>
  <c r="K58" i="35"/>
  <c r="K59" i="35" s="1"/>
  <c r="I74" i="33"/>
  <c r="J40" i="34"/>
  <c r="J41" i="34" s="1"/>
  <c r="J75" i="34"/>
  <c r="J76" i="34" s="1"/>
  <c r="J77" i="34" s="1"/>
  <c r="Q40" i="28"/>
  <c r="F57" i="33"/>
  <c r="F75" i="33" s="1"/>
  <c r="I58" i="36"/>
  <c r="I59" i="36" s="1"/>
  <c r="H58" i="36"/>
  <c r="H59" i="36" s="1"/>
  <c r="G81" i="31"/>
  <c r="G56" i="36"/>
  <c r="G74" i="36" s="1"/>
  <c r="G79" i="31"/>
  <c r="E56" i="36"/>
  <c r="E58" i="36" s="1"/>
  <c r="E59" i="36" s="1"/>
  <c r="D58" i="36"/>
  <c r="D59" i="36" s="1"/>
  <c r="L60" i="22"/>
  <c r="C44" i="32" s="1"/>
  <c r="G44" i="32" s="1"/>
  <c r="H37" i="23"/>
  <c r="I37" i="23" s="1"/>
  <c r="G83" i="28"/>
  <c r="H52" i="24"/>
  <c r="I52" i="24" s="1"/>
  <c r="D60" i="25"/>
  <c r="H44" i="29"/>
  <c r="I44" i="29" s="1"/>
  <c r="G98" i="29"/>
  <c r="H39" i="30"/>
  <c r="I39" i="30" s="1"/>
  <c r="H43" i="31"/>
  <c r="I43" i="31" s="1"/>
  <c r="Q39" i="28"/>
  <c r="H42" i="28"/>
  <c r="I42" i="28" s="1"/>
  <c r="H39" i="28"/>
  <c r="I39" i="28" s="1"/>
  <c r="E39" i="33"/>
  <c r="E75" i="33" s="1"/>
  <c r="H43" i="28"/>
  <c r="I43" i="28" s="1"/>
  <c r="I39" i="33"/>
  <c r="I75" i="33" s="1"/>
  <c r="H58" i="28"/>
  <c r="I58" i="28" s="1"/>
  <c r="S44" i="33"/>
  <c r="C74" i="33"/>
  <c r="C40" i="33"/>
  <c r="C41" i="33" s="1"/>
  <c r="K74" i="33"/>
  <c r="K40" i="33"/>
  <c r="K41" i="33" s="1"/>
  <c r="D74" i="33"/>
  <c r="D40" i="33"/>
  <c r="D41" i="33" s="1"/>
  <c r="H52" i="28"/>
  <c r="I52" i="28" s="1"/>
  <c r="L39" i="33"/>
  <c r="H27" i="28"/>
  <c r="I27" i="28" s="1"/>
  <c r="H74" i="33"/>
  <c r="H40" i="33"/>
  <c r="H41" i="33" s="1"/>
  <c r="Q24" i="29"/>
  <c r="D78" i="29"/>
  <c r="D57" i="34"/>
  <c r="D58" i="34" s="1"/>
  <c r="D59" i="34" s="1"/>
  <c r="D84" i="28"/>
  <c r="J39" i="33"/>
  <c r="M37" i="29"/>
  <c r="C57" i="34" s="1"/>
  <c r="C58" i="34" s="1"/>
  <c r="C59" i="34" s="1"/>
  <c r="Q41" i="28"/>
  <c r="G57" i="33"/>
  <c r="G75" i="33" s="1"/>
  <c r="H38" i="29"/>
  <c r="I38" i="29" s="1"/>
  <c r="D39" i="34"/>
  <c r="Q58" i="28"/>
  <c r="K40" i="34"/>
  <c r="K41" i="34" s="1"/>
  <c r="K74" i="34"/>
  <c r="K75" i="35"/>
  <c r="G30" i="30"/>
  <c r="B38" i="35" s="1"/>
  <c r="G75" i="35"/>
  <c r="D40" i="35"/>
  <c r="D41" i="35" s="1"/>
  <c r="F40" i="35"/>
  <c r="F41" i="35" s="1"/>
  <c r="H40" i="36"/>
  <c r="H41" i="36" s="1"/>
  <c r="H74" i="36"/>
  <c r="L40" i="33"/>
  <c r="L41" i="33" s="1"/>
  <c r="H58" i="33"/>
  <c r="H59" i="33" s="1"/>
  <c r="G40" i="36"/>
  <c r="G41" i="36" s="1"/>
  <c r="D40" i="36"/>
  <c r="D41" i="36" s="1"/>
  <c r="D74" i="36"/>
  <c r="D76" i="36" s="1"/>
  <c r="D77" i="36" s="1"/>
  <c r="G74" i="33"/>
  <c r="J74" i="33"/>
  <c r="J40" i="35"/>
  <c r="J41" i="35" s="1"/>
  <c r="I40" i="35"/>
  <c r="I41" i="35" s="1"/>
  <c r="H40" i="35"/>
  <c r="H41" i="35" s="1"/>
  <c r="I40" i="34"/>
  <c r="I41" i="34" s="1"/>
  <c r="E40" i="34"/>
  <c r="E41" i="34" s="1"/>
  <c r="F47" i="32"/>
  <c r="D77" i="28"/>
  <c r="H30" i="28"/>
  <c r="I30" i="28" s="1"/>
  <c r="F59" i="32"/>
  <c r="G59" i="31"/>
  <c r="M38" i="36" s="1"/>
  <c r="H59" i="27"/>
  <c r="I59" i="27" s="1"/>
  <c r="M52" i="29"/>
  <c r="L57" i="34" s="1"/>
  <c r="M30" i="29"/>
  <c r="B57" i="34" s="1"/>
  <c r="D52" i="31"/>
  <c r="L39" i="36" s="1"/>
  <c r="Q52" i="26"/>
  <c r="G52" i="31"/>
  <c r="L38" i="36" s="1"/>
  <c r="Q24" i="30"/>
  <c r="Q30" i="26"/>
  <c r="G30" i="31"/>
  <c r="B38" i="36" s="1"/>
  <c r="Q59" i="26"/>
  <c r="D59" i="31"/>
  <c r="M39" i="36" s="1"/>
  <c r="H55" i="30"/>
  <c r="I55" i="30" s="1"/>
  <c r="G90" i="30"/>
  <c r="G95" i="30"/>
  <c r="Q43" i="28"/>
  <c r="H49" i="30"/>
  <c r="I49" i="30" s="1"/>
  <c r="Q57" i="28"/>
  <c r="D30" i="30"/>
  <c r="B39" i="35" s="1"/>
  <c r="D52" i="30"/>
  <c r="L39" i="35" s="1"/>
  <c r="Q34" i="28"/>
  <c r="G52" i="30"/>
  <c r="L38" i="35" s="1"/>
  <c r="E59" i="32"/>
  <c r="D76" i="28"/>
  <c r="G35" i="32"/>
  <c r="H59" i="25"/>
  <c r="I59" i="25" s="1"/>
  <c r="G59" i="30"/>
  <c r="P59" i="29"/>
  <c r="M56" i="34" s="1"/>
  <c r="G60" i="25"/>
  <c r="G37" i="30"/>
  <c r="C38" i="35" s="1"/>
  <c r="H52" i="25"/>
  <c r="I52" i="25" s="1"/>
  <c r="P30" i="29"/>
  <c r="P52" i="29"/>
  <c r="G40" i="32"/>
  <c r="G41" i="32" s="1"/>
  <c r="M59" i="29"/>
  <c r="Q29" i="30"/>
  <c r="H46" i="29"/>
  <c r="I46" i="29" s="1"/>
  <c r="Q56" i="30"/>
  <c r="G30" i="29"/>
  <c r="B38" i="34" s="1"/>
  <c r="Q50" i="31"/>
  <c r="Q46" i="31"/>
  <c r="H59" i="24"/>
  <c r="I59" i="24" s="1"/>
  <c r="D59" i="32"/>
  <c r="Q51" i="31"/>
  <c r="Q47" i="31"/>
  <c r="Q43" i="31"/>
  <c r="G37" i="29"/>
  <c r="C38" i="34" s="1"/>
  <c r="P59" i="28"/>
  <c r="M56" i="33" s="1"/>
  <c r="O60" i="28"/>
  <c r="B100" i="29"/>
  <c r="D93" i="28"/>
  <c r="B57" i="33"/>
  <c r="D30" i="29"/>
  <c r="B39" i="34" s="1"/>
  <c r="D52" i="29"/>
  <c r="D92" i="28"/>
  <c r="M60" i="23"/>
  <c r="Q52" i="23"/>
  <c r="D81" i="28"/>
  <c r="H37" i="28"/>
  <c r="I37" i="28" s="1"/>
  <c r="H45" i="28"/>
  <c r="I45" i="28" s="1"/>
  <c r="H40" i="28"/>
  <c r="I40" i="28" s="1"/>
  <c r="H31" i="28"/>
  <c r="I31" i="28" s="1"/>
  <c r="D66" i="29"/>
  <c r="Q26" i="29"/>
  <c r="Q44" i="29"/>
  <c r="D84" i="29"/>
  <c r="Q54" i="29"/>
  <c r="D94" i="29"/>
  <c r="H94" i="29" s="1"/>
  <c r="Q28" i="29"/>
  <c r="D68" i="29"/>
  <c r="Q46" i="29"/>
  <c r="D86" i="29"/>
  <c r="D96" i="29"/>
  <c r="H96" i="29" s="1"/>
  <c r="Q56" i="29"/>
  <c r="H36" i="28"/>
  <c r="I36" i="28" s="1"/>
  <c r="D72" i="29"/>
  <c r="Q32" i="29"/>
  <c r="D80" i="29"/>
  <c r="Q40" i="29"/>
  <c r="D88" i="29"/>
  <c r="Q48" i="29"/>
  <c r="D98" i="29"/>
  <c r="Q58" i="29"/>
  <c r="D82" i="29"/>
  <c r="Q42" i="29"/>
  <c r="D90" i="29"/>
  <c r="H90" i="29" s="1"/>
  <c r="Q50" i="29"/>
  <c r="P52" i="22"/>
  <c r="P52" i="30" s="1"/>
  <c r="L56" i="35" s="1"/>
  <c r="P46" i="30"/>
  <c r="G86" i="30" s="1"/>
  <c r="P59" i="22"/>
  <c r="P59" i="30" s="1"/>
  <c r="P53" i="30"/>
  <c r="G93" i="30" s="1"/>
  <c r="P30" i="22"/>
  <c r="P30" i="30" s="1"/>
  <c r="P26" i="30"/>
  <c r="G66" i="30" s="1"/>
  <c r="Q28" i="22"/>
  <c r="P28" i="30"/>
  <c r="G68" i="30" s="1"/>
  <c r="N60" i="22"/>
  <c r="C46" i="32" s="1"/>
  <c r="G46" i="32" s="1"/>
  <c r="Q36" i="30"/>
  <c r="Q41" i="30"/>
  <c r="Q53" i="22"/>
  <c r="H24" i="28"/>
  <c r="I24" i="28" s="1"/>
  <c r="H38" i="28"/>
  <c r="I38" i="28" s="1"/>
  <c r="Q32" i="22"/>
  <c r="P32" i="30"/>
  <c r="G72" i="30" s="1"/>
  <c r="N60" i="30"/>
  <c r="E99" i="30"/>
  <c r="E100" i="30" s="1"/>
  <c r="Q33" i="30"/>
  <c r="Q44" i="30"/>
  <c r="Q48" i="30"/>
  <c r="F99" i="30"/>
  <c r="F100" i="30" s="1"/>
  <c r="H32" i="28"/>
  <c r="I32" i="28" s="1"/>
  <c r="P37" i="22"/>
  <c r="P37" i="30" s="1"/>
  <c r="C56" i="35" s="1"/>
  <c r="P31" i="30"/>
  <c r="G71" i="30" s="1"/>
  <c r="Q33" i="22"/>
  <c r="H47" i="28"/>
  <c r="I47" i="28" s="1"/>
  <c r="Q49" i="22"/>
  <c r="K60" i="22"/>
  <c r="C43" i="32" s="1"/>
  <c r="Q44" i="22"/>
  <c r="H28" i="28"/>
  <c r="I28" i="28" s="1"/>
  <c r="Q26" i="22"/>
  <c r="M26" i="30"/>
  <c r="D66" i="30" s="1"/>
  <c r="Q29" i="22"/>
  <c r="Q34" i="22"/>
  <c r="M34" i="30"/>
  <c r="Q34" i="30" s="1"/>
  <c r="Q38" i="22"/>
  <c r="M38" i="30"/>
  <c r="D78" i="30" s="1"/>
  <c r="Q40" i="22"/>
  <c r="M40" i="30"/>
  <c r="D80" i="30" s="1"/>
  <c r="Q41" i="22"/>
  <c r="Q47" i="22"/>
  <c r="M47" i="30"/>
  <c r="Q54" i="22"/>
  <c r="M54" i="30"/>
  <c r="Q54" i="30" s="1"/>
  <c r="Q58" i="22"/>
  <c r="M58" i="30"/>
  <c r="Q58" i="30" s="1"/>
  <c r="D69" i="30"/>
  <c r="D81" i="30"/>
  <c r="Q27" i="22"/>
  <c r="M27" i="30"/>
  <c r="M37" i="22"/>
  <c r="M31" i="30"/>
  <c r="Q36" i="22"/>
  <c r="Q42" i="22"/>
  <c r="M42" i="30"/>
  <c r="D82" i="30" s="1"/>
  <c r="Q45" i="22"/>
  <c r="Q51" i="22"/>
  <c r="M51" i="30"/>
  <c r="M59" i="22"/>
  <c r="M53" i="30"/>
  <c r="Q56" i="22"/>
  <c r="Q35" i="22"/>
  <c r="M35" i="30"/>
  <c r="Q39" i="22"/>
  <c r="M39" i="30"/>
  <c r="E57" i="35" s="1"/>
  <c r="E75" i="35" s="1"/>
  <c r="Q46" i="22"/>
  <c r="M46" i="30"/>
  <c r="D86" i="30" s="1"/>
  <c r="Q55" i="22"/>
  <c r="M55" i="30"/>
  <c r="Q57" i="22"/>
  <c r="M57" i="30"/>
  <c r="B99" i="30"/>
  <c r="B100" i="30" s="1"/>
  <c r="D73" i="30"/>
  <c r="M30" i="22"/>
  <c r="M30" i="30" s="1"/>
  <c r="B57" i="35" s="1"/>
  <c r="Q43" i="22"/>
  <c r="M43" i="30"/>
  <c r="I57" i="35" s="1"/>
  <c r="I75" i="35" s="1"/>
  <c r="Q48" i="22"/>
  <c r="Q50" i="22"/>
  <c r="M50" i="30"/>
  <c r="Q50" i="30" s="1"/>
  <c r="C99" i="30"/>
  <c r="C100" i="30" s="1"/>
  <c r="L60" i="30"/>
  <c r="G52" i="32"/>
  <c r="Q55" i="31"/>
  <c r="H42" i="22"/>
  <c r="I42" i="22" s="1"/>
  <c r="Q34" i="31"/>
  <c r="H35" i="22"/>
  <c r="I35" i="22" s="1"/>
  <c r="P35" i="31"/>
  <c r="G75" i="31" s="1"/>
  <c r="H34" i="28"/>
  <c r="I34" i="28" s="1"/>
  <c r="F59" i="28"/>
  <c r="O59" i="31"/>
  <c r="Q58" i="31"/>
  <c r="Q54" i="31"/>
  <c r="Q42" i="31"/>
  <c r="Q38" i="31"/>
  <c r="Q26" i="31"/>
  <c r="C57" i="32"/>
  <c r="G51" i="32"/>
  <c r="E59" i="28"/>
  <c r="N59" i="31"/>
  <c r="H27" i="22"/>
  <c r="I27" i="22" s="1"/>
  <c r="P27" i="31"/>
  <c r="G67" i="31" s="1"/>
  <c r="H53" i="28"/>
  <c r="I53" i="28" s="1"/>
  <c r="H56" i="22"/>
  <c r="I56" i="22" s="1"/>
  <c r="M56" i="31"/>
  <c r="Q56" i="31" s="1"/>
  <c r="H58" i="22"/>
  <c r="I58" i="22" s="1"/>
  <c r="H57" i="22"/>
  <c r="I57" i="22" s="1"/>
  <c r="M57" i="31"/>
  <c r="Q57" i="31" s="1"/>
  <c r="H56" i="28"/>
  <c r="I56" i="28" s="1"/>
  <c r="D96" i="28"/>
  <c r="H26" i="28"/>
  <c r="I26" i="28" s="1"/>
  <c r="D66" i="28"/>
  <c r="D59" i="22"/>
  <c r="M59" i="31" s="1"/>
  <c r="M57" i="36" s="1"/>
  <c r="H43" i="22"/>
  <c r="I43" i="22" s="1"/>
  <c r="H26" i="22"/>
  <c r="I26" i="22" s="1"/>
  <c r="H55" i="28"/>
  <c r="I55" i="28" s="1"/>
  <c r="D95" i="28"/>
  <c r="G50" i="32"/>
  <c r="H55" i="22"/>
  <c r="I55" i="22" s="1"/>
  <c r="H54" i="22"/>
  <c r="I54" i="22" s="1"/>
  <c r="H51" i="22"/>
  <c r="I51" i="22" s="1"/>
  <c r="H50" i="22"/>
  <c r="I50" i="22" s="1"/>
  <c r="H49" i="22"/>
  <c r="I49" i="22" s="1"/>
  <c r="M49" i="31"/>
  <c r="Q49" i="31" s="1"/>
  <c r="H33" i="22"/>
  <c r="I33" i="22" s="1"/>
  <c r="M33" i="31"/>
  <c r="Q31" i="31"/>
  <c r="D71" i="31"/>
  <c r="H24" i="22"/>
  <c r="I24" i="22" s="1"/>
  <c r="M24" i="31"/>
  <c r="Q24" i="31" s="1"/>
  <c r="H44" i="22"/>
  <c r="I44" i="22" s="1"/>
  <c r="M44" i="31"/>
  <c r="D84" i="31" s="1"/>
  <c r="H39" i="22"/>
  <c r="I39" i="22" s="1"/>
  <c r="H36" i="22"/>
  <c r="I36" i="22" s="1"/>
  <c r="M36" i="31"/>
  <c r="Q36" i="31" s="1"/>
  <c r="H29" i="22"/>
  <c r="I29" i="22" s="1"/>
  <c r="M29" i="31"/>
  <c r="D67" i="31"/>
  <c r="D94" i="31"/>
  <c r="G49" i="32"/>
  <c r="C53" i="32"/>
  <c r="H48" i="22"/>
  <c r="I48" i="22" s="1"/>
  <c r="M48" i="31"/>
  <c r="D88" i="31" s="1"/>
  <c r="D79" i="31"/>
  <c r="Q39" i="31"/>
  <c r="D83" i="31"/>
  <c r="C59" i="28"/>
  <c r="L59" i="31"/>
  <c r="H41" i="22"/>
  <c r="I41" i="22" s="1"/>
  <c r="M41" i="31"/>
  <c r="G57" i="36" s="1"/>
  <c r="G75" i="36" s="1"/>
  <c r="H32" i="22"/>
  <c r="I32" i="22" s="1"/>
  <c r="M32" i="31"/>
  <c r="Q32" i="31" s="1"/>
  <c r="H25" i="22"/>
  <c r="I25" i="22" s="1"/>
  <c r="M25" i="31"/>
  <c r="K59" i="31"/>
  <c r="B59" i="28"/>
  <c r="H47" i="22"/>
  <c r="I47" i="22" s="1"/>
  <c r="H46" i="22"/>
  <c r="I46" i="22" s="1"/>
  <c r="H45" i="22"/>
  <c r="I45" i="22" s="1"/>
  <c r="M45" i="31"/>
  <c r="D85" i="31" s="1"/>
  <c r="H38" i="22"/>
  <c r="I38" i="22" s="1"/>
  <c r="D75" i="31"/>
  <c r="H31" i="22"/>
  <c r="I31" i="22" s="1"/>
  <c r="D30" i="22"/>
  <c r="M30" i="31" s="1"/>
  <c r="H28" i="22"/>
  <c r="I28" i="22" s="1"/>
  <c r="M28" i="31"/>
  <c r="Q28" i="31" s="1"/>
  <c r="H41" i="28"/>
  <c r="I41" i="28" s="1"/>
  <c r="H53" i="22"/>
  <c r="I53" i="22" s="1"/>
  <c r="M53" i="31"/>
  <c r="Q53" i="31" s="1"/>
  <c r="H40" i="22"/>
  <c r="I40" i="22" s="1"/>
  <c r="M40" i="31"/>
  <c r="H34" i="22"/>
  <c r="I34" i="22" s="1"/>
  <c r="R50" i="28"/>
  <c r="G96" i="31"/>
  <c r="D91" i="31"/>
  <c r="H51" i="31"/>
  <c r="I51" i="31" s="1"/>
  <c r="G91" i="31"/>
  <c r="H48" i="31"/>
  <c r="I48" i="31" s="1"/>
  <c r="G90" i="31"/>
  <c r="H40" i="31"/>
  <c r="I40" i="31" s="1"/>
  <c r="H32" i="31"/>
  <c r="I32" i="31" s="1"/>
  <c r="D66" i="31"/>
  <c r="H26" i="31"/>
  <c r="I26" i="31" s="1"/>
  <c r="G80" i="31"/>
  <c r="G72" i="31"/>
  <c r="G87" i="31"/>
  <c r="H53" i="31"/>
  <c r="I53" i="31" s="1"/>
  <c r="H49" i="31"/>
  <c r="I49" i="31" s="1"/>
  <c r="D90" i="31"/>
  <c r="H50" i="31"/>
  <c r="D78" i="31"/>
  <c r="H38" i="31"/>
  <c r="I38" i="31" s="1"/>
  <c r="H24" i="31"/>
  <c r="I24" i="31" s="1"/>
  <c r="G82" i="31"/>
  <c r="G74" i="31"/>
  <c r="G64" i="31"/>
  <c r="G98" i="31"/>
  <c r="G94" i="31"/>
  <c r="I54" i="31"/>
  <c r="D95" i="31"/>
  <c r="H55" i="31"/>
  <c r="D87" i="31"/>
  <c r="H47" i="31"/>
  <c r="H56" i="31"/>
  <c r="H44" i="31"/>
  <c r="H36" i="31"/>
  <c r="G85" i="31"/>
  <c r="G76" i="31"/>
  <c r="G66" i="31"/>
  <c r="G84" i="31"/>
  <c r="G83" i="31"/>
  <c r="H57" i="31"/>
  <c r="H45" i="31"/>
  <c r="G93" i="31"/>
  <c r="D98" i="31"/>
  <c r="H58" i="31"/>
  <c r="D86" i="31"/>
  <c r="H46" i="31"/>
  <c r="I46" i="31" s="1"/>
  <c r="G86" i="31"/>
  <c r="D82" i="31"/>
  <c r="H42" i="31"/>
  <c r="D74" i="31"/>
  <c r="H34" i="31"/>
  <c r="H28" i="31"/>
  <c r="I28" i="31" s="1"/>
  <c r="G89" i="31"/>
  <c r="G78" i="31"/>
  <c r="G68" i="31"/>
  <c r="G88" i="31"/>
  <c r="G97" i="30"/>
  <c r="H58" i="30"/>
  <c r="I58" i="30" s="1"/>
  <c r="H54" i="30"/>
  <c r="G83" i="30"/>
  <c r="G79" i="30"/>
  <c r="G75" i="30"/>
  <c r="H38" i="30"/>
  <c r="D68" i="30"/>
  <c r="H28" i="30"/>
  <c r="H43" i="30"/>
  <c r="I43" i="30" s="1"/>
  <c r="G69" i="30"/>
  <c r="G65" i="30"/>
  <c r="H40" i="30"/>
  <c r="D72" i="30"/>
  <c r="H32" i="30"/>
  <c r="G85" i="30"/>
  <c r="Q45" i="30"/>
  <c r="H46" i="30"/>
  <c r="D88" i="30"/>
  <c r="H48" i="30"/>
  <c r="I48" i="30" s="1"/>
  <c r="G98" i="30"/>
  <c r="G91" i="30"/>
  <c r="G87" i="30"/>
  <c r="G81" i="30"/>
  <c r="G73" i="30"/>
  <c r="H42" i="30"/>
  <c r="H34" i="30"/>
  <c r="D64" i="30"/>
  <c r="H24" i="30"/>
  <c r="G89" i="30"/>
  <c r="D85" i="30"/>
  <c r="H45" i="30"/>
  <c r="H57" i="30"/>
  <c r="I57" i="30" s="1"/>
  <c r="H35" i="30"/>
  <c r="Q49" i="30"/>
  <c r="H25" i="30"/>
  <c r="D96" i="30"/>
  <c r="H56" i="30"/>
  <c r="I56" i="30" s="1"/>
  <c r="H50" i="30"/>
  <c r="G96" i="30"/>
  <c r="G67" i="30"/>
  <c r="I27" i="30"/>
  <c r="D84" i="30"/>
  <c r="H44" i="30"/>
  <c r="D76" i="30"/>
  <c r="H36" i="30"/>
  <c r="H26" i="30"/>
  <c r="G88" i="30"/>
  <c r="H29" i="30"/>
  <c r="D83" i="29"/>
  <c r="H43" i="29"/>
  <c r="G95" i="29"/>
  <c r="G87" i="29"/>
  <c r="D97" i="29"/>
  <c r="H57" i="29"/>
  <c r="I57" i="29" s="1"/>
  <c r="D89" i="29"/>
  <c r="H49" i="29"/>
  <c r="I49" i="29" s="1"/>
  <c r="D81" i="29"/>
  <c r="H41" i="29"/>
  <c r="I41" i="29" s="1"/>
  <c r="G97" i="29"/>
  <c r="G89" i="29"/>
  <c r="G81" i="29"/>
  <c r="G75" i="29"/>
  <c r="D64" i="29"/>
  <c r="H24" i="29"/>
  <c r="I24" i="29" s="1"/>
  <c r="G68" i="29"/>
  <c r="I28" i="29"/>
  <c r="D75" i="29"/>
  <c r="H35" i="29"/>
  <c r="I35" i="29" s="1"/>
  <c r="D69" i="29"/>
  <c r="H69" i="29" s="1"/>
  <c r="H29" i="29"/>
  <c r="D79" i="29"/>
  <c r="H39" i="29"/>
  <c r="I39" i="29" s="1"/>
  <c r="G76" i="29"/>
  <c r="I36" i="29"/>
  <c r="E100" i="29"/>
  <c r="D87" i="29"/>
  <c r="H47" i="29"/>
  <c r="I47" i="29" s="1"/>
  <c r="G91" i="29"/>
  <c r="G83" i="29"/>
  <c r="G72" i="29"/>
  <c r="D73" i="29"/>
  <c r="H33" i="29"/>
  <c r="D67" i="29"/>
  <c r="H67" i="29" s="1"/>
  <c r="Y67" i="31" s="1"/>
  <c r="H27" i="29"/>
  <c r="D95" i="29"/>
  <c r="H55" i="29"/>
  <c r="D93" i="29"/>
  <c r="H53" i="29"/>
  <c r="D85" i="29"/>
  <c r="H45" i="29"/>
  <c r="I45" i="29" s="1"/>
  <c r="G93" i="29"/>
  <c r="G85" i="29"/>
  <c r="G64" i="29"/>
  <c r="D71" i="29"/>
  <c r="H31" i="29"/>
  <c r="D65" i="29"/>
  <c r="H65" i="29" s="1"/>
  <c r="H25" i="29"/>
  <c r="G74" i="29"/>
  <c r="I34" i="29"/>
  <c r="D91" i="29"/>
  <c r="H51" i="29"/>
  <c r="I51" i="29" s="1"/>
  <c r="G79" i="29"/>
  <c r="I56" i="29"/>
  <c r="I48" i="29"/>
  <c r="G66" i="29"/>
  <c r="I26" i="29"/>
  <c r="D60" i="27"/>
  <c r="H30" i="27"/>
  <c r="I30" i="27" s="1"/>
  <c r="P60" i="27"/>
  <c r="H37" i="27"/>
  <c r="I37" i="27" s="1"/>
  <c r="Q30" i="27"/>
  <c r="G60" i="27"/>
  <c r="G71" i="28"/>
  <c r="D60" i="26"/>
  <c r="H30" i="26"/>
  <c r="I30" i="26" s="1"/>
  <c r="H37" i="26"/>
  <c r="I37" i="26" s="1"/>
  <c r="G87" i="28"/>
  <c r="G93" i="28"/>
  <c r="P60" i="26"/>
  <c r="G75" i="28"/>
  <c r="G77" i="28"/>
  <c r="G97" i="28"/>
  <c r="H37" i="25"/>
  <c r="I37" i="25" s="1"/>
  <c r="G79" i="28"/>
  <c r="D65" i="28"/>
  <c r="P60" i="25"/>
  <c r="Q60" i="24"/>
  <c r="G60" i="24"/>
  <c r="G70" i="28"/>
  <c r="D90" i="28"/>
  <c r="H90" i="28" s="1"/>
  <c r="X90" i="31" s="1"/>
  <c r="D87" i="28"/>
  <c r="G98" i="28"/>
  <c r="D69" i="28"/>
  <c r="D80" i="28"/>
  <c r="D91" i="28"/>
  <c r="D73" i="28"/>
  <c r="H59" i="23"/>
  <c r="I59" i="23" s="1"/>
  <c r="G82" i="28"/>
  <c r="G66" i="28"/>
  <c r="D72" i="28"/>
  <c r="D83" i="28"/>
  <c r="D71" i="28"/>
  <c r="G96" i="28"/>
  <c r="D94" i="28"/>
  <c r="G76" i="28"/>
  <c r="D86" i="28"/>
  <c r="G94" i="28"/>
  <c r="G68" i="28"/>
  <c r="D75" i="28"/>
  <c r="D82" i="28"/>
  <c r="D64" i="28"/>
  <c r="D79" i="28"/>
  <c r="G80" i="28"/>
  <c r="D67" i="28"/>
  <c r="D74" i="28"/>
  <c r="D88" i="28"/>
  <c r="H88" i="28" s="1"/>
  <c r="X88" i="31" s="1"/>
  <c r="G60" i="23"/>
  <c r="G84" i="28"/>
  <c r="G74" i="28"/>
  <c r="D68" i="28"/>
  <c r="D78" i="28"/>
  <c r="D85" i="28"/>
  <c r="G64" i="28"/>
  <c r="D89" i="28"/>
  <c r="H89" i="28" s="1"/>
  <c r="Q31" i="22"/>
  <c r="M52" i="22"/>
  <c r="G59" i="22"/>
  <c r="P59" i="31" s="1"/>
  <c r="D37" i="22"/>
  <c r="M37" i="31" s="1"/>
  <c r="C57" i="36" s="1"/>
  <c r="C75" i="36" s="1"/>
  <c r="G30" i="22"/>
  <c r="P30" i="31" s="1"/>
  <c r="B56" i="36" s="1"/>
  <c r="D52" i="22"/>
  <c r="G37" i="22"/>
  <c r="P37" i="31" s="1"/>
  <c r="H82" i="30" l="1"/>
  <c r="H59" i="29"/>
  <c r="I59" i="29" s="1"/>
  <c r="S60" i="24"/>
  <c r="R60" i="24"/>
  <c r="H76" i="34"/>
  <c r="H77" i="34" s="1"/>
  <c r="D99" i="29"/>
  <c r="G43" i="32"/>
  <c r="G55" i="32" s="1"/>
  <c r="C55" i="32"/>
  <c r="C40" i="36"/>
  <c r="C41" i="36" s="1"/>
  <c r="H91" i="28"/>
  <c r="X91" i="31" s="1"/>
  <c r="H73" i="28"/>
  <c r="X73" i="31" s="1"/>
  <c r="H86" i="28"/>
  <c r="X86" i="31" s="1"/>
  <c r="H64" i="30"/>
  <c r="I64" i="30" s="1"/>
  <c r="E74" i="36"/>
  <c r="S25" i="24"/>
  <c r="S33" i="24"/>
  <c r="S43" i="24"/>
  <c r="S35" i="24"/>
  <c r="S31" i="24"/>
  <c r="R52" i="23"/>
  <c r="R30" i="26"/>
  <c r="R54" i="31"/>
  <c r="R55" i="22"/>
  <c r="R54" i="30"/>
  <c r="R38" i="22"/>
  <c r="R48" i="30"/>
  <c r="R51" i="31"/>
  <c r="R29" i="30"/>
  <c r="R34" i="29"/>
  <c r="R35" i="28"/>
  <c r="R56" i="28"/>
  <c r="R35" i="29"/>
  <c r="S58" i="24"/>
  <c r="S49" i="24"/>
  <c r="S45" i="24"/>
  <c r="S48" i="24"/>
  <c r="S28" i="24"/>
  <c r="S38" i="24"/>
  <c r="S46" i="24"/>
  <c r="R29" i="22"/>
  <c r="R48" i="29"/>
  <c r="R49" i="31"/>
  <c r="R57" i="31"/>
  <c r="R58" i="31"/>
  <c r="R55" i="31"/>
  <c r="R43" i="22"/>
  <c r="R54" i="22"/>
  <c r="R34" i="30"/>
  <c r="R49" i="22"/>
  <c r="R44" i="30"/>
  <c r="R53" i="22"/>
  <c r="R58" i="29"/>
  <c r="R54" i="29"/>
  <c r="R59" i="26"/>
  <c r="R24" i="29"/>
  <c r="R47" i="28"/>
  <c r="R44" i="28"/>
  <c r="R26" i="28"/>
  <c r="R51" i="29"/>
  <c r="S50" i="24"/>
  <c r="S26" i="24"/>
  <c r="R46" i="31"/>
  <c r="R30" i="25"/>
  <c r="R31" i="22"/>
  <c r="H67" i="28"/>
  <c r="I67" i="28" s="1"/>
  <c r="R46" i="22"/>
  <c r="R34" i="22"/>
  <c r="R33" i="30"/>
  <c r="R41" i="30"/>
  <c r="R56" i="29"/>
  <c r="R57" i="28"/>
  <c r="R27" i="28"/>
  <c r="R38" i="28"/>
  <c r="R42" i="28"/>
  <c r="R31" i="28"/>
  <c r="R30" i="23"/>
  <c r="R38" i="29"/>
  <c r="S37" i="24"/>
  <c r="S27" i="24"/>
  <c r="S40" i="24"/>
  <c r="S32" i="24"/>
  <c r="S57" i="24"/>
  <c r="S24" i="24"/>
  <c r="R24" i="31"/>
  <c r="R51" i="22"/>
  <c r="R33" i="22"/>
  <c r="R44" i="29"/>
  <c r="R41" i="28"/>
  <c r="R53" i="31"/>
  <c r="R39" i="31"/>
  <c r="R56" i="31"/>
  <c r="R39" i="22"/>
  <c r="R45" i="22"/>
  <c r="R41" i="22"/>
  <c r="R26" i="29"/>
  <c r="R50" i="31"/>
  <c r="R43" i="28"/>
  <c r="R24" i="30"/>
  <c r="R39" i="28"/>
  <c r="R37" i="28"/>
  <c r="R49" i="29"/>
  <c r="R55" i="28"/>
  <c r="R57" i="29"/>
  <c r="R41" i="29"/>
  <c r="R36" i="28"/>
  <c r="S44" i="24"/>
  <c r="S59" i="24"/>
  <c r="S29" i="24"/>
  <c r="S34" i="24"/>
  <c r="S56" i="24"/>
  <c r="S39" i="24"/>
  <c r="R31" i="29"/>
  <c r="R30" i="27"/>
  <c r="R32" i="31"/>
  <c r="R26" i="31"/>
  <c r="R50" i="30"/>
  <c r="R26" i="22"/>
  <c r="R50" i="29"/>
  <c r="R40" i="29"/>
  <c r="R46" i="29"/>
  <c r="R39" i="29"/>
  <c r="R36" i="29"/>
  <c r="R43" i="29"/>
  <c r="R53" i="29"/>
  <c r="R28" i="28"/>
  <c r="R33" i="29"/>
  <c r="S42" i="24"/>
  <c r="R49" i="30"/>
  <c r="R47" i="22"/>
  <c r="C75" i="33"/>
  <c r="C76" i="33" s="1"/>
  <c r="C77" i="33" s="1"/>
  <c r="R33" i="28"/>
  <c r="R36" i="31"/>
  <c r="R31" i="31"/>
  <c r="R38" i="31"/>
  <c r="R50" i="22"/>
  <c r="R57" i="22"/>
  <c r="R35" i="22"/>
  <c r="R42" i="22"/>
  <c r="R58" i="30"/>
  <c r="R40" i="22"/>
  <c r="R32" i="22"/>
  <c r="R28" i="22"/>
  <c r="R43" i="31"/>
  <c r="R56" i="30"/>
  <c r="R52" i="26"/>
  <c r="R25" i="30"/>
  <c r="R54" i="28"/>
  <c r="R25" i="28"/>
  <c r="S41" i="24"/>
  <c r="S51" i="24"/>
  <c r="S53" i="24"/>
  <c r="S36" i="24"/>
  <c r="S30" i="24"/>
  <c r="S55" i="24"/>
  <c r="S52" i="24"/>
  <c r="S47" i="24"/>
  <c r="S54" i="24"/>
  <c r="R27" i="22"/>
  <c r="R36" i="30"/>
  <c r="R45" i="30"/>
  <c r="R28" i="31"/>
  <c r="R42" i="31"/>
  <c r="R34" i="31"/>
  <c r="R48" i="22"/>
  <c r="R56" i="22"/>
  <c r="R36" i="22"/>
  <c r="R58" i="22"/>
  <c r="R44" i="22"/>
  <c r="R42" i="29"/>
  <c r="R32" i="29"/>
  <c r="R28" i="29"/>
  <c r="R47" i="31"/>
  <c r="R34" i="28"/>
  <c r="R58" i="28"/>
  <c r="R40" i="28"/>
  <c r="R45" i="28"/>
  <c r="R55" i="29"/>
  <c r="R25" i="29"/>
  <c r="R29" i="28"/>
  <c r="R32" i="28"/>
  <c r="R47" i="29"/>
  <c r="R52" i="27"/>
  <c r="R53" i="28"/>
  <c r="I65" i="29"/>
  <c r="Y65" i="31"/>
  <c r="I94" i="29"/>
  <c r="Y94" i="31"/>
  <c r="I82" i="30"/>
  <c r="Z82" i="31"/>
  <c r="I89" i="28"/>
  <c r="X89" i="31"/>
  <c r="I90" i="29"/>
  <c r="Y90" i="31"/>
  <c r="I69" i="29"/>
  <c r="Y69" i="31"/>
  <c r="I96" i="29"/>
  <c r="Y96" i="31"/>
  <c r="C75" i="34"/>
  <c r="H76" i="30"/>
  <c r="Z76" i="31" s="1"/>
  <c r="H95" i="31"/>
  <c r="K76" i="35"/>
  <c r="K77" i="35" s="1"/>
  <c r="H83" i="28"/>
  <c r="Q35" i="31"/>
  <c r="G77" i="29"/>
  <c r="H73" i="29"/>
  <c r="G57" i="32"/>
  <c r="Q30" i="22"/>
  <c r="C56" i="32"/>
  <c r="I76" i="35"/>
  <c r="I77" i="35" s="1"/>
  <c r="H37" i="29"/>
  <c r="I37" i="29" s="1"/>
  <c r="H95" i="28"/>
  <c r="H37" i="31"/>
  <c r="I37" i="31" s="1"/>
  <c r="H78" i="29"/>
  <c r="P60" i="22"/>
  <c r="H72" i="28"/>
  <c r="Q60" i="25"/>
  <c r="H65" i="28"/>
  <c r="G60" i="29"/>
  <c r="H30" i="31"/>
  <c r="I30" i="31" s="1"/>
  <c r="H59" i="31"/>
  <c r="I59" i="31" s="1"/>
  <c r="H86" i="29"/>
  <c r="H84" i="29"/>
  <c r="Q37" i="29"/>
  <c r="M60" i="22"/>
  <c r="H69" i="28"/>
  <c r="Q60" i="26"/>
  <c r="D90" i="30"/>
  <c r="H90" i="30" s="1"/>
  <c r="G92" i="30"/>
  <c r="H65" i="30"/>
  <c r="Z65" i="31" s="1"/>
  <c r="K76" i="34"/>
  <c r="K77" i="34" s="1"/>
  <c r="G60" i="31"/>
  <c r="H82" i="29"/>
  <c r="E40" i="36"/>
  <c r="E41" i="36" s="1"/>
  <c r="H87" i="31"/>
  <c r="H71" i="31"/>
  <c r="D60" i="31"/>
  <c r="H98" i="28"/>
  <c r="K58" i="33"/>
  <c r="K59" i="33" s="1"/>
  <c r="F58" i="33"/>
  <c r="F59" i="33" s="1"/>
  <c r="H85" i="28"/>
  <c r="H30" i="30"/>
  <c r="I30" i="30" s="1"/>
  <c r="H80" i="30"/>
  <c r="H78" i="30"/>
  <c r="D70" i="28"/>
  <c r="H70" i="28" s="1"/>
  <c r="H71" i="29"/>
  <c r="H84" i="30"/>
  <c r="H37" i="30"/>
  <c r="I37" i="30" s="1"/>
  <c r="H52" i="30"/>
  <c r="I52" i="30" s="1"/>
  <c r="H98" i="29"/>
  <c r="H80" i="29"/>
  <c r="H60" i="25"/>
  <c r="J40" i="25" s="1"/>
  <c r="D77" i="29"/>
  <c r="H77" i="29" s="1"/>
  <c r="D60" i="30"/>
  <c r="H87" i="29"/>
  <c r="D74" i="30"/>
  <c r="H74" i="30" s="1"/>
  <c r="D70" i="30"/>
  <c r="J76" i="35"/>
  <c r="J77" i="35" s="1"/>
  <c r="H88" i="29"/>
  <c r="H60" i="24"/>
  <c r="J32" i="24" s="1"/>
  <c r="G70" i="29"/>
  <c r="Q60" i="23"/>
  <c r="R60" i="23" s="1"/>
  <c r="H78" i="28"/>
  <c r="G99" i="29"/>
  <c r="H99" i="29" s="1"/>
  <c r="M60" i="29"/>
  <c r="H92" i="28"/>
  <c r="H81" i="28"/>
  <c r="H73" i="30"/>
  <c r="D98" i="30"/>
  <c r="H98" i="30" s="1"/>
  <c r="Z98" i="31" s="1"/>
  <c r="G56" i="32"/>
  <c r="H75" i="28"/>
  <c r="H79" i="31"/>
  <c r="H77" i="28"/>
  <c r="H93" i="28"/>
  <c r="D97" i="31"/>
  <c r="H97" i="31" s="1"/>
  <c r="D96" i="31"/>
  <c r="H96" i="31" s="1"/>
  <c r="D64" i="31"/>
  <c r="H64" i="31" s="1"/>
  <c r="D89" i="31"/>
  <c r="H89" i="31" s="1"/>
  <c r="AA89" i="31" s="1"/>
  <c r="D99" i="31"/>
  <c r="H76" i="36"/>
  <c r="H77" i="36" s="1"/>
  <c r="D70" i="31"/>
  <c r="B57" i="36"/>
  <c r="B58" i="36" s="1"/>
  <c r="Q45" i="31"/>
  <c r="K57" i="36"/>
  <c r="Q42" i="30"/>
  <c r="H57" i="35"/>
  <c r="H75" i="35" s="1"/>
  <c r="Q40" i="30"/>
  <c r="F57" i="35"/>
  <c r="F75" i="35" s="1"/>
  <c r="F76" i="35" s="1"/>
  <c r="F77" i="35" s="1"/>
  <c r="Q38" i="30"/>
  <c r="D57" i="35"/>
  <c r="G70" i="30"/>
  <c r="B56" i="35"/>
  <c r="B74" i="35" s="1"/>
  <c r="G99" i="30"/>
  <c r="M56" i="35"/>
  <c r="H52" i="29"/>
  <c r="I52" i="29" s="1"/>
  <c r="L39" i="34"/>
  <c r="N39" i="34" s="1"/>
  <c r="M58" i="33"/>
  <c r="M59" i="33" s="1"/>
  <c r="C74" i="35"/>
  <c r="L40" i="35"/>
  <c r="L41" i="35" s="1"/>
  <c r="L74" i="35"/>
  <c r="M75" i="36"/>
  <c r="N38" i="36"/>
  <c r="B74" i="36"/>
  <c r="E76" i="36"/>
  <c r="E77" i="36" s="1"/>
  <c r="B58" i="33"/>
  <c r="J75" i="33"/>
  <c r="J76" i="33" s="1"/>
  <c r="J77" i="33" s="1"/>
  <c r="J40" i="33"/>
  <c r="J41" i="33" s="1"/>
  <c r="H76" i="33"/>
  <c r="H77" i="33" s="1"/>
  <c r="D76" i="33"/>
  <c r="D77" i="33" s="1"/>
  <c r="B75" i="33"/>
  <c r="B76" i="33" s="1"/>
  <c r="B77" i="33" s="1"/>
  <c r="B40" i="36"/>
  <c r="G58" i="36"/>
  <c r="G59" i="36" s="1"/>
  <c r="I40" i="33"/>
  <c r="I41" i="33" s="1"/>
  <c r="I58" i="35"/>
  <c r="I59" i="35" s="1"/>
  <c r="E58" i="35"/>
  <c r="E59" i="35" s="1"/>
  <c r="G76" i="35"/>
  <c r="G77" i="35" s="1"/>
  <c r="G58" i="33"/>
  <c r="G59" i="33" s="1"/>
  <c r="I76" i="36"/>
  <c r="I77" i="36" s="1"/>
  <c r="C40" i="35"/>
  <c r="C41" i="35" s="1"/>
  <c r="E76" i="33"/>
  <c r="E77" i="33" s="1"/>
  <c r="J58" i="35"/>
  <c r="J59" i="35" s="1"/>
  <c r="H74" i="35"/>
  <c r="G99" i="31"/>
  <c r="M56" i="36"/>
  <c r="M58" i="36" s="1"/>
  <c r="M59" i="36" s="1"/>
  <c r="G77" i="31"/>
  <c r="C56" i="36"/>
  <c r="Q40" i="31"/>
  <c r="F57" i="36"/>
  <c r="Q27" i="31"/>
  <c r="Q44" i="31"/>
  <c r="J57" i="36"/>
  <c r="Q32" i="30"/>
  <c r="Q52" i="28"/>
  <c r="L57" i="33"/>
  <c r="L58" i="33" s="1"/>
  <c r="L59" i="33" s="1"/>
  <c r="B75" i="34"/>
  <c r="C40" i="34"/>
  <c r="C41" i="34" s="1"/>
  <c r="C74" i="34"/>
  <c r="B40" i="34"/>
  <c r="B41" i="34" s="1"/>
  <c r="N38" i="34"/>
  <c r="Q59" i="29"/>
  <c r="M57" i="34"/>
  <c r="M75" i="34" s="1"/>
  <c r="G92" i="29"/>
  <c r="L56" i="34"/>
  <c r="Q30" i="29"/>
  <c r="P60" i="29"/>
  <c r="B56" i="34"/>
  <c r="B74" i="34" s="1"/>
  <c r="H59" i="30"/>
  <c r="I59" i="30" s="1"/>
  <c r="M38" i="35"/>
  <c r="N38" i="35" s="1"/>
  <c r="N39" i="35"/>
  <c r="B75" i="35"/>
  <c r="L40" i="36"/>
  <c r="L41" i="36" s="1"/>
  <c r="L74" i="36"/>
  <c r="M40" i="36"/>
  <c r="M41" i="36" s="1"/>
  <c r="G76" i="33"/>
  <c r="G77" i="33" s="1"/>
  <c r="G76" i="36"/>
  <c r="G77" i="36" s="1"/>
  <c r="B40" i="35"/>
  <c r="B41" i="35" s="1"/>
  <c r="N56" i="33"/>
  <c r="D75" i="34"/>
  <c r="D76" i="34" s="1"/>
  <c r="D77" i="34" s="1"/>
  <c r="D40" i="34"/>
  <c r="D41" i="34" s="1"/>
  <c r="K76" i="33"/>
  <c r="K77" i="33" s="1"/>
  <c r="N39" i="36"/>
  <c r="M74" i="34"/>
  <c r="I76" i="33"/>
  <c r="I77" i="33" s="1"/>
  <c r="B41" i="33"/>
  <c r="E76" i="35"/>
  <c r="E77" i="35" s="1"/>
  <c r="E58" i="34"/>
  <c r="E59" i="34" s="1"/>
  <c r="E74" i="34"/>
  <c r="F59" i="34"/>
  <c r="F74" i="34"/>
  <c r="F76" i="34" s="1"/>
  <c r="F77" i="34" s="1"/>
  <c r="E40" i="33"/>
  <c r="E41" i="33" s="1"/>
  <c r="F76" i="33"/>
  <c r="F77" i="33" s="1"/>
  <c r="Q48" i="31"/>
  <c r="H67" i="31"/>
  <c r="G70" i="31"/>
  <c r="Q52" i="29"/>
  <c r="H85" i="31"/>
  <c r="H52" i="31"/>
  <c r="I52" i="31" s="1"/>
  <c r="P60" i="30"/>
  <c r="H82" i="31"/>
  <c r="G92" i="31"/>
  <c r="H75" i="31"/>
  <c r="D80" i="31"/>
  <c r="H80" i="31" s="1"/>
  <c r="D76" i="31"/>
  <c r="H76" i="31" s="1"/>
  <c r="H72" i="30"/>
  <c r="G60" i="30"/>
  <c r="G77" i="30"/>
  <c r="Q46" i="30"/>
  <c r="Q26" i="30"/>
  <c r="H81" i="30"/>
  <c r="D94" i="30"/>
  <c r="H94" i="30" s="1"/>
  <c r="H75" i="29"/>
  <c r="D72" i="31"/>
  <c r="H72" i="31" s="1"/>
  <c r="AA72" i="31" s="1"/>
  <c r="D93" i="31"/>
  <c r="H93" i="31" s="1"/>
  <c r="Q59" i="28"/>
  <c r="P60" i="28"/>
  <c r="D92" i="29"/>
  <c r="D60" i="29"/>
  <c r="H30" i="29"/>
  <c r="I30" i="29" s="1"/>
  <c r="D70" i="29"/>
  <c r="M60" i="28"/>
  <c r="Q30" i="28"/>
  <c r="H60" i="23"/>
  <c r="J45" i="23" s="1"/>
  <c r="G58" i="32"/>
  <c r="C58" i="32"/>
  <c r="C47" i="32"/>
  <c r="H79" i="28"/>
  <c r="H66" i="30"/>
  <c r="H86" i="30"/>
  <c r="H68" i="30"/>
  <c r="Q28" i="30"/>
  <c r="Q52" i="22"/>
  <c r="M52" i="30"/>
  <c r="L57" i="35" s="1"/>
  <c r="L75" i="35" s="1"/>
  <c r="Q43" i="30"/>
  <c r="D83" i="30"/>
  <c r="H83" i="30" s="1"/>
  <c r="Q57" i="30"/>
  <c r="D97" i="30"/>
  <c r="H97" i="30" s="1"/>
  <c r="D93" i="30"/>
  <c r="H93" i="30" s="1"/>
  <c r="Q53" i="30"/>
  <c r="Q30" i="30"/>
  <c r="Q35" i="30"/>
  <c r="D75" i="30"/>
  <c r="H75" i="30" s="1"/>
  <c r="Q59" i="22"/>
  <c r="M59" i="30"/>
  <c r="M57" i="35" s="1"/>
  <c r="M75" i="35" s="1"/>
  <c r="Q55" i="30"/>
  <c r="D95" i="30"/>
  <c r="H95" i="30" s="1"/>
  <c r="Q51" i="30"/>
  <c r="D91" i="30"/>
  <c r="H91" i="30" s="1"/>
  <c r="Q31" i="30"/>
  <c r="D71" i="30"/>
  <c r="H71" i="30" s="1"/>
  <c r="Q27" i="30"/>
  <c r="D67" i="30"/>
  <c r="H67" i="30" s="1"/>
  <c r="Q39" i="30"/>
  <c r="D79" i="30"/>
  <c r="H79" i="30" s="1"/>
  <c r="Q37" i="22"/>
  <c r="M37" i="30"/>
  <c r="Q47" i="30"/>
  <c r="D87" i="30"/>
  <c r="H87" i="30" s="1"/>
  <c r="P60" i="31"/>
  <c r="H59" i="22"/>
  <c r="I59" i="22" s="1"/>
  <c r="Q30" i="31"/>
  <c r="E99" i="31"/>
  <c r="E100" i="31" s="1"/>
  <c r="N60" i="31"/>
  <c r="G59" i="28"/>
  <c r="M38" i="33" s="1"/>
  <c r="E60" i="28"/>
  <c r="E99" i="28"/>
  <c r="E100" i="28" s="1"/>
  <c r="O60" i="31"/>
  <c r="F99" i="31"/>
  <c r="F100" i="31" s="1"/>
  <c r="F60" i="28"/>
  <c r="F99" i="28"/>
  <c r="F100" i="28" s="1"/>
  <c r="Q59" i="31"/>
  <c r="C99" i="28"/>
  <c r="C100" i="28" s="1"/>
  <c r="C60" i="28"/>
  <c r="D59" i="28"/>
  <c r="M39" i="33" s="1"/>
  <c r="M75" i="33" s="1"/>
  <c r="B60" i="28"/>
  <c r="B99" i="28"/>
  <c r="B100" i="28" s="1"/>
  <c r="G53" i="32"/>
  <c r="Q37" i="31"/>
  <c r="D77" i="31"/>
  <c r="K60" i="31"/>
  <c r="B99" i="31"/>
  <c r="B100" i="31" s="1"/>
  <c r="D65" i="31"/>
  <c r="H65" i="31" s="1"/>
  <c r="Q25" i="31"/>
  <c r="D68" i="31"/>
  <c r="H68" i="31" s="1"/>
  <c r="Q41" i="31"/>
  <c r="D81" i="31"/>
  <c r="H81" i="31" s="1"/>
  <c r="C99" i="31"/>
  <c r="C100" i="31" s="1"/>
  <c r="L60" i="31"/>
  <c r="D69" i="31"/>
  <c r="H69" i="31" s="1"/>
  <c r="Q29" i="31"/>
  <c r="H52" i="22"/>
  <c r="I52" i="22" s="1"/>
  <c r="M52" i="31"/>
  <c r="Q33" i="31"/>
  <c r="D73" i="31"/>
  <c r="H73" i="31" s="1"/>
  <c r="H90" i="31"/>
  <c r="H74" i="31"/>
  <c r="H98" i="31"/>
  <c r="H96" i="30"/>
  <c r="H85" i="30"/>
  <c r="H81" i="29"/>
  <c r="H97" i="29"/>
  <c r="H95" i="29"/>
  <c r="H79" i="29"/>
  <c r="H64" i="29"/>
  <c r="I45" i="31"/>
  <c r="I44" i="31"/>
  <c r="I34" i="31"/>
  <c r="H84" i="31"/>
  <c r="I47" i="31"/>
  <c r="H66" i="31"/>
  <c r="AA66" i="31" s="1"/>
  <c r="I57" i="31"/>
  <c r="I36" i="31"/>
  <c r="H83" i="31"/>
  <c r="I42" i="31"/>
  <c r="H78" i="31"/>
  <c r="I50" i="31"/>
  <c r="H88" i="31"/>
  <c r="I56" i="31"/>
  <c r="H86" i="31"/>
  <c r="AA86" i="31" s="1"/>
  <c r="I55" i="31"/>
  <c r="I58" i="31"/>
  <c r="H94" i="31"/>
  <c r="AA94" i="31" s="1"/>
  <c r="H91" i="31"/>
  <c r="I34" i="30"/>
  <c r="I44" i="30"/>
  <c r="I24" i="30"/>
  <c r="I42" i="30"/>
  <c r="I40" i="30"/>
  <c r="H69" i="30"/>
  <c r="Z69" i="31" s="1"/>
  <c r="I28" i="30"/>
  <c r="I38" i="30"/>
  <c r="I50" i="30"/>
  <c r="I36" i="30"/>
  <c r="H88" i="30"/>
  <c r="Z88" i="31" s="1"/>
  <c r="I25" i="30"/>
  <c r="H89" i="30"/>
  <c r="Z89" i="31" s="1"/>
  <c r="I35" i="30"/>
  <c r="I54" i="30"/>
  <c r="I46" i="30"/>
  <c r="I32" i="30"/>
  <c r="I26" i="30"/>
  <c r="I45" i="30"/>
  <c r="I29" i="30"/>
  <c r="H91" i="29"/>
  <c r="H74" i="29"/>
  <c r="I31" i="29"/>
  <c r="H93" i="29"/>
  <c r="Y93" i="31" s="1"/>
  <c r="I27" i="29"/>
  <c r="I29" i="29"/>
  <c r="H68" i="29"/>
  <c r="Y68" i="31" s="1"/>
  <c r="I67" i="29"/>
  <c r="H72" i="29"/>
  <c r="H76" i="29"/>
  <c r="H66" i="29"/>
  <c r="Y66" i="31" s="1"/>
  <c r="I25" i="29"/>
  <c r="H85" i="29"/>
  <c r="Y85" i="31" s="1"/>
  <c r="I33" i="29"/>
  <c r="I43" i="29"/>
  <c r="H89" i="29"/>
  <c r="Y89" i="31" s="1"/>
  <c r="H83" i="29"/>
  <c r="Y83" i="31" s="1"/>
  <c r="I53" i="29"/>
  <c r="I55" i="29"/>
  <c r="H60" i="27"/>
  <c r="I60" i="27" s="1"/>
  <c r="Q60" i="27"/>
  <c r="H68" i="28"/>
  <c r="H64" i="28"/>
  <c r="H71" i="28"/>
  <c r="H87" i="28"/>
  <c r="H60" i="26"/>
  <c r="H82" i="28"/>
  <c r="H74" i="28"/>
  <c r="H94" i="28"/>
  <c r="H97" i="28"/>
  <c r="J52" i="24"/>
  <c r="H96" i="28"/>
  <c r="I88" i="28"/>
  <c r="H80" i="28"/>
  <c r="I90" i="28"/>
  <c r="H84" i="28"/>
  <c r="X84" i="31" s="1"/>
  <c r="H76" i="28"/>
  <c r="X76" i="31" s="1"/>
  <c r="H66" i="28"/>
  <c r="J49" i="23"/>
  <c r="D60" i="22"/>
  <c r="H37" i="22"/>
  <c r="I37" i="22" s="1"/>
  <c r="H30" i="22"/>
  <c r="I30" i="22" s="1"/>
  <c r="G60" i="22"/>
  <c r="Z64" i="31" l="1"/>
  <c r="J38" i="24"/>
  <c r="J37" i="26"/>
  <c r="I60" i="26"/>
  <c r="G47" i="32"/>
  <c r="J33" i="24"/>
  <c r="I60" i="24"/>
  <c r="S52" i="26"/>
  <c r="R60" i="26"/>
  <c r="J59" i="25"/>
  <c r="I60" i="25"/>
  <c r="J51" i="25"/>
  <c r="J27" i="23"/>
  <c r="I60" i="23"/>
  <c r="I73" i="28"/>
  <c r="S52" i="27"/>
  <c r="R60" i="27"/>
  <c r="S30" i="25"/>
  <c r="R60" i="25"/>
  <c r="I91" i="28"/>
  <c r="I86" i="28"/>
  <c r="X67" i="31"/>
  <c r="I65" i="30"/>
  <c r="I76" i="30"/>
  <c r="H70" i="29"/>
  <c r="Y70" i="31" s="1"/>
  <c r="R27" i="31"/>
  <c r="R37" i="31"/>
  <c r="R59" i="31"/>
  <c r="R37" i="22"/>
  <c r="R51" i="30"/>
  <c r="R53" i="30"/>
  <c r="R28" i="30"/>
  <c r="R46" i="30"/>
  <c r="R48" i="31"/>
  <c r="R59" i="29"/>
  <c r="R32" i="30"/>
  <c r="S60" i="23"/>
  <c r="S44" i="23"/>
  <c r="S43" i="23"/>
  <c r="S27" i="23"/>
  <c r="S55" i="23"/>
  <c r="S32" i="23"/>
  <c r="S26" i="23"/>
  <c r="S24" i="23"/>
  <c r="S29" i="23"/>
  <c r="S33" i="23"/>
  <c r="S31" i="23"/>
  <c r="S37" i="23"/>
  <c r="S28" i="23"/>
  <c r="S57" i="23"/>
  <c r="S34" i="23"/>
  <c r="S42" i="23"/>
  <c r="S46" i="23"/>
  <c r="S54" i="23"/>
  <c r="S25" i="23"/>
  <c r="S58" i="23"/>
  <c r="S41" i="23"/>
  <c r="S50" i="23"/>
  <c r="S49" i="23"/>
  <c r="S39" i="23"/>
  <c r="S45" i="23"/>
  <c r="S56" i="23"/>
  <c r="S48" i="23"/>
  <c r="S38" i="23"/>
  <c r="S59" i="23"/>
  <c r="S51" i="23"/>
  <c r="S40" i="23"/>
  <c r="S36" i="23"/>
  <c r="S35" i="23"/>
  <c r="S53" i="23"/>
  <c r="S47" i="23"/>
  <c r="S30" i="27"/>
  <c r="S59" i="26"/>
  <c r="R57" i="30"/>
  <c r="R33" i="31"/>
  <c r="R41" i="31"/>
  <c r="R59" i="28"/>
  <c r="R42" i="30"/>
  <c r="R30" i="31"/>
  <c r="R39" i="30"/>
  <c r="R55" i="30"/>
  <c r="R44" i="31"/>
  <c r="R35" i="31"/>
  <c r="S60" i="26"/>
  <c r="S28" i="26"/>
  <c r="S57" i="26"/>
  <c r="S49" i="26"/>
  <c r="S44" i="26"/>
  <c r="S53" i="26"/>
  <c r="S55" i="26"/>
  <c r="S31" i="26"/>
  <c r="S37" i="26"/>
  <c r="S29" i="26"/>
  <c r="S42" i="26"/>
  <c r="S40" i="26"/>
  <c r="S38" i="26"/>
  <c r="S25" i="26"/>
  <c r="S36" i="26"/>
  <c r="S34" i="26"/>
  <c r="S26" i="26"/>
  <c r="S35" i="26"/>
  <c r="S24" i="26"/>
  <c r="S41" i="26"/>
  <c r="S50" i="26"/>
  <c r="S33" i="26"/>
  <c r="S43" i="26"/>
  <c r="S39" i="26"/>
  <c r="S56" i="26"/>
  <c r="S47" i="26"/>
  <c r="S54" i="26"/>
  <c r="S32" i="26"/>
  <c r="S46" i="26"/>
  <c r="S58" i="26"/>
  <c r="S48" i="26"/>
  <c r="S27" i="26"/>
  <c r="S45" i="26"/>
  <c r="S51" i="26"/>
  <c r="R29" i="31"/>
  <c r="R27" i="30"/>
  <c r="R59" i="22"/>
  <c r="R30" i="29"/>
  <c r="S30" i="26"/>
  <c r="R43" i="30"/>
  <c r="R52" i="29"/>
  <c r="R40" i="31"/>
  <c r="R38" i="30"/>
  <c r="S60" i="25"/>
  <c r="S47" i="25"/>
  <c r="S57" i="25"/>
  <c r="S44" i="25"/>
  <c r="S29" i="25"/>
  <c r="S28" i="25"/>
  <c r="S25" i="25"/>
  <c r="S59" i="25"/>
  <c r="S34" i="25"/>
  <c r="S53" i="25"/>
  <c r="S36" i="25"/>
  <c r="S37" i="25"/>
  <c r="S26" i="25"/>
  <c r="S43" i="25"/>
  <c r="S51" i="25"/>
  <c r="S42" i="25"/>
  <c r="S48" i="25"/>
  <c r="S27" i="25"/>
  <c r="S32" i="25"/>
  <c r="S35" i="25"/>
  <c r="S45" i="25"/>
  <c r="S50" i="25"/>
  <c r="S49" i="25"/>
  <c r="S41" i="25"/>
  <c r="S39" i="25"/>
  <c r="S24" i="25"/>
  <c r="S54" i="25"/>
  <c r="S52" i="25"/>
  <c r="S46" i="25"/>
  <c r="S56" i="25"/>
  <c r="S55" i="25"/>
  <c r="S38" i="25"/>
  <c r="S40" i="25"/>
  <c r="S31" i="25"/>
  <c r="S33" i="25"/>
  <c r="S58" i="25"/>
  <c r="R25" i="31"/>
  <c r="S60" i="27"/>
  <c r="S59" i="27"/>
  <c r="S53" i="27"/>
  <c r="S49" i="27"/>
  <c r="S32" i="27"/>
  <c r="S28" i="27"/>
  <c r="S39" i="27"/>
  <c r="S57" i="27"/>
  <c r="S51" i="27"/>
  <c r="S50" i="27"/>
  <c r="S31" i="27"/>
  <c r="S48" i="27"/>
  <c r="S47" i="27"/>
  <c r="S45" i="27"/>
  <c r="S27" i="27"/>
  <c r="S33" i="27"/>
  <c r="S25" i="27"/>
  <c r="S42" i="27"/>
  <c r="S56" i="27"/>
  <c r="S29" i="27"/>
  <c r="S54" i="27"/>
  <c r="S36" i="27"/>
  <c r="S37" i="27"/>
  <c r="S34" i="27"/>
  <c r="S46" i="27"/>
  <c r="S55" i="27"/>
  <c r="S40" i="27"/>
  <c r="S44" i="27"/>
  <c r="S58" i="27"/>
  <c r="S26" i="27"/>
  <c r="S43" i="27"/>
  <c r="S38" i="27"/>
  <c r="S24" i="27"/>
  <c r="S35" i="27"/>
  <c r="S41" i="27"/>
  <c r="R47" i="30"/>
  <c r="R31" i="30"/>
  <c r="R35" i="30"/>
  <c r="N56" i="36"/>
  <c r="R37" i="29"/>
  <c r="R30" i="22"/>
  <c r="S52" i="23"/>
  <c r="R45" i="31"/>
  <c r="R30" i="30"/>
  <c r="R52" i="22"/>
  <c r="R26" i="30"/>
  <c r="R52" i="28"/>
  <c r="R40" i="30"/>
  <c r="S30" i="23"/>
  <c r="I80" i="28"/>
  <c r="X80" i="31"/>
  <c r="I72" i="29"/>
  <c r="Y72" i="31"/>
  <c r="I91" i="29"/>
  <c r="Y91" i="31"/>
  <c r="I79" i="29"/>
  <c r="Y79" i="31"/>
  <c r="I85" i="30"/>
  <c r="Z85" i="31"/>
  <c r="I90" i="31"/>
  <c r="AA90" i="31"/>
  <c r="I67" i="30"/>
  <c r="Z67" i="31"/>
  <c r="I91" i="30"/>
  <c r="Z91" i="31"/>
  <c r="I66" i="30"/>
  <c r="Z66" i="31"/>
  <c r="I75" i="31"/>
  <c r="AA75" i="31"/>
  <c r="I67" i="31"/>
  <c r="AA67" i="31"/>
  <c r="I96" i="31"/>
  <c r="AA96" i="31"/>
  <c r="I79" i="31"/>
  <c r="AA79" i="31"/>
  <c r="I73" i="30"/>
  <c r="Z73" i="31"/>
  <c r="I99" i="29"/>
  <c r="Y99" i="31"/>
  <c r="I74" i="30"/>
  <c r="Z74" i="31"/>
  <c r="I78" i="30"/>
  <c r="Z78" i="31"/>
  <c r="I71" i="31"/>
  <c r="AA71" i="31"/>
  <c r="I90" i="30"/>
  <c r="Z90" i="31"/>
  <c r="I72" i="28"/>
  <c r="X72" i="31"/>
  <c r="I95" i="28"/>
  <c r="X95" i="31"/>
  <c r="I95" i="31"/>
  <c r="AA95" i="31"/>
  <c r="I74" i="28"/>
  <c r="X74" i="31"/>
  <c r="I71" i="28"/>
  <c r="X71" i="31"/>
  <c r="I97" i="28"/>
  <c r="X97" i="31"/>
  <c r="I82" i="28"/>
  <c r="X82" i="31"/>
  <c r="I64" i="28"/>
  <c r="X64" i="31"/>
  <c r="I88" i="31"/>
  <c r="AA88" i="31"/>
  <c r="I83" i="31"/>
  <c r="AA83" i="31"/>
  <c r="I95" i="29"/>
  <c r="Y95" i="31"/>
  <c r="I96" i="30"/>
  <c r="Z96" i="31"/>
  <c r="I73" i="31"/>
  <c r="AA73" i="31"/>
  <c r="I81" i="31"/>
  <c r="AA81" i="31"/>
  <c r="I65" i="31"/>
  <c r="AA65" i="31"/>
  <c r="I83" i="30"/>
  <c r="Z83" i="31"/>
  <c r="I79" i="28"/>
  <c r="X79" i="31"/>
  <c r="I70" i="29"/>
  <c r="I75" i="29"/>
  <c r="Y75" i="31"/>
  <c r="I72" i="30"/>
  <c r="Z72" i="31"/>
  <c r="I85" i="31"/>
  <c r="AA85" i="31"/>
  <c r="I97" i="31"/>
  <c r="AA97" i="31"/>
  <c r="I75" i="28"/>
  <c r="X75" i="31"/>
  <c r="I81" i="28"/>
  <c r="X81" i="31"/>
  <c r="I78" i="28"/>
  <c r="X78" i="31"/>
  <c r="I88" i="29"/>
  <c r="Y88" i="31"/>
  <c r="I87" i="29"/>
  <c r="Y87" i="31"/>
  <c r="I80" i="29"/>
  <c r="Y80" i="31"/>
  <c r="I84" i="30"/>
  <c r="Z84" i="31"/>
  <c r="I80" i="30"/>
  <c r="Z80" i="31"/>
  <c r="I87" i="31"/>
  <c r="AA87" i="31"/>
  <c r="I84" i="29"/>
  <c r="Y84" i="31"/>
  <c r="I83" i="28"/>
  <c r="X83" i="31"/>
  <c r="I84" i="31"/>
  <c r="AA84" i="31"/>
  <c r="I97" i="29"/>
  <c r="Y97" i="31"/>
  <c r="I98" i="31"/>
  <c r="AA98" i="31"/>
  <c r="I69" i="31"/>
  <c r="AA69" i="31"/>
  <c r="I87" i="30"/>
  <c r="Z87" i="31"/>
  <c r="I79" i="30"/>
  <c r="Z79" i="31"/>
  <c r="I71" i="30"/>
  <c r="Z71" i="31"/>
  <c r="I95" i="30"/>
  <c r="Z95" i="31"/>
  <c r="I75" i="30"/>
  <c r="Z75" i="31"/>
  <c r="I93" i="30"/>
  <c r="Z93" i="31"/>
  <c r="I68" i="30"/>
  <c r="Z68" i="31"/>
  <c r="I94" i="30"/>
  <c r="Z94" i="31"/>
  <c r="I76" i="31"/>
  <c r="AA76" i="31"/>
  <c r="I82" i="31"/>
  <c r="AA82" i="31"/>
  <c r="I93" i="28"/>
  <c r="X93" i="31"/>
  <c r="I92" i="28"/>
  <c r="X92" i="31"/>
  <c r="I98" i="29"/>
  <c r="Y98" i="31"/>
  <c r="I71" i="29"/>
  <c r="Y71" i="31"/>
  <c r="I98" i="28"/>
  <c r="X98" i="31"/>
  <c r="I69" i="28"/>
  <c r="X69" i="31"/>
  <c r="AB69" i="31" s="1"/>
  <c r="I86" i="29"/>
  <c r="Y86" i="31"/>
  <c r="I65" i="28"/>
  <c r="X65" i="31"/>
  <c r="I78" i="29"/>
  <c r="Y78" i="31"/>
  <c r="I73" i="29"/>
  <c r="Y73" i="31"/>
  <c r="AB89" i="31"/>
  <c r="I68" i="28"/>
  <c r="X68" i="31"/>
  <c r="I66" i="28"/>
  <c r="X66" i="31"/>
  <c r="I96" i="28"/>
  <c r="X96" i="31"/>
  <c r="I94" i="28"/>
  <c r="X94" i="31"/>
  <c r="AB94" i="31" s="1"/>
  <c r="I87" i="28"/>
  <c r="X87" i="31"/>
  <c r="I76" i="29"/>
  <c r="Y76" i="31"/>
  <c r="I74" i="29"/>
  <c r="Y74" i="31"/>
  <c r="I91" i="31"/>
  <c r="AA91" i="31"/>
  <c r="I78" i="31"/>
  <c r="AA78" i="31"/>
  <c r="I64" i="29"/>
  <c r="Y64" i="31"/>
  <c r="I81" i="29"/>
  <c r="Y81" i="31"/>
  <c r="I74" i="31"/>
  <c r="AA74" i="31"/>
  <c r="I68" i="31"/>
  <c r="AA68" i="31"/>
  <c r="I97" i="30"/>
  <c r="Z97" i="31"/>
  <c r="I86" i="30"/>
  <c r="Z86" i="31"/>
  <c r="I93" i="31"/>
  <c r="AA93" i="31"/>
  <c r="I81" i="30"/>
  <c r="Z81" i="31"/>
  <c r="I77" i="29"/>
  <c r="Y77" i="31"/>
  <c r="I80" i="31"/>
  <c r="AA80" i="31"/>
  <c r="I64" i="31"/>
  <c r="AA64" i="31"/>
  <c r="I77" i="28"/>
  <c r="X77" i="31"/>
  <c r="I70" i="28"/>
  <c r="X70" i="31"/>
  <c r="I85" i="28"/>
  <c r="X85" i="31"/>
  <c r="I82" i="29"/>
  <c r="Y82" i="31"/>
  <c r="J58" i="24"/>
  <c r="J48" i="25"/>
  <c r="J55" i="25"/>
  <c r="J44" i="25"/>
  <c r="J24" i="25"/>
  <c r="J35" i="24"/>
  <c r="J42" i="24"/>
  <c r="J31" i="24"/>
  <c r="J41" i="25"/>
  <c r="J46" i="25"/>
  <c r="J30" i="24"/>
  <c r="J31" i="25"/>
  <c r="J29" i="24"/>
  <c r="J54" i="24"/>
  <c r="J36" i="24"/>
  <c r="J48" i="24"/>
  <c r="J57" i="24"/>
  <c r="J28" i="24"/>
  <c r="J44" i="24"/>
  <c r="J34" i="24"/>
  <c r="J53" i="24"/>
  <c r="C59" i="32"/>
  <c r="J37" i="24"/>
  <c r="J46" i="24"/>
  <c r="J27" i="24"/>
  <c r="J47" i="24"/>
  <c r="J43" i="25"/>
  <c r="J28" i="25"/>
  <c r="J34" i="25"/>
  <c r="J36" i="25"/>
  <c r="J58" i="25"/>
  <c r="J56" i="25"/>
  <c r="J26" i="25"/>
  <c r="J29" i="25"/>
  <c r="J52" i="25"/>
  <c r="J33" i="25"/>
  <c r="J30" i="25"/>
  <c r="F58" i="35"/>
  <c r="F59" i="35" s="1"/>
  <c r="Q60" i="29"/>
  <c r="J54" i="23"/>
  <c r="J54" i="25"/>
  <c r="J57" i="25"/>
  <c r="J38" i="25"/>
  <c r="J32" i="25"/>
  <c r="J47" i="25"/>
  <c r="J50" i="25"/>
  <c r="J45" i="25"/>
  <c r="J49" i="25"/>
  <c r="J42" i="25"/>
  <c r="J39" i="25"/>
  <c r="J37" i="25"/>
  <c r="J27" i="25"/>
  <c r="J53" i="25"/>
  <c r="J25" i="25"/>
  <c r="J35" i="25"/>
  <c r="M74" i="36"/>
  <c r="M76" i="36" s="1"/>
  <c r="M77" i="36" s="1"/>
  <c r="M76" i="34"/>
  <c r="M77" i="34" s="1"/>
  <c r="H77" i="31"/>
  <c r="G100" i="30"/>
  <c r="G100" i="31"/>
  <c r="L75" i="33"/>
  <c r="L76" i="33" s="1"/>
  <c r="L77" i="33" s="1"/>
  <c r="H70" i="30"/>
  <c r="H60" i="30"/>
  <c r="I60" i="30" s="1"/>
  <c r="H58" i="35"/>
  <c r="H59" i="35" s="1"/>
  <c r="J49" i="24"/>
  <c r="J40" i="24"/>
  <c r="J56" i="24"/>
  <c r="J26" i="24"/>
  <c r="J55" i="24"/>
  <c r="J50" i="24"/>
  <c r="J59" i="24"/>
  <c r="J39" i="24"/>
  <c r="J43" i="24"/>
  <c r="J24" i="24"/>
  <c r="J41" i="24"/>
  <c r="G100" i="29"/>
  <c r="J51" i="24"/>
  <c r="J45" i="24"/>
  <c r="J25" i="24"/>
  <c r="H92" i="29"/>
  <c r="J56" i="23"/>
  <c r="J44" i="23"/>
  <c r="J55" i="23"/>
  <c r="H99" i="31"/>
  <c r="H70" i="31"/>
  <c r="B76" i="34"/>
  <c r="B77" i="34" s="1"/>
  <c r="M74" i="33"/>
  <c r="M40" i="33"/>
  <c r="M41" i="33" s="1"/>
  <c r="N38" i="33"/>
  <c r="E76" i="34"/>
  <c r="E77" i="34" s="1"/>
  <c r="B76" i="35"/>
  <c r="L58" i="34"/>
  <c r="L59" i="34" s="1"/>
  <c r="L74" i="34"/>
  <c r="C76" i="34"/>
  <c r="C77" i="34" s="1"/>
  <c r="J58" i="36"/>
  <c r="J59" i="36" s="1"/>
  <c r="J75" i="36"/>
  <c r="J76" i="36" s="1"/>
  <c r="J77" i="36" s="1"/>
  <c r="H76" i="35"/>
  <c r="H77" i="35" s="1"/>
  <c r="N40" i="36"/>
  <c r="N41" i="36" s="1"/>
  <c r="N58" i="33"/>
  <c r="N59" i="33" s="1"/>
  <c r="B59" i="33"/>
  <c r="N57" i="34"/>
  <c r="B41" i="36"/>
  <c r="L76" i="35"/>
  <c r="L77" i="35" s="1"/>
  <c r="M58" i="34"/>
  <c r="M59" i="34" s="1"/>
  <c r="N57" i="33"/>
  <c r="L58" i="35"/>
  <c r="L59" i="35" s="1"/>
  <c r="K58" i="36"/>
  <c r="K59" i="36" s="1"/>
  <c r="K75" i="36"/>
  <c r="K76" i="36" s="1"/>
  <c r="K77" i="36" s="1"/>
  <c r="B75" i="36"/>
  <c r="B76" i="36" s="1"/>
  <c r="B77" i="36" s="1"/>
  <c r="M60" i="31"/>
  <c r="L57" i="36"/>
  <c r="N57" i="36" s="1"/>
  <c r="M60" i="30"/>
  <c r="C57" i="35"/>
  <c r="N39" i="33"/>
  <c r="M40" i="35"/>
  <c r="M41" i="35" s="1"/>
  <c r="M74" i="35"/>
  <c r="M76" i="35" s="1"/>
  <c r="M77" i="35" s="1"/>
  <c r="N56" i="34"/>
  <c r="B58" i="34"/>
  <c r="F75" i="36"/>
  <c r="F76" i="36" s="1"/>
  <c r="F77" i="36" s="1"/>
  <c r="F58" i="36"/>
  <c r="F59" i="36" s="1"/>
  <c r="C58" i="36"/>
  <c r="C59" i="36" s="1"/>
  <c r="C74" i="36"/>
  <c r="C76" i="36" s="1"/>
  <c r="C77" i="36" s="1"/>
  <c r="N75" i="33"/>
  <c r="L40" i="34"/>
  <c r="L41" i="34" s="1"/>
  <c r="L75" i="34"/>
  <c r="N75" i="34" s="1"/>
  <c r="M58" i="35"/>
  <c r="M59" i="35" s="1"/>
  <c r="N56" i="35"/>
  <c r="B58" i="35"/>
  <c r="D58" i="35"/>
  <c r="D59" i="35" s="1"/>
  <c r="D75" i="35"/>
  <c r="D76" i="35" s="1"/>
  <c r="D77" i="35" s="1"/>
  <c r="B59" i="36"/>
  <c r="H60" i="31"/>
  <c r="D100" i="29"/>
  <c r="H60" i="29"/>
  <c r="R30" i="28"/>
  <c r="Q60" i="28"/>
  <c r="J24" i="23"/>
  <c r="J50" i="23"/>
  <c r="J41" i="23"/>
  <c r="J38" i="23"/>
  <c r="J59" i="23"/>
  <c r="J53" i="23"/>
  <c r="J36" i="23"/>
  <c r="J58" i="23"/>
  <c r="J28" i="23"/>
  <c r="J26" i="23"/>
  <c r="J31" i="23"/>
  <c r="J34" i="23"/>
  <c r="J40" i="23"/>
  <c r="J32" i="23"/>
  <c r="J48" i="23"/>
  <c r="J42" i="23"/>
  <c r="J46" i="23"/>
  <c r="J39" i="23"/>
  <c r="J47" i="23"/>
  <c r="J57" i="23"/>
  <c r="J33" i="23"/>
  <c r="J35" i="23"/>
  <c r="J29" i="23"/>
  <c r="J37" i="23"/>
  <c r="J52" i="23"/>
  <c r="J51" i="23"/>
  <c r="J25" i="23"/>
  <c r="J30" i="23"/>
  <c r="J43" i="23"/>
  <c r="G59" i="32"/>
  <c r="Q60" i="22"/>
  <c r="Q37" i="30"/>
  <c r="D77" i="30"/>
  <c r="Q59" i="30"/>
  <c r="D99" i="30"/>
  <c r="H99" i="30" s="1"/>
  <c r="Q52" i="30"/>
  <c r="D92" i="30"/>
  <c r="H92" i="30" s="1"/>
  <c r="G99" i="28"/>
  <c r="G100" i="28" s="1"/>
  <c r="G60" i="28"/>
  <c r="Q52" i="31"/>
  <c r="D92" i="31"/>
  <c r="H60" i="22"/>
  <c r="I60" i="22" s="1"/>
  <c r="H59" i="28"/>
  <c r="D60" i="28"/>
  <c r="D99" i="28"/>
  <c r="I66" i="31"/>
  <c r="I86" i="31"/>
  <c r="I89" i="31"/>
  <c r="I72" i="31"/>
  <c r="I94" i="31"/>
  <c r="I89" i="30"/>
  <c r="I69" i="30"/>
  <c r="I98" i="30"/>
  <c r="I88" i="30"/>
  <c r="I83" i="29"/>
  <c r="I89" i="29"/>
  <c r="I85" i="29"/>
  <c r="I66" i="29"/>
  <c r="I68" i="29"/>
  <c r="I93" i="29"/>
  <c r="J33" i="27"/>
  <c r="J41" i="27"/>
  <c r="J46" i="27"/>
  <c r="J27" i="27"/>
  <c r="J45" i="27"/>
  <c r="J50" i="27"/>
  <c r="J29" i="27"/>
  <c r="J28" i="27"/>
  <c r="J25" i="27"/>
  <c r="J48" i="27"/>
  <c r="J34" i="27"/>
  <c r="J36" i="27"/>
  <c r="J54" i="27"/>
  <c r="J49" i="27"/>
  <c r="J38" i="27"/>
  <c r="J32" i="27"/>
  <c r="J51" i="27"/>
  <c r="J24" i="27"/>
  <c r="J42" i="27"/>
  <c r="J39" i="27"/>
  <c r="J44" i="27"/>
  <c r="J57" i="27"/>
  <c r="J56" i="27"/>
  <c r="J35" i="27"/>
  <c r="J40" i="27"/>
  <c r="J58" i="27"/>
  <c r="J55" i="27"/>
  <c r="J26" i="27"/>
  <c r="J43" i="27"/>
  <c r="J47" i="27"/>
  <c r="J52" i="27"/>
  <c r="J31" i="27"/>
  <c r="J53" i="27"/>
  <c r="J59" i="27"/>
  <c r="J30" i="27"/>
  <c r="J37" i="27"/>
  <c r="J29" i="26"/>
  <c r="J33" i="26"/>
  <c r="J41" i="26"/>
  <c r="J56" i="26"/>
  <c r="J43" i="26"/>
  <c r="J27" i="26"/>
  <c r="J45" i="26"/>
  <c r="J36" i="26"/>
  <c r="J51" i="26"/>
  <c r="J57" i="26"/>
  <c r="J28" i="26"/>
  <c r="J49" i="26"/>
  <c r="J48" i="26"/>
  <c r="J54" i="26"/>
  <c r="J34" i="26"/>
  <c r="J39" i="26"/>
  <c r="J44" i="26"/>
  <c r="J38" i="26"/>
  <c r="J55" i="26"/>
  <c r="J25" i="26"/>
  <c r="J32" i="26"/>
  <c r="J24" i="26"/>
  <c r="J42" i="26"/>
  <c r="J46" i="26"/>
  <c r="J26" i="26"/>
  <c r="J58" i="26"/>
  <c r="J50" i="26"/>
  <c r="J35" i="26"/>
  <c r="J40" i="26"/>
  <c r="J47" i="26"/>
  <c r="J59" i="26"/>
  <c r="J53" i="26"/>
  <c r="J31" i="26"/>
  <c r="J52" i="26"/>
  <c r="J30" i="26"/>
  <c r="I76" i="28"/>
  <c r="I84" i="28"/>
  <c r="AB65" i="31" l="1"/>
  <c r="AB88" i="31"/>
  <c r="J26" i="31"/>
  <c r="I60" i="31"/>
  <c r="S37" i="22"/>
  <c r="R60" i="22"/>
  <c r="N58" i="34"/>
  <c r="S30" i="28"/>
  <c r="R60" i="28"/>
  <c r="S30" i="29"/>
  <c r="R60" i="29"/>
  <c r="J51" i="29"/>
  <c r="I60" i="29"/>
  <c r="AB90" i="31"/>
  <c r="AB73" i="31"/>
  <c r="AB75" i="31"/>
  <c r="N74" i="36"/>
  <c r="AB82" i="31"/>
  <c r="AB85" i="31"/>
  <c r="AB97" i="31"/>
  <c r="AB76" i="31"/>
  <c r="AB87" i="31"/>
  <c r="AB66" i="31"/>
  <c r="R37" i="30"/>
  <c r="S60" i="28"/>
  <c r="S49" i="28"/>
  <c r="S51" i="28"/>
  <c r="S48" i="28"/>
  <c r="S46" i="28"/>
  <c r="S50" i="28"/>
  <c r="S27" i="28"/>
  <c r="S40" i="28"/>
  <c r="S24" i="28"/>
  <c r="S39" i="28"/>
  <c r="S33" i="28"/>
  <c r="S54" i="28"/>
  <c r="S32" i="28"/>
  <c r="S38" i="28"/>
  <c r="S45" i="28"/>
  <c r="S47" i="28"/>
  <c r="S41" i="28"/>
  <c r="S37" i="28"/>
  <c r="S25" i="28"/>
  <c r="S35" i="28"/>
  <c r="S44" i="28"/>
  <c r="S43" i="28"/>
  <c r="S36" i="28"/>
  <c r="S57" i="28"/>
  <c r="S31" i="28"/>
  <c r="S58" i="28"/>
  <c r="S56" i="28"/>
  <c r="S26" i="28"/>
  <c r="S55" i="28"/>
  <c r="S28" i="28"/>
  <c r="S29" i="28"/>
  <c r="S53" i="28"/>
  <c r="S42" i="28"/>
  <c r="S34" i="28"/>
  <c r="S30" i="22"/>
  <c r="S52" i="29"/>
  <c r="S60" i="22"/>
  <c r="S25" i="22"/>
  <c r="S24" i="22"/>
  <c r="S58" i="22"/>
  <c r="S54" i="22"/>
  <c r="S53" i="22"/>
  <c r="S31" i="22"/>
  <c r="S50" i="22"/>
  <c r="S29" i="22"/>
  <c r="S48" i="22"/>
  <c r="S44" i="22"/>
  <c r="S38" i="22"/>
  <c r="S39" i="22"/>
  <c r="S57" i="22"/>
  <c r="S40" i="22"/>
  <c r="S49" i="22"/>
  <c r="S51" i="22"/>
  <c r="S45" i="22"/>
  <c r="S35" i="22"/>
  <c r="S32" i="22"/>
  <c r="S34" i="22"/>
  <c r="S47" i="22"/>
  <c r="S27" i="22"/>
  <c r="S36" i="22"/>
  <c r="S56" i="22"/>
  <c r="S55" i="22"/>
  <c r="S43" i="22"/>
  <c r="S33" i="22"/>
  <c r="S41" i="22"/>
  <c r="S26" i="22"/>
  <c r="S42" i="22"/>
  <c r="S28" i="22"/>
  <c r="S46" i="22"/>
  <c r="AB83" i="31"/>
  <c r="S52" i="22"/>
  <c r="AB96" i="31"/>
  <c r="S37" i="29"/>
  <c r="R52" i="30"/>
  <c r="S59" i="29"/>
  <c r="S52" i="28"/>
  <c r="S59" i="28"/>
  <c r="R59" i="30"/>
  <c r="S60" i="29"/>
  <c r="S45" i="29"/>
  <c r="S27" i="29"/>
  <c r="S29" i="29"/>
  <c r="S28" i="29"/>
  <c r="S35" i="29"/>
  <c r="S24" i="29"/>
  <c r="S51" i="29"/>
  <c r="S44" i="29"/>
  <c r="S26" i="29"/>
  <c r="S57" i="29"/>
  <c r="S50" i="29"/>
  <c r="S36" i="29"/>
  <c r="S33" i="29"/>
  <c r="S48" i="29"/>
  <c r="S34" i="29"/>
  <c r="S58" i="29"/>
  <c r="S38" i="29"/>
  <c r="S41" i="29"/>
  <c r="S40" i="29"/>
  <c r="S43" i="29"/>
  <c r="S47" i="29"/>
  <c r="S56" i="29"/>
  <c r="S42" i="29"/>
  <c r="S55" i="29"/>
  <c r="S54" i="29"/>
  <c r="S49" i="29"/>
  <c r="S31" i="29"/>
  <c r="S46" i="29"/>
  <c r="S53" i="29"/>
  <c r="S25" i="29"/>
  <c r="S32" i="29"/>
  <c r="S39" i="29"/>
  <c r="S59" i="22"/>
  <c r="AB74" i="31"/>
  <c r="AB68" i="31"/>
  <c r="I92" i="29"/>
  <c r="Y92" i="31"/>
  <c r="AB93" i="31"/>
  <c r="AB84" i="31"/>
  <c r="AB80" i="31"/>
  <c r="AB81" i="31"/>
  <c r="AB64" i="31"/>
  <c r="AB72" i="31"/>
  <c r="I92" i="30"/>
  <c r="Z92" i="31"/>
  <c r="I70" i="31"/>
  <c r="AA70" i="31"/>
  <c r="AB78" i="31"/>
  <c r="AB86" i="31"/>
  <c r="AB98" i="31"/>
  <c r="AB71" i="31"/>
  <c r="AB79" i="31"/>
  <c r="AB95" i="31"/>
  <c r="AB67" i="31"/>
  <c r="AB91" i="31"/>
  <c r="I99" i="30"/>
  <c r="Z99" i="31"/>
  <c r="I99" i="31"/>
  <c r="AA99" i="31"/>
  <c r="I70" i="30"/>
  <c r="Z70" i="31"/>
  <c r="I77" i="31"/>
  <c r="AA77" i="31"/>
  <c r="J35" i="30"/>
  <c r="J40" i="30"/>
  <c r="J54" i="30"/>
  <c r="J57" i="30"/>
  <c r="J43" i="30"/>
  <c r="J55" i="30"/>
  <c r="J36" i="30"/>
  <c r="J56" i="30"/>
  <c r="J52" i="30"/>
  <c r="J59" i="30"/>
  <c r="J49" i="30"/>
  <c r="J60" i="25"/>
  <c r="J29" i="30"/>
  <c r="J28" i="30"/>
  <c r="J46" i="30"/>
  <c r="J38" i="30"/>
  <c r="J58" i="30"/>
  <c r="J44" i="30"/>
  <c r="J53" i="30"/>
  <c r="J51" i="30"/>
  <c r="J47" i="30"/>
  <c r="J27" i="30"/>
  <c r="J34" i="30"/>
  <c r="J42" i="30"/>
  <c r="J37" i="30"/>
  <c r="J30" i="30"/>
  <c r="J48" i="30"/>
  <c r="J50" i="30"/>
  <c r="J25" i="30"/>
  <c r="J32" i="30"/>
  <c r="J45" i="30"/>
  <c r="J24" i="30"/>
  <c r="J26" i="30"/>
  <c r="J31" i="30"/>
  <c r="J39" i="30"/>
  <c r="J41" i="30"/>
  <c r="J33" i="30"/>
  <c r="J60" i="24"/>
  <c r="J25" i="31"/>
  <c r="J33" i="31"/>
  <c r="J45" i="31"/>
  <c r="J59" i="31"/>
  <c r="J27" i="31"/>
  <c r="J43" i="31"/>
  <c r="J52" i="31"/>
  <c r="H100" i="29"/>
  <c r="J80" i="29" s="1"/>
  <c r="J45" i="29"/>
  <c r="J52" i="29"/>
  <c r="N40" i="34"/>
  <c r="N41" i="34" s="1"/>
  <c r="N59" i="34"/>
  <c r="N40" i="33"/>
  <c r="N41" i="33" s="1"/>
  <c r="J59" i="29"/>
  <c r="J35" i="29"/>
  <c r="B59" i="34"/>
  <c r="N40" i="35"/>
  <c r="N41" i="35" s="1"/>
  <c r="C75" i="35"/>
  <c r="N57" i="35"/>
  <c r="C58" i="35"/>
  <c r="C59" i="35" s="1"/>
  <c r="L58" i="36"/>
  <c r="L75" i="36"/>
  <c r="L76" i="36" s="1"/>
  <c r="L77" i="36" s="1"/>
  <c r="L76" i="34"/>
  <c r="L77" i="34" s="1"/>
  <c r="N74" i="35"/>
  <c r="M76" i="33"/>
  <c r="N76" i="33" s="1"/>
  <c r="N74" i="33"/>
  <c r="J52" i="22"/>
  <c r="B59" i="35"/>
  <c r="B77" i="35"/>
  <c r="N74" i="34"/>
  <c r="J46" i="31"/>
  <c r="J29" i="31"/>
  <c r="J57" i="31"/>
  <c r="J51" i="31"/>
  <c r="J28" i="31"/>
  <c r="J50" i="31"/>
  <c r="J37" i="31"/>
  <c r="J35" i="31"/>
  <c r="J36" i="31"/>
  <c r="J42" i="31"/>
  <c r="J58" i="31"/>
  <c r="J53" i="31"/>
  <c r="J24" i="31"/>
  <c r="J40" i="31"/>
  <c r="J31" i="31"/>
  <c r="J54" i="31"/>
  <c r="J47" i="31"/>
  <c r="J55" i="31"/>
  <c r="J48" i="31"/>
  <c r="J56" i="31"/>
  <c r="J32" i="31"/>
  <c r="J34" i="31"/>
  <c r="J39" i="31"/>
  <c r="J41" i="31"/>
  <c r="J38" i="31"/>
  <c r="J30" i="31"/>
  <c r="J44" i="31"/>
  <c r="J49" i="31"/>
  <c r="J60" i="26"/>
  <c r="J53" i="29"/>
  <c r="J58" i="29"/>
  <c r="J44" i="29"/>
  <c r="J49" i="29"/>
  <c r="J40" i="29"/>
  <c r="J54" i="29"/>
  <c r="J31" i="29"/>
  <c r="J57" i="29"/>
  <c r="J48" i="29"/>
  <c r="J47" i="29"/>
  <c r="J38" i="29"/>
  <c r="J30" i="29"/>
  <c r="J25" i="29"/>
  <c r="J26" i="29"/>
  <c r="J56" i="29"/>
  <c r="J27" i="29"/>
  <c r="J37" i="29"/>
  <c r="J32" i="29"/>
  <c r="J28" i="29"/>
  <c r="J34" i="29"/>
  <c r="J39" i="29"/>
  <c r="J36" i="29"/>
  <c r="J55" i="29"/>
  <c r="J29" i="29"/>
  <c r="J43" i="29"/>
  <c r="J33" i="29"/>
  <c r="J24" i="29"/>
  <c r="J46" i="29"/>
  <c r="J42" i="29"/>
  <c r="J41" i="29"/>
  <c r="J50" i="29"/>
  <c r="J60" i="23"/>
  <c r="H77" i="30"/>
  <c r="Z77" i="31" s="1"/>
  <c r="D100" i="30"/>
  <c r="Q60" i="30"/>
  <c r="J30" i="22"/>
  <c r="J37" i="22"/>
  <c r="R52" i="31"/>
  <c r="Q60" i="31"/>
  <c r="R60" i="31" s="1"/>
  <c r="I59" i="28"/>
  <c r="H60" i="28"/>
  <c r="I60" i="28" s="1"/>
  <c r="H99" i="28"/>
  <c r="X99" i="31" s="1"/>
  <c r="D100" i="28"/>
  <c r="J58" i="22"/>
  <c r="J56" i="22"/>
  <c r="J29" i="22"/>
  <c r="J41" i="22"/>
  <c r="J45" i="22"/>
  <c r="J35" i="22"/>
  <c r="J49" i="22"/>
  <c r="J38" i="22"/>
  <c r="J26" i="22"/>
  <c r="J43" i="22"/>
  <c r="J33" i="22"/>
  <c r="J42" i="22"/>
  <c r="J27" i="22"/>
  <c r="J57" i="22"/>
  <c r="J25" i="22"/>
  <c r="J53" i="22"/>
  <c r="J28" i="22"/>
  <c r="J54" i="22"/>
  <c r="J55" i="22"/>
  <c r="J31" i="22"/>
  <c r="J50" i="22"/>
  <c r="J40" i="22"/>
  <c r="J46" i="22"/>
  <c r="J32" i="22"/>
  <c r="J59" i="22"/>
  <c r="J47" i="22"/>
  <c r="J39" i="22"/>
  <c r="J44" i="22"/>
  <c r="J36" i="22"/>
  <c r="J48" i="22"/>
  <c r="J24" i="22"/>
  <c r="J51" i="22"/>
  <c r="J34" i="22"/>
  <c r="D100" i="31"/>
  <c r="H92" i="31"/>
  <c r="AA92" i="31" s="1"/>
  <c r="J60" i="27"/>
  <c r="S52" i="30" l="1"/>
  <c r="R60" i="30"/>
  <c r="J77" i="29"/>
  <c r="I100" i="29"/>
  <c r="AB77" i="31"/>
  <c r="J92" i="29"/>
  <c r="N76" i="34"/>
  <c r="J67" i="29"/>
  <c r="AB99" i="31"/>
  <c r="S60" i="30"/>
  <c r="S33" i="30"/>
  <c r="S36" i="30"/>
  <c r="S54" i="30"/>
  <c r="S29" i="30"/>
  <c r="S58" i="30"/>
  <c r="S41" i="30"/>
  <c r="S45" i="30"/>
  <c r="S34" i="30"/>
  <c r="S56" i="30"/>
  <c r="S48" i="30"/>
  <c r="S50" i="30"/>
  <c r="S49" i="30"/>
  <c r="S44" i="30"/>
  <c r="S24" i="30"/>
  <c r="S25" i="30"/>
  <c r="S31" i="30"/>
  <c r="S26" i="30"/>
  <c r="S51" i="30"/>
  <c r="S39" i="30"/>
  <c r="S42" i="30"/>
  <c r="S35" i="30"/>
  <c r="S40" i="30"/>
  <c r="S53" i="30"/>
  <c r="S55" i="30"/>
  <c r="S38" i="30"/>
  <c r="S28" i="30"/>
  <c r="S32" i="30"/>
  <c r="S43" i="30"/>
  <c r="S57" i="30"/>
  <c r="S27" i="30"/>
  <c r="S47" i="30"/>
  <c r="S46" i="30"/>
  <c r="S30" i="30"/>
  <c r="S59" i="30"/>
  <c r="S37" i="30"/>
  <c r="S60" i="31"/>
  <c r="S34" i="31"/>
  <c r="S57" i="31"/>
  <c r="S56" i="31"/>
  <c r="S32" i="31"/>
  <c r="S43" i="31"/>
  <c r="S47" i="31"/>
  <c r="S58" i="31"/>
  <c r="S24" i="31"/>
  <c r="S50" i="31"/>
  <c r="S26" i="31"/>
  <c r="S36" i="31"/>
  <c r="S54" i="31"/>
  <c r="S55" i="31"/>
  <c r="S46" i="31"/>
  <c r="S53" i="31"/>
  <c r="S31" i="31"/>
  <c r="S42" i="31"/>
  <c r="S51" i="31"/>
  <c r="S49" i="31"/>
  <c r="S39" i="31"/>
  <c r="S38" i="31"/>
  <c r="S28" i="31"/>
  <c r="S41" i="31"/>
  <c r="S35" i="31"/>
  <c r="S29" i="31"/>
  <c r="S27" i="31"/>
  <c r="S48" i="31"/>
  <c r="S40" i="31"/>
  <c r="S25" i="31"/>
  <c r="S45" i="31"/>
  <c r="S37" i="31"/>
  <c r="S59" i="31"/>
  <c r="S33" i="31"/>
  <c r="S44" i="31"/>
  <c r="S30" i="31"/>
  <c r="AB70" i="31"/>
  <c r="S52" i="31"/>
  <c r="N58" i="35"/>
  <c r="N59" i="35" s="1"/>
  <c r="AB92" i="31"/>
  <c r="J83" i="29"/>
  <c r="J86" i="29"/>
  <c r="J91" i="29"/>
  <c r="J65" i="29"/>
  <c r="J75" i="29"/>
  <c r="J98" i="29"/>
  <c r="J60" i="30"/>
  <c r="J71" i="29"/>
  <c r="J93" i="29"/>
  <c r="J82" i="29"/>
  <c r="J87" i="29"/>
  <c r="J81" i="29"/>
  <c r="J70" i="29"/>
  <c r="J85" i="29"/>
  <c r="J84" i="29"/>
  <c r="J64" i="29"/>
  <c r="J79" i="29"/>
  <c r="J72" i="29"/>
  <c r="J90" i="29"/>
  <c r="J97" i="29"/>
  <c r="J95" i="29"/>
  <c r="J89" i="29"/>
  <c r="J76" i="29"/>
  <c r="J88" i="29"/>
  <c r="J69" i="29"/>
  <c r="J68" i="29"/>
  <c r="J73" i="29"/>
  <c r="J66" i="29"/>
  <c r="J99" i="29"/>
  <c r="J78" i="29"/>
  <c r="J74" i="29"/>
  <c r="J94" i="29"/>
  <c r="J96" i="29"/>
  <c r="M77" i="33"/>
  <c r="N75" i="36"/>
  <c r="N76" i="36"/>
  <c r="N77" i="36" s="1"/>
  <c r="N77" i="33"/>
  <c r="N77" i="34"/>
  <c r="N75" i="35"/>
  <c r="C76" i="35"/>
  <c r="L59" i="36"/>
  <c r="N58" i="36"/>
  <c r="N59" i="36" s="1"/>
  <c r="J60" i="31"/>
  <c r="J60" i="29"/>
  <c r="I77" i="30"/>
  <c r="H100" i="30"/>
  <c r="I100" i="30" s="1"/>
  <c r="J25" i="28"/>
  <c r="J29" i="28"/>
  <c r="J33" i="28"/>
  <c r="J44" i="28"/>
  <c r="J31" i="28"/>
  <c r="J45" i="28"/>
  <c r="J30" i="28"/>
  <c r="J39" i="28"/>
  <c r="J53" i="28"/>
  <c r="J35" i="28"/>
  <c r="J38" i="28"/>
  <c r="J41" i="28"/>
  <c r="J43" i="28"/>
  <c r="J42" i="28"/>
  <c r="J49" i="28"/>
  <c r="J40" i="28"/>
  <c r="J51" i="28"/>
  <c r="J27" i="28"/>
  <c r="J37" i="28"/>
  <c r="J55" i="28"/>
  <c r="J52" i="28"/>
  <c r="J48" i="28"/>
  <c r="J54" i="28"/>
  <c r="J56" i="28"/>
  <c r="J47" i="28"/>
  <c r="J46" i="28"/>
  <c r="J58" i="28"/>
  <c r="J34" i="28"/>
  <c r="J57" i="28"/>
  <c r="J36" i="28"/>
  <c r="J28" i="28"/>
  <c r="J32" i="28"/>
  <c r="J50" i="28"/>
  <c r="J26" i="28"/>
  <c r="J24" i="28"/>
  <c r="I92" i="31"/>
  <c r="H100" i="31"/>
  <c r="I99" i="28"/>
  <c r="H100" i="28"/>
  <c r="J60" i="22"/>
  <c r="J59" i="28"/>
  <c r="J92" i="31" l="1"/>
  <c r="I100" i="31"/>
  <c r="J99" i="28"/>
  <c r="I100" i="28"/>
  <c r="J100" i="29"/>
  <c r="C77" i="35"/>
  <c r="N76" i="35"/>
  <c r="N77" i="35" s="1"/>
  <c r="J87" i="30"/>
  <c r="J84" i="30"/>
  <c r="J91" i="30"/>
  <c r="J80" i="30"/>
  <c r="J86" i="30"/>
  <c r="J94" i="30"/>
  <c r="J72" i="30"/>
  <c r="J65" i="30"/>
  <c r="J93" i="30"/>
  <c r="J92" i="30"/>
  <c r="J98" i="30"/>
  <c r="J73" i="30"/>
  <c r="J79" i="30"/>
  <c r="J68" i="30"/>
  <c r="J75" i="30"/>
  <c r="J99" i="30"/>
  <c r="J85" i="30"/>
  <c r="J66" i="30"/>
  <c r="J70" i="30"/>
  <c r="J69" i="30"/>
  <c r="J82" i="30"/>
  <c r="J90" i="30"/>
  <c r="J95" i="30"/>
  <c r="J67" i="30"/>
  <c r="J97" i="30"/>
  <c r="J74" i="30"/>
  <c r="J64" i="30"/>
  <c r="J89" i="30"/>
  <c r="J83" i="30"/>
  <c r="J71" i="30"/>
  <c r="J76" i="30"/>
  <c r="J81" i="30"/>
  <c r="J96" i="30"/>
  <c r="J77" i="30"/>
  <c r="J78" i="30"/>
  <c r="J88" i="30"/>
  <c r="J91" i="31"/>
  <c r="J80" i="31"/>
  <c r="J98" i="31"/>
  <c r="J66" i="31"/>
  <c r="J94" i="31"/>
  <c r="J65" i="31"/>
  <c r="J75" i="31"/>
  <c r="J74" i="31"/>
  <c r="J90" i="31"/>
  <c r="J68" i="31"/>
  <c r="J93" i="31"/>
  <c r="J64" i="31"/>
  <c r="J70" i="31"/>
  <c r="J86" i="31"/>
  <c r="J81" i="31"/>
  <c r="J87" i="31"/>
  <c r="J97" i="31"/>
  <c r="J67" i="31"/>
  <c r="J99" i="31"/>
  <c r="J89" i="31"/>
  <c r="J78" i="31"/>
  <c r="J71" i="31"/>
  <c r="J73" i="31"/>
  <c r="J69" i="31"/>
  <c r="J82" i="31"/>
  <c r="J96" i="31"/>
  <c r="J84" i="31"/>
  <c r="J88" i="31"/>
  <c r="J72" i="31"/>
  <c r="J76" i="31"/>
  <c r="J77" i="31"/>
  <c r="J79" i="31"/>
  <c r="J95" i="31"/>
  <c r="J85" i="31"/>
  <c r="J83" i="31"/>
  <c r="J60" i="28"/>
  <c r="J84" i="28"/>
  <c r="J65" i="28"/>
  <c r="J89" i="28"/>
  <c r="J95" i="28"/>
  <c r="J72" i="28"/>
  <c r="J96" i="28"/>
  <c r="J93" i="28"/>
  <c r="J88" i="28"/>
  <c r="J71" i="28"/>
  <c r="J87" i="28"/>
  <c r="J67" i="28"/>
  <c r="J69" i="28"/>
  <c r="J97" i="28"/>
  <c r="J74" i="28"/>
  <c r="J86" i="28"/>
  <c r="J76" i="28"/>
  <c r="J81" i="28"/>
  <c r="J77" i="28"/>
  <c r="J73" i="28"/>
  <c r="J92" i="28"/>
  <c r="J75" i="28"/>
  <c r="J79" i="28"/>
  <c r="J98" i="28"/>
  <c r="J85" i="28"/>
  <c r="J70" i="28"/>
  <c r="J78" i="28"/>
  <c r="J68" i="28"/>
  <c r="J91" i="28"/>
  <c r="J94" i="28"/>
  <c r="J82" i="28"/>
  <c r="J80" i="28"/>
  <c r="J66" i="28"/>
  <c r="J64" i="28"/>
  <c r="J83" i="28"/>
  <c r="J90" i="28"/>
  <c r="J100" i="30" l="1"/>
  <c r="J100" i="28"/>
  <c r="J100" i="31"/>
</calcChain>
</file>

<file path=xl/sharedStrings.xml><?xml version="1.0" encoding="utf-8"?>
<sst xmlns="http://schemas.openxmlformats.org/spreadsheetml/2006/main" count="1842" uniqueCount="285">
  <si>
    <t>k1:S20</t>
    <phoneticPr fontId="7"/>
  </si>
  <si>
    <t>自動車交通量調査結果集計表（方向別）</t>
    <phoneticPr fontId="7"/>
  </si>
  <si>
    <t>方向</t>
  </si>
  <si>
    <t xml:space="preserve"> </t>
  </si>
  <si>
    <t>小型車類</t>
    <phoneticPr fontId="7"/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</si>
  <si>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</si>
  <si>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</si>
  <si>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</si>
  <si>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</si>
  <si>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</si>
  <si>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</si>
  <si>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</si>
  <si>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</si>
  <si>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</si>
  <si>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</si>
  <si>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混入率
（％）</t>
    <phoneticPr fontId="7"/>
  </si>
  <si>
    <t>係数
（％）</t>
    <phoneticPr fontId="7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</si>
  <si>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</si>
  <si>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</si>
  <si>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</si>
  <si>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</si>
  <si>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</si>
  <si>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</si>
  <si>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</si>
  <si>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</si>
  <si>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</si>
  <si>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</si>
  <si>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</si>
  <si>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</si>
  <si>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</si>
  <si>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</si>
  <si>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</si>
  <si>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</si>
  <si>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</si>
  <si>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</si>
  <si>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</si>
  <si>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</si>
  <si>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</si>
  <si>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</si>
  <si>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</si>
  <si>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</si>
  <si>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</si>
  <si>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</si>
  <si>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</si>
  <si>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</si>
  <si>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7"/>
  </si>
  <si>
    <t>18:00～18:10</t>
  </si>
  <si>
    <t>18:10～18:20</t>
  </si>
  <si>
    <t>18:20～18:30</t>
  </si>
  <si>
    <t>18:30～18:40</t>
  </si>
  <si>
    <t>18:40～18:50</t>
  </si>
  <si>
    <t>18:50～19:00</t>
    <phoneticPr fontId="7"/>
  </si>
  <si>
    <t>18:00～19:00</t>
    <phoneticPr fontId="7"/>
  </si>
  <si>
    <t>１２時間合計</t>
    <rPh sb="4" eb="5">
      <t>ゴウ</t>
    </rPh>
    <phoneticPr fontId="7"/>
  </si>
  <si>
    <t>12</t>
  </si>
  <si>
    <t/>
  </si>
  <si>
    <t>1</t>
  </si>
  <si>
    <t>2</t>
  </si>
  <si>
    <t>34</t>
  </si>
  <si>
    <t>3</t>
  </si>
  <si>
    <t>4</t>
  </si>
  <si>
    <t>56</t>
  </si>
  <si>
    <t>5</t>
  </si>
  <si>
    <t>6</t>
  </si>
  <si>
    <t>78</t>
  </si>
  <si>
    <t>7</t>
  </si>
  <si>
    <t>8</t>
  </si>
  <si>
    <t>910</t>
  </si>
  <si>
    <t>9</t>
  </si>
  <si>
    <t>10</t>
  </si>
  <si>
    <t>1112</t>
  </si>
  <si>
    <t>11</t>
  </si>
  <si>
    <t>混入率
（％）</t>
    <phoneticPr fontId="7"/>
  </si>
  <si>
    <t>1+2+34+8+12</t>
  </si>
  <si>
    <t>断面：Ａ</t>
  </si>
  <si>
    <t>流入部計(1+2+3)</t>
  </si>
  <si>
    <t>流出部計(4+8+12)</t>
  </si>
  <si>
    <t>断面合計(1+2+3+4+8+12)</t>
  </si>
  <si>
    <t>18:50～19:00</t>
    <phoneticPr fontId="7"/>
  </si>
  <si>
    <t>18:00～19:00</t>
    <phoneticPr fontId="7"/>
  </si>
  <si>
    <t>4+5+63+7+11</t>
  </si>
  <si>
    <t>断面：Ｂ</t>
  </si>
  <si>
    <t>流入部計(4+5+6)</t>
  </si>
  <si>
    <t>流出部計(3+7+11)</t>
  </si>
  <si>
    <t>7+8+92+6+10</t>
  </si>
  <si>
    <t>断面：Ｃ</t>
  </si>
  <si>
    <t>流入部計(7+8+9)</t>
  </si>
  <si>
    <t>流出部計(2+6+10)</t>
  </si>
  <si>
    <t>10+11+121+5+9</t>
  </si>
  <si>
    <t>断面：Ｄ</t>
  </si>
  <si>
    <t>流入部計(10+11+12)</t>
  </si>
  <si>
    <t>流出部計(1+5+9)</t>
  </si>
  <si>
    <t>自動車交通量調査結果集計表（方向別）</t>
    <phoneticPr fontId="7"/>
  </si>
  <si>
    <t>小型車類</t>
    <phoneticPr fontId="7"/>
  </si>
  <si>
    <t>係数
（％）</t>
    <phoneticPr fontId="7"/>
  </si>
  <si>
    <t>小型車類</t>
    <phoneticPr fontId="7"/>
  </si>
  <si>
    <t>混入率
（％）</t>
    <phoneticPr fontId="7"/>
  </si>
  <si>
    <t>18:50～19:00</t>
    <phoneticPr fontId="7"/>
  </si>
  <si>
    <t>混入率
（％）</t>
    <phoneticPr fontId="7"/>
  </si>
  <si>
    <t>係数
（％）</t>
    <phoneticPr fontId="7"/>
  </si>
  <si>
    <t>混入率
（％）</t>
    <phoneticPr fontId="7"/>
  </si>
  <si>
    <t>№８</t>
  </si>
  <si>
    <t>k1:S20</t>
    <phoneticPr fontId="7"/>
  </si>
  <si>
    <t>自動車交通量調査結果集計表（方向別）</t>
    <phoneticPr fontId="7"/>
  </si>
  <si>
    <t>係数
（％）</t>
    <phoneticPr fontId="7"/>
  </si>
  <si>
    <t>k1:S20</t>
    <phoneticPr fontId="7"/>
  </si>
  <si>
    <t>小型車類</t>
    <phoneticPr fontId="7"/>
  </si>
  <si>
    <t>18:00～19:00</t>
    <phoneticPr fontId="7"/>
  </si>
  <si>
    <t>17:00～18:00</t>
    <phoneticPr fontId="7"/>
  </si>
  <si>
    <t>混入率
（％）</t>
    <phoneticPr fontId="7"/>
  </si>
  <si>
    <t>18:00～19:00</t>
    <phoneticPr fontId="7"/>
  </si>
  <si>
    <t>自動車交通量調査結果集計表（断面別）</t>
    <phoneticPr fontId="7"/>
  </si>
  <si>
    <t>小型車類</t>
    <phoneticPr fontId="7"/>
  </si>
  <si>
    <t>係数
（％）</t>
    <phoneticPr fontId="7"/>
  </si>
  <si>
    <t>18:50～19:00</t>
    <phoneticPr fontId="7"/>
  </si>
  <si>
    <t>18:00～19:00</t>
    <phoneticPr fontId="7"/>
  </si>
  <si>
    <t>自動車交通量調査結果集計表（断面別）</t>
    <phoneticPr fontId="7"/>
  </si>
  <si>
    <t>混入率
（％）</t>
    <phoneticPr fontId="7"/>
  </si>
  <si>
    <t>k1:S20</t>
    <phoneticPr fontId="7"/>
  </si>
  <si>
    <t>自動車交通量調査結果集計表（断面別）</t>
    <phoneticPr fontId="7"/>
  </si>
  <si>
    <t>小型車類</t>
    <phoneticPr fontId="7"/>
  </si>
  <si>
    <t>混入率
（％）</t>
    <phoneticPr fontId="7"/>
  </si>
  <si>
    <t>係数
（％）</t>
    <phoneticPr fontId="7"/>
  </si>
  <si>
    <t>混入率
（％）</t>
    <phoneticPr fontId="7"/>
  </si>
  <si>
    <t>係数
（％）</t>
    <phoneticPr fontId="7"/>
  </si>
  <si>
    <t>17:00～18:00</t>
    <phoneticPr fontId="7"/>
  </si>
  <si>
    <t>18:00～19:00</t>
    <phoneticPr fontId="7"/>
  </si>
  <si>
    <t>18:50～19:00</t>
    <phoneticPr fontId="7"/>
  </si>
  <si>
    <t>18:00～19:00</t>
    <phoneticPr fontId="7"/>
  </si>
  <si>
    <t>自動車交通量調査結果集計表（断面別）</t>
    <phoneticPr fontId="7"/>
  </si>
  <si>
    <t>混入率
（％）</t>
    <phoneticPr fontId="7"/>
  </si>
  <si>
    <t>18:50～19:00</t>
    <phoneticPr fontId="7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</si>
  <si>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6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</si>
  <si>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6"/>
  </si>
  <si>
    <t>→　流入方向</t>
    <rPh sb="2" eb="3">
      <t>リュウ</t>
    </rPh>
    <rPh sb="3" eb="4">
      <t>ニュウ</t>
    </rPh>
    <rPh sb="4" eb="6">
      <t>ホウコウ</t>
    </rPh>
    <phoneticPr fontId="16"/>
  </si>
  <si>
    <t>Ａ</t>
    <phoneticPr fontId="16"/>
  </si>
  <si>
    <t>Ｂ</t>
    <phoneticPr fontId="16"/>
  </si>
  <si>
    <t>Ｃ</t>
    <phoneticPr fontId="16"/>
  </si>
  <si>
    <t>Ｄ</t>
    <phoneticPr fontId="16"/>
  </si>
  <si>
    <t>合　計</t>
    <rPh sb="0" eb="1">
      <t>ゴウ</t>
    </rPh>
    <rPh sb="2" eb="3">
      <t>ケイ</t>
    </rPh>
    <phoneticPr fontId="16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</si>
  <si>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6"/>
  </si>
  <si>
    <t>Ａ</t>
    <phoneticPr fontId="16"/>
  </si>
  <si>
    <t>----</t>
    <phoneticPr fontId="16"/>
  </si>
  <si>
    <t>乗用車</t>
    <rPh sb="0" eb="3">
      <t>ジョウヨウシャ</t>
    </rPh>
    <phoneticPr fontId="16"/>
  </si>
  <si>
    <t>小型貨物</t>
    <rPh sb="0" eb="2">
      <t>コガタ</t>
    </rPh>
    <rPh sb="2" eb="4">
      <t>カモツ</t>
    </rPh>
    <phoneticPr fontId="16"/>
  </si>
  <si>
    <t>普通貨物</t>
    <rPh sb="0" eb="2">
      <t>フツウ</t>
    </rPh>
    <rPh sb="2" eb="4">
      <t>カモツ</t>
    </rPh>
    <phoneticPr fontId="16"/>
  </si>
  <si>
    <t>バス</t>
    <phoneticPr fontId="16"/>
  </si>
  <si>
    <t>合計</t>
    <rPh sb="0" eb="2">
      <t>ゴウケイ</t>
    </rPh>
    <phoneticPr fontId="16"/>
  </si>
  <si>
    <t>→流出方向</t>
    <rPh sb="1" eb="3">
      <t>リュウシュツ</t>
    </rPh>
    <rPh sb="3" eb="5">
      <t>ホウコウ</t>
    </rPh>
    <phoneticPr fontId="16"/>
  </si>
  <si>
    <t>Ｂ</t>
    <phoneticPr fontId="16"/>
  </si>
  <si>
    <t>バス</t>
    <phoneticPr fontId="16"/>
  </si>
  <si>
    <t>Ｃ</t>
    <phoneticPr fontId="16"/>
  </si>
  <si>
    <t>Ｄ</t>
    <phoneticPr fontId="16"/>
  </si>
  <si>
    <t>交 通 量 時 間 変 動 図</t>
  </si>
  <si>
    <t>大型車混入率</t>
    <phoneticPr fontId="22"/>
  </si>
  <si>
    <t>小型車</t>
    <phoneticPr fontId="22"/>
  </si>
  <si>
    <t>大型車</t>
    <phoneticPr fontId="22"/>
  </si>
  <si>
    <t>種別　時間帯</t>
  </si>
  <si>
    <t>小型車</t>
  </si>
  <si>
    <t>合　計</t>
  </si>
  <si>
    <t>大型車混入率</t>
  </si>
  <si>
    <t>Ａ　合計</t>
  </si>
  <si>
    <t>大型車混入率</t>
    <phoneticPr fontId="22"/>
  </si>
  <si>
    <t>小型車</t>
    <phoneticPr fontId="22"/>
  </si>
  <si>
    <t>大型車</t>
    <phoneticPr fontId="22"/>
  </si>
  <si>
    <t>Ｂ　合計</t>
  </si>
  <si>
    <t>小型車</t>
    <phoneticPr fontId="22"/>
  </si>
  <si>
    <t>大型車</t>
    <phoneticPr fontId="22"/>
  </si>
  <si>
    <t>Ｃ　合計</t>
  </si>
  <si>
    <t>Ｄ　合計</t>
  </si>
  <si>
    <t>渋滞長調査結果集計表</t>
  </si>
  <si>
    <t>滞留</t>
    <rPh sb="0" eb="2">
      <t>タイリュウ</t>
    </rPh>
    <phoneticPr fontId="22"/>
  </si>
  <si>
    <t>渋滞</t>
    <rPh sb="0" eb="2">
      <t>ジュウタイ</t>
    </rPh>
    <phoneticPr fontId="22"/>
  </si>
  <si>
    <t>滞留長</t>
  </si>
  <si>
    <t>渋滞長</t>
  </si>
  <si>
    <t>観測時間</t>
  </si>
  <si>
    <t>車線</t>
    <rPh sb="0" eb="2">
      <t>シャセン</t>
    </rPh>
    <phoneticPr fontId="22"/>
  </si>
  <si>
    <t>原因</t>
    <rPh sb="0" eb="2">
      <t>ゲンイン</t>
    </rPh>
    <phoneticPr fontId="22"/>
  </si>
  <si>
    <t>(m)</t>
  </si>
  <si>
    <t>分：秒</t>
  </si>
  <si>
    <t>－</t>
  </si>
  <si>
    <t>最　大</t>
    <rPh sb="0" eb="3">
      <t>サイダイ</t>
    </rPh>
    <phoneticPr fontId="22"/>
  </si>
  <si>
    <t>椿森陸橋交差点</t>
    <rPh sb="0" eb="1">
      <t>ツバキ</t>
    </rPh>
    <rPh sb="1" eb="2">
      <t>モリ</t>
    </rPh>
    <rPh sb="2" eb="4">
      <t>リッキョウ</t>
    </rPh>
    <rPh sb="4" eb="7">
      <t>コウサテン</t>
    </rPh>
    <phoneticPr fontId="22"/>
  </si>
  <si>
    <t>観測日：</t>
    <rPh sb="0" eb="2">
      <t>カンソク</t>
    </rPh>
    <rPh sb="2" eb="3">
      <t>ヒ</t>
    </rPh>
    <phoneticPr fontId="22"/>
  </si>
  <si>
    <t>平成２９年１月２４日（火）</t>
    <rPh sb="0" eb="2">
      <t>ヘイセイ</t>
    </rPh>
    <rPh sb="4" eb="5">
      <t>ネン</t>
    </rPh>
    <rPh sb="6" eb="7">
      <t>ツキ</t>
    </rPh>
    <rPh sb="9" eb="10">
      <t>ヒ</t>
    </rPh>
    <rPh sb="11" eb="12">
      <t>カ</t>
    </rPh>
    <phoneticPr fontId="22"/>
  </si>
  <si>
    <t>天候：</t>
    <rPh sb="0" eb="2">
      <t>テンコウ</t>
    </rPh>
    <phoneticPr fontId="22"/>
  </si>
  <si>
    <t>観測者</t>
    <rPh sb="0" eb="2">
      <t>カンソク</t>
    </rPh>
    <rPh sb="2" eb="3">
      <t>シャ</t>
    </rPh>
    <phoneticPr fontId="22"/>
  </si>
  <si>
    <t>監督員
チェック</t>
    <rPh sb="0" eb="2">
      <t>カントク</t>
    </rPh>
    <rPh sb="2" eb="3">
      <t>イン</t>
    </rPh>
    <phoneticPr fontId="22"/>
  </si>
  <si>
    <t>観測時間帯</t>
    <rPh sb="0" eb="2">
      <t>カンソク</t>
    </rPh>
    <rPh sb="2" eb="4">
      <t>ジカン</t>
    </rPh>
    <rPh sb="4" eb="5">
      <t>タイ</t>
    </rPh>
    <phoneticPr fontId="22"/>
  </si>
  <si>
    <t>乗用車
3,5,7</t>
    <rPh sb="0" eb="3">
      <t>ジョウヨウシャ</t>
    </rPh>
    <phoneticPr fontId="22"/>
  </si>
  <si>
    <t>小型貨物車
4,6</t>
    <rPh sb="0" eb="2">
      <t>コガタ</t>
    </rPh>
    <rPh sb="2" eb="5">
      <t>カモツシャ</t>
    </rPh>
    <phoneticPr fontId="22"/>
  </si>
  <si>
    <t>普通貨物車
1,9,0</t>
    <rPh sb="0" eb="2">
      <t>フツウ</t>
    </rPh>
    <rPh sb="2" eb="5">
      <t>カモツシャ</t>
    </rPh>
    <phoneticPr fontId="22"/>
  </si>
  <si>
    <t>調査地点　：Ｎｏ．3　椿森陸橋交差点</t>
    <rPh sb="11" eb="12">
      <t>ツバキ</t>
    </rPh>
    <rPh sb="12" eb="13">
      <t>モリ</t>
    </rPh>
    <rPh sb="13" eb="15">
      <t>リッキョウ</t>
    </rPh>
    <phoneticPr fontId="3"/>
  </si>
  <si>
    <t>00</t>
    <phoneticPr fontId="22"/>
  </si>
  <si>
    <t>19:</t>
    <phoneticPr fontId="22"/>
  </si>
  <si>
    <t>～</t>
    <phoneticPr fontId="22"/>
  </si>
  <si>
    <t>50</t>
    <phoneticPr fontId="22"/>
  </si>
  <si>
    <t>18:</t>
    <phoneticPr fontId="22"/>
  </si>
  <si>
    <t>40</t>
    <phoneticPr fontId="22"/>
  </si>
  <si>
    <t>30</t>
    <phoneticPr fontId="22"/>
  </si>
  <si>
    <t>20</t>
    <phoneticPr fontId="22"/>
  </si>
  <si>
    <t>10</t>
    <phoneticPr fontId="22"/>
  </si>
  <si>
    <t>17:</t>
    <phoneticPr fontId="22"/>
  </si>
  <si>
    <t>16:</t>
    <phoneticPr fontId="22"/>
  </si>
  <si>
    <t>15:</t>
    <phoneticPr fontId="22"/>
  </si>
  <si>
    <t>14:</t>
    <phoneticPr fontId="22"/>
  </si>
  <si>
    <t>13:</t>
    <phoneticPr fontId="22"/>
  </si>
  <si>
    <t>12:</t>
    <phoneticPr fontId="22"/>
  </si>
  <si>
    <t>11:</t>
    <phoneticPr fontId="22"/>
  </si>
  <si>
    <t>10:</t>
    <phoneticPr fontId="22"/>
  </si>
  <si>
    <t>9:</t>
    <phoneticPr fontId="22"/>
  </si>
  <si>
    <t>8:</t>
    <phoneticPr fontId="22"/>
  </si>
  <si>
    <t>8：</t>
    <phoneticPr fontId="22"/>
  </si>
  <si>
    <t>7:</t>
    <phoneticPr fontId="22"/>
  </si>
  <si>
    <t>7：</t>
    <phoneticPr fontId="22"/>
  </si>
  <si>
    <t>バス
2</t>
    <phoneticPr fontId="22"/>
  </si>
  <si>
    <t>調査地点　：Ｎｏ．３　椿森陸橋交差点</t>
    <phoneticPr fontId="3"/>
  </si>
  <si>
    <t>調査地点　：Ｎｏ．３　椿森陸橋交差点</t>
    <phoneticPr fontId="3"/>
  </si>
  <si>
    <t>調査地点　：Ｎｏ．３　椿森陸橋交差点A</t>
    <phoneticPr fontId="3"/>
  </si>
  <si>
    <t>調査地点　：Ｎｏ．３　椿森陸橋交差点B</t>
    <phoneticPr fontId="3"/>
  </si>
  <si>
    <t>調査地点　：Ｎｏ．３　椿森陸橋交差点C</t>
    <phoneticPr fontId="3"/>
  </si>
  <si>
    <t>調査地点　：Ｎｏ．３　椿森陸橋交差点D</t>
    <phoneticPr fontId="3"/>
  </si>
  <si>
    <t>渋滞原因</t>
    <phoneticPr fontId="22"/>
  </si>
  <si>
    <t>－</t>
    <phoneticPr fontId="22"/>
  </si>
  <si>
    <t>散布図用縮尺変動値</t>
    <rPh sb="0" eb="2">
      <t>サンプ</t>
    </rPh>
    <rPh sb="2" eb="3">
      <t>ズ</t>
    </rPh>
    <rPh sb="3" eb="4">
      <t>ヨウ</t>
    </rPh>
    <rPh sb="4" eb="6">
      <t>シュクシャク</t>
    </rPh>
    <rPh sb="6" eb="8">
      <t>ヘンドウ</t>
    </rPh>
    <rPh sb="8" eb="9">
      <t>アタイ</t>
    </rPh>
    <phoneticPr fontId="3"/>
  </si>
  <si>
    <t>通過時間</t>
  </si>
  <si>
    <t>※滞留車線は歩道側より順に１，２、３で表示</t>
    <rPh sb="1" eb="3">
      <t>タイリュウ</t>
    </rPh>
    <rPh sb="3" eb="5">
      <t>シャセン</t>
    </rPh>
    <rPh sb="6" eb="8">
      <t>ホドウ</t>
    </rPh>
    <rPh sb="8" eb="9">
      <t>ガワ</t>
    </rPh>
    <rPh sb="11" eb="12">
      <t>ジュン</t>
    </rPh>
    <rPh sb="19" eb="21">
      <t>ヒョウジ</t>
    </rPh>
    <phoneticPr fontId="22"/>
  </si>
  <si>
    <t>調査地点　：Ｎｏ．３　椿森陸橋交差点</t>
    <phoneticPr fontId="3"/>
  </si>
  <si>
    <t>調査地点　：Ｎｏ．３　椿森陸橋交差点</t>
    <phoneticPr fontId="3"/>
  </si>
  <si>
    <t>－</t>
    <phoneticPr fontId="22"/>
  </si>
  <si>
    <t>－</t>
    <phoneticPr fontId="22"/>
  </si>
  <si>
    <t>渋滞原因</t>
    <phoneticPr fontId="22"/>
  </si>
  <si>
    <t>合計</t>
    <rPh sb="0" eb="2">
      <t>ゴウケイ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</si>
  <si>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</si>
  <si>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</si>
  <si>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</si>
  <si>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</si>
  <si>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調査年月日：平成29年 1月24日（火）天候：晴れ</t>
    <rPh sb="18" eb="19">
      <t>カ</t>
    </rPh>
    <phoneticPr fontId="3"/>
  </si>
  <si>
    <t>調査年月日：平成29年 1月24日（火）　天候：晴れ</t>
    <rPh sb="18" eb="19">
      <t>カ</t>
    </rPh>
    <phoneticPr fontId="3"/>
  </si>
  <si>
    <t>調査年月日：平成29年 1月24日（火）天候：晴れ</t>
    <rPh sb="18" eb="19">
      <t>カ</t>
    </rPh>
    <phoneticPr fontId="22"/>
  </si>
  <si>
    <t>対象方向　：AB</t>
    <phoneticPr fontId="3"/>
  </si>
  <si>
    <t>流入方向A</t>
    <phoneticPr fontId="3"/>
  </si>
  <si>
    <t>流入方向B</t>
    <phoneticPr fontId="3"/>
  </si>
  <si>
    <t>対象方向　：CD</t>
    <phoneticPr fontId="3"/>
  </si>
  <si>
    <t>流入方向C</t>
    <phoneticPr fontId="3"/>
  </si>
  <si>
    <t>流入方向D</t>
    <phoneticPr fontId="3"/>
  </si>
  <si>
    <t>時間帯：ピーク時間（17：００－１8：００）</t>
    <rPh sb="0" eb="3">
      <t>ジカンタイ</t>
    </rPh>
    <rPh sb="7" eb="9">
      <t>ジカン</t>
    </rPh>
    <phoneticPr fontId="33"/>
  </si>
  <si>
    <t>時間帯：12時間合計（７：００－１９：００）</t>
    <rPh sb="0" eb="3">
      <t>ジカンタイ</t>
    </rPh>
    <rPh sb="6" eb="8">
      <t>ジカン</t>
    </rPh>
    <rPh sb="8" eb="10">
      <t>ゴウケイ</t>
    </rPh>
    <phoneticPr fontId="33"/>
  </si>
  <si>
    <t>調査年月日：平成29年１月24日（火）　天候：晴れ</t>
    <rPh sb="0" eb="2">
      <t>チョウサ</t>
    </rPh>
    <rPh sb="2" eb="5">
      <t>ネンガッピ</t>
    </rPh>
    <rPh sb="6" eb="8">
      <t>ヘイセイ</t>
    </rPh>
    <rPh sb="10" eb="11">
      <t>ネン</t>
    </rPh>
    <rPh sb="12" eb="13">
      <t>ツキ</t>
    </rPh>
    <rPh sb="15" eb="16">
      <t>ヒ</t>
    </rPh>
    <rPh sb="17" eb="18">
      <t>カ</t>
    </rPh>
    <rPh sb="20" eb="22">
      <t>テンコウ</t>
    </rPh>
    <rPh sb="23" eb="24">
      <t>ハ</t>
    </rPh>
    <phoneticPr fontId="33"/>
  </si>
  <si>
    <t>調査地点名：NO.3　椿森陸橋交差点</t>
    <rPh sb="0" eb="2">
      <t>チョウサ</t>
    </rPh>
    <rPh sb="2" eb="4">
      <t>チテン</t>
    </rPh>
    <rPh sb="4" eb="5">
      <t>メイ</t>
    </rPh>
    <rPh sb="11" eb="12">
      <t>ツバキ</t>
    </rPh>
    <rPh sb="12" eb="13">
      <t>モリ</t>
    </rPh>
    <rPh sb="13" eb="15">
      <t>リッキョウ</t>
    </rPh>
    <rPh sb="15" eb="18">
      <t>コウサテン</t>
    </rPh>
    <phoneticPr fontId="33"/>
  </si>
  <si>
    <t>自　動　車　交　通　流　動　図</t>
    <rPh sb="0" eb="1">
      <t>ジ</t>
    </rPh>
    <rPh sb="2" eb="3">
      <t>ドウ</t>
    </rPh>
    <rPh sb="4" eb="5">
      <t>シャ</t>
    </rPh>
    <rPh sb="6" eb="7">
      <t>コウ</t>
    </rPh>
    <rPh sb="8" eb="9">
      <t>ツウ</t>
    </rPh>
    <rPh sb="10" eb="11">
      <t>リュウ</t>
    </rPh>
    <rPh sb="12" eb="13">
      <t>ドウ</t>
    </rPh>
    <rPh sb="14" eb="15">
      <t>ズ</t>
    </rPh>
    <phoneticPr fontId="33"/>
  </si>
  <si>
    <t>8φ</t>
    <phoneticPr fontId="16"/>
  </si>
  <si>
    <t>7φ</t>
    <phoneticPr fontId="16"/>
  </si>
  <si>
    <t>6φ</t>
    <phoneticPr fontId="16"/>
  </si>
  <si>
    <t>5φ</t>
    <phoneticPr fontId="16"/>
  </si>
  <si>
    <t>4φ</t>
    <phoneticPr fontId="16"/>
  </si>
  <si>
    <t>3φ</t>
    <phoneticPr fontId="16"/>
  </si>
  <si>
    <t>2φ</t>
    <phoneticPr fontId="16"/>
  </si>
  <si>
    <t>1φ</t>
    <phoneticPr fontId="16"/>
  </si>
  <si>
    <t>現示階梯図</t>
    <rPh sb="0" eb="1">
      <t>ゲン</t>
    </rPh>
    <rPh sb="1" eb="2">
      <t>シメ</t>
    </rPh>
    <rPh sb="2" eb="4">
      <t>カイテイ</t>
    </rPh>
    <rPh sb="4" eb="5">
      <t>ズ</t>
    </rPh>
    <phoneticPr fontId="16"/>
  </si>
  <si>
    <t>φ</t>
    <phoneticPr fontId="39"/>
  </si>
  <si>
    <t>18時台</t>
    <rPh sb="2" eb="3">
      <t>ジ</t>
    </rPh>
    <rPh sb="3" eb="4">
      <t>ダイ</t>
    </rPh>
    <phoneticPr fontId="16"/>
  </si>
  <si>
    <t>12時台</t>
    <rPh sb="2" eb="3">
      <t>ジ</t>
    </rPh>
    <rPh sb="3" eb="4">
      <t>ダイ</t>
    </rPh>
    <phoneticPr fontId="16"/>
  </si>
  <si>
    <t>8時台</t>
    <rPh sb="1" eb="2">
      <t>ジ</t>
    </rPh>
    <rPh sb="2" eb="3">
      <t>ダイ</t>
    </rPh>
    <phoneticPr fontId="16"/>
  </si>
  <si>
    <t>Ｂ信号（自動車用）</t>
    <rPh sb="1" eb="3">
      <t>シンゴウ</t>
    </rPh>
    <rPh sb="4" eb="6">
      <t>ジドウ</t>
    </rPh>
    <rPh sb="6" eb="7">
      <t>シャ</t>
    </rPh>
    <rPh sb="7" eb="8">
      <t>ヨウ</t>
    </rPh>
    <phoneticPr fontId="16"/>
  </si>
  <si>
    <t>Ａ信号（自動車用）</t>
    <rPh sb="1" eb="3">
      <t>シンゴウ</t>
    </rPh>
    <rPh sb="4" eb="6">
      <t>ジドウ</t>
    </rPh>
    <rPh sb="6" eb="7">
      <t>シャ</t>
    </rPh>
    <rPh sb="7" eb="8">
      <t>ヨウ</t>
    </rPh>
    <phoneticPr fontId="16"/>
  </si>
  <si>
    <t>信号</t>
  </si>
  <si>
    <t>階梯</t>
  </si>
  <si>
    <t>青点滅</t>
    <rPh sb="0" eb="1">
      <t>アオ</t>
    </rPh>
    <rPh sb="1" eb="3">
      <t>テンメツ</t>
    </rPh>
    <phoneticPr fontId="16"/>
  </si>
  <si>
    <t>BF</t>
    <phoneticPr fontId="16"/>
  </si>
  <si>
    <t>平成29年1月24日(火)</t>
    <rPh sb="0" eb="2">
      <t>ヘイセイ</t>
    </rPh>
    <rPh sb="4" eb="5">
      <t>ネン</t>
    </rPh>
    <rPh sb="6" eb="7">
      <t>ツキ</t>
    </rPh>
    <rPh sb="9" eb="10">
      <t>ヒ</t>
    </rPh>
    <rPh sb="11" eb="12">
      <t>カ</t>
    </rPh>
    <phoneticPr fontId="16"/>
  </si>
  <si>
    <t>調査年月日：</t>
    <rPh sb="4" eb="5">
      <t>ヒ</t>
    </rPh>
    <phoneticPr fontId="16"/>
  </si>
  <si>
    <t>青矢</t>
    <rPh sb="0" eb="1">
      <t>アオ</t>
    </rPh>
    <rPh sb="1" eb="2">
      <t>ヤ</t>
    </rPh>
    <phoneticPr fontId="16"/>
  </si>
  <si>
    <t>No,3　椿森陸橋</t>
    <rPh sb="5" eb="6">
      <t>ツバキ</t>
    </rPh>
    <rPh sb="6" eb="7">
      <t>モリ</t>
    </rPh>
    <rPh sb="7" eb="9">
      <t>リッキョウ</t>
    </rPh>
    <phoneticPr fontId="16"/>
  </si>
  <si>
    <t>調査地点：</t>
    <rPh sb="0" eb="2">
      <t>チョウサ</t>
    </rPh>
    <rPh sb="2" eb="4">
      <t>チテン</t>
    </rPh>
    <phoneticPr fontId="39"/>
  </si>
  <si>
    <t>赤</t>
  </si>
  <si>
    <t>黄</t>
  </si>
  <si>
    <t>信号現示集計表</t>
    <rPh sb="4" eb="6">
      <t>シュウケイ</t>
    </rPh>
    <phoneticPr fontId="39"/>
  </si>
  <si>
    <t>青</t>
  </si>
  <si>
    <t>凡　例</t>
  </si>
  <si>
    <t>調査地点図</t>
    <rPh sb="0" eb="2">
      <t>チョウサ</t>
    </rPh>
    <rPh sb="2" eb="4">
      <t>チテン</t>
    </rPh>
    <rPh sb="4" eb="5">
      <t>ズ</t>
    </rPh>
    <phoneticPr fontId="39"/>
  </si>
  <si>
    <t>断面合計(3+4+5+6+7+11)</t>
    <phoneticPr fontId="3"/>
  </si>
  <si>
    <t>断面合計(2+6+7+8+9+10)</t>
    <phoneticPr fontId="3"/>
  </si>
  <si>
    <t>断面合計(1+5+9+10+11+12)</t>
    <phoneticPr fontId="3"/>
  </si>
  <si>
    <t>調査年月日：平成29年 1月24日（火）天候：晴れ</t>
    <rPh sb="18" eb="1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</si>
</sst>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0&quot;時台&quot;"/>
    <numFmt numFmtId="179" formatCode="m&quot;分&quot;ss&quot;秒&quot;"/>
    <numFmt numFmtId="180" formatCode="0.0_ "/>
    <numFmt numFmtId="181" formatCode="0.0\ &quot;%&quot;"/>
  </numFmts>
  <fonts count="48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/>
    <xf numFmtId="0" fontId="11" fillId="0" borderId="0"/>
    <xf numFmtId="0" fontId="14" fillId="0" borderId="0">
      <alignment vertical="center"/>
    </xf>
    <xf numFmtId="0" fontId="4" fillId="0" borderId="0"/>
    <xf numFmtId="0" fontId="11" fillId="0" borderId="0"/>
    <xf numFmtId="0" fontId="20" fillId="0" borderId="0"/>
    <xf numFmtId="0" fontId="24" fillId="0" borderId="0"/>
    <xf numFmtId="0" fontId="2" fillId="0" borderId="0">
      <alignment vertical="center"/>
    </xf>
    <xf numFmtId="0" fontId="25" fillId="0" borderId="0"/>
    <xf numFmtId="0" fontId="23" fillId="0" borderId="0"/>
    <xf numFmtId="0" fontId="20" fillId="0" borderId="0"/>
    <xf numFmtId="0" fontId="1" fillId="0" borderId="0">
      <alignment vertical="center"/>
    </xf>
    <xf numFmtId="0" fontId="24" fillId="0" borderId="0"/>
  </cellStyleXfs>
  <cellXfs count="641">
    <xf numFmtId="0" fontId="0" fillId="0" borderId="0" xfId="0"/>
    <xf numFmtId="0" fontId="5" fillId="0" borderId="1" xfId="1" applyFont="1" applyBorder="1"/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2" xfId="0" applyFont="1" applyBorder="1"/>
    <xf numFmtId="0" fontId="5" fillId="0" borderId="2" xfId="1" applyFont="1" applyBorder="1"/>
    <xf numFmtId="0" fontId="5" fillId="0" borderId="4" xfId="1" applyFont="1" applyBorder="1"/>
    <xf numFmtId="0" fontId="5" fillId="0" borderId="0" xfId="1" applyFont="1" applyBorder="1"/>
    <xf numFmtId="0" fontId="4" fillId="0" borderId="0" xfId="1" applyBorder="1"/>
    <xf numFmtId="0" fontId="5" fillId="0" borderId="0" xfId="1" applyFont="1"/>
    <xf numFmtId="0" fontId="5" fillId="0" borderId="0" xfId="0" applyFont="1"/>
    <xf numFmtId="0" fontId="6" fillId="0" borderId="5" xfId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6" xfId="1" applyFont="1" applyBorder="1" applyAlignment="1">
      <alignment horizontal="centerContinuous"/>
    </xf>
    <xf numFmtId="0" fontId="5" fillId="0" borderId="0" xfId="0" applyFont="1" applyBorder="1"/>
    <xf numFmtId="0" fontId="5" fillId="0" borderId="7" xfId="1" applyFont="1" applyBorder="1"/>
    <xf numFmtId="0" fontId="5" fillId="0" borderId="5" xfId="1" applyFont="1" applyBorder="1" applyAlignment="1">
      <alignment vertical="center"/>
    </xf>
    <xf numFmtId="0" fontId="4" fillId="0" borderId="0" xfId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5" fillId="0" borderId="6" xfId="0" applyFont="1" applyBorder="1"/>
    <xf numFmtId="0" fontId="5" fillId="0" borderId="7" xfId="0" applyFont="1" applyBorder="1"/>
    <xf numFmtId="0" fontId="9" fillId="0" borderId="5" xfId="0" applyFont="1" applyBorder="1"/>
    <xf numFmtId="0" fontId="5" fillId="0" borderId="5" xfId="0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6" xfId="1" applyFont="1" applyBorder="1"/>
    <xf numFmtId="0" fontId="10" fillId="0" borderId="0" xfId="1" applyFont="1" applyBorder="1" applyAlignment="1">
      <alignment horizontal="centerContinuous"/>
    </xf>
    <xf numFmtId="0" fontId="6" fillId="0" borderId="8" xfId="1" applyFont="1" applyBorder="1" applyAlignment="1">
      <alignment horizontal="centerContinuous"/>
    </xf>
    <xf numFmtId="0" fontId="5" fillId="0" borderId="9" xfId="2" applyFont="1" applyBorder="1"/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9" xfId="1" applyFont="1" applyBorder="1" applyAlignment="1">
      <alignment horizontal="centerContinuous"/>
    </xf>
    <xf numFmtId="0" fontId="5" fillId="0" borderId="9" xfId="0" applyFont="1" applyBorder="1"/>
    <xf numFmtId="0" fontId="10" fillId="0" borderId="9" xfId="1" applyFont="1" applyBorder="1" applyAlignment="1">
      <alignment horizontal="centerContinuous"/>
    </xf>
    <xf numFmtId="0" fontId="5" fillId="0" borderId="9" xfId="1" applyFont="1" applyBorder="1"/>
    <xf numFmtId="0" fontId="5" fillId="0" borderId="11" xfId="1" applyFont="1" applyBorder="1"/>
    <xf numFmtId="0" fontId="5" fillId="0" borderId="1" xfId="1" quotePrefix="1" applyFont="1" applyBorder="1" applyAlignment="1">
      <alignment horizontal="right" vertical="center"/>
    </xf>
    <xf numFmtId="0" fontId="12" fillId="0" borderId="12" xfId="1" applyFont="1" applyBorder="1" applyAlignment="1">
      <alignment horizontal="centerContinuous" vertical="center"/>
    </xf>
    <xf numFmtId="0" fontId="5" fillId="0" borderId="13" xfId="1" applyFont="1" applyBorder="1" applyAlignment="1">
      <alignment horizontal="centerContinuous" vertical="center"/>
    </xf>
    <xf numFmtId="0" fontId="5" fillId="0" borderId="14" xfId="1" applyFont="1" applyBorder="1" applyAlignment="1">
      <alignment horizontal="centerContinuous" vertical="center"/>
    </xf>
    <xf numFmtId="0" fontId="12" fillId="0" borderId="13" xfId="1" applyFont="1" applyBorder="1" applyAlignment="1">
      <alignment horizontal="centerContinuous" vertical="center"/>
    </xf>
    <xf numFmtId="0" fontId="13" fillId="0" borderId="5" xfId="1" quotePrefix="1" applyFont="1" applyBorder="1" applyAlignment="1">
      <alignment horizontal="right" vertical="center"/>
    </xf>
    <xf numFmtId="0" fontId="4" fillId="0" borderId="12" xfId="1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 vertical="center"/>
    </xf>
    <xf numFmtId="0" fontId="4" fillId="0" borderId="1" xfId="0" applyFont="1" applyBorder="1"/>
    <xf numFmtId="0" fontId="4" fillId="0" borderId="15" xfId="0" applyFont="1" applyBorder="1" applyAlignment="1">
      <alignment horizontal="center"/>
    </xf>
    <xf numFmtId="0" fontId="4" fillId="0" borderId="16" xfId="0" quotePrefix="1" applyFont="1" applyBorder="1" applyAlignment="1">
      <alignment horizontal="center"/>
    </xf>
    <xf numFmtId="0" fontId="4" fillId="0" borderId="13" xfId="1" applyFont="1" applyBorder="1" applyAlignment="1">
      <alignment horizontal="centerContinuous" vertical="center"/>
    </xf>
    <xf numFmtId="0" fontId="4" fillId="0" borderId="0" xfId="0" quotePrefix="1" applyFont="1" applyBorder="1" applyAlignment="1">
      <alignment horizontal="center"/>
    </xf>
    <xf numFmtId="0" fontId="13" fillId="0" borderId="0" xfId="0" applyFont="1"/>
    <xf numFmtId="0" fontId="13" fillId="0" borderId="0" xfId="1" applyFont="1" applyAlignment="1">
      <alignment vertical="center"/>
    </xf>
    <xf numFmtId="0" fontId="4" fillId="0" borderId="8" xfId="1" quotePrefix="1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horizontal="center" vertical="center" wrapText="1"/>
    </xf>
    <xf numFmtId="0" fontId="4" fillId="0" borderId="19" xfId="0" quotePrefix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4" fillId="0" borderId="20" xfId="0" quotePrefix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20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quotePrefix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6" fontId="4" fillId="0" borderId="33" xfId="1" applyNumberFormat="1" applyFont="1" applyBorder="1" applyAlignment="1">
      <alignment vertical="center"/>
    </xf>
    <xf numFmtId="176" fontId="4" fillId="0" borderId="34" xfId="1" applyNumberFormat="1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176" fontId="4" fillId="0" borderId="37" xfId="1" applyNumberFormat="1" applyFont="1" applyBorder="1" applyAlignment="1">
      <alignment vertical="center"/>
    </xf>
    <xf numFmtId="176" fontId="4" fillId="0" borderId="38" xfId="1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quotePrefix="1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4" fillId="0" borderId="37" xfId="1" applyFont="1" applyBorder="1" applyAlignment="1">
      <alignment vertical="center"/>
    </xf>
    <xf numFmtId="0" fontId="4" fillId="0" borderId="39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4" fillId="0" borderId="38" xfId="1" applyFont="1" applyBorder="1" applyAlignment="1">
      <alignment vertical="center"/>
    </xf>
    <xf numFmtId="0" fontId="4" fillId="0" borderId="37" xfId="1" applyNumberFormat="1" applyFont="1" applyBorder="1" applyAlignment="1">
      <alignment vertical="center"/>
    </xf>
    <xf numFmtId="0" fontId="4" fillId="0" borderId="46" xfId="1" applyFont="1" applyBorder="1" applyAlignment="1">
      <alignment vertical="center"/>
    </xf>
    <xf numFmtId="0" fontId="4" fillId="0" borderId="36" xfId="0" quotePrefix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7" xfId="1" applyFont="1" applyBorder="1" applyAlignment="1">
      <alignment vertical="center"/>
    </xf>
    <xf numFmtId="0" fontId="4" fillId="0" borderId="48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4" fillId="0" borderId="50" xfId="1" applyNumberFormat="1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76" fontId="4" fillId="0" borderId="50" xfId="1" applyNumberFormat="1" applyFont="1" applyBorder="1" applyAlignment="1">
      <alignment vertical="center"/>
    </xf>
    <xf numFmtId="176" fontId="4" fillId="0" borderId="49" xfId="1" applyNumberFormat="1" applyFont="1" applyBorder="1" applyAlignment="1">
      <alignment vertical="center"/>
    </xf>
    <xf numFmtId="0" fontId="4" fillId="0" borderId="52" xfId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0" fontId="4" fillId="0" borderId="53" xfId="1" applyFont="1" applyBorder="1" applyAlignment="1">
      <alignment vertical="center"/>
    </xf>
    <xf numFmtId="0" fontId="4" fillId="0" borderId="54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25" xfId="1" applyNumberFormat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176" fontId="4" fillId="0" borderId="25" xfId="1" applyNumberFormat="1" applyFont="1" applyBorder="1" applyAlignment="1">
      <alignment vertical="center"/>
    </xf>
    <xf numFmtId="176" fontId="4" fillId="0" borderId="26" xfId="1" applyNumberFormat="1" applyFont="1" applyBorder="1" applyAlignment="1">
      <alignment vertical="center"/>
    </xf>
    <xf numFmtId="0" fontId="4" fillId="0" borderId="55" xfId="1" applyFont="1" applyBorder="1" applyAlignment="1">
      <alignment vertical="center"/>
    </xf>
    <xf numFmtId="0" fontId="4" fillId="0" borderId="32" xfId="1" applyFont="1" applyBorder="1" applyAlignment="1">
      <alignment horizontal="center" vertical="center"/>
    </xf>
    <xf numFmtId="176" fontId="4" fillId="0" borderId="33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176" fontId="4" fillId="0" borderId="49" xfId="0" applyNumberFormat="1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4" fillId="0" borderId="58" xfId="1" applyFont="1" applyBorder="1" applyAlignment="1">
      <alignment vertical="center"/>
    </xf>
    <xf numFmtId="0" fontId="4" fillId="0" borderId="57" xfId="1" applyNumberFormat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12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13" fillId="0" borderId="8" xfId="1" quotePrefix="1" applyFont="1" applyBorder="1" applyAlignment="1">
      <alignment horizontal="center" wrapText="1"/>
    </xf>
    <xf numFmtId="0" fontId="15" fillId="0" borderId="0" xfId="3" applyFont="1">
      <alignment vertical="center"/>
    </xf>
    <xf numFmtId="0" fontId="14" fillId="0" borderId="0" xfId="3">
      <alignment vertical="center"/>
    </xf>
    <xf numFmtId="0" fontId="17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horizontal="left" vertical="center" indent="1"/>
    </xf>
    <xf numFmtId="0" fontId="19" fillId="0" borderId="0" xfId="3" applyFont="1">
      <alignment vertical="center"/>
    </xf>
    <xf numFmtId="0" fontId="0" fillId="0" borderId="0" xfId="3" applyFont="1">
      <alignment vertical="center"/>
    </xf>
    <xf numFmtId="177" fontId="14" fillId="0" borderId="45" xfId="3" applyNumberFormat="1" applyBorder="1" applyAlignment="1">
      <alignment horizontal="center" vertical="center"/>
    </xf>
    <xf numFmtId="0" fontId="14" fillId="0" borderId="2" xfId="3" applyBorder="1">
      <alignment vertical="center"/>
    </xf>
    <xf numFmtId="0" fontId="14" fillId="0" borderId="4" xfId="3" applyBorder="1">
      <alignment vertical="center"/>
    </xf>
    <xf numFmtId="177" fontId="14" fillId="0" borderId="45" xfId="3" quotePrefix="1" applyNumberFormat="1" applyBorder="1" applyAlignment="1">
      <alignment horizontal="center" vertical="center"/>
    </xf>
    <xf numFmtId="0" fontId="14" fillId="0" borderId="45" xfId="3" applyNumberFormat="1" applyBorder="1" applyAlignment="1">
      <alignment horizontal="center" vertical="center"/>
    </xf>
    <xf numFmtId="0" fontId="14" fillId="0" borderId="0" xfId="3" applyBorder="1">
      <alignment vertical="center"/>
    </xf>
    <xf numFmtId="0" fontId="14" fillId="0" borderId="7" xfId="3" applyBorder="1">
      <alignment vertical="center"/>
    </xf>
    <xf numFmtId="177" fontId="14" fillId="0" borderId="48" xfId="3" applyNumberFormat="1" applyBorder="1" applyAlignment="1">
      <alignment horizontal="center" vertical="center" shrinkToFit="1"/>
    </xf>
    <xf numFmtId="177" fontId="14" fillId="0" borderId="48" xfId="3" applyNumberFormat="1" applyBorder="1" applyAlignment="1">
      <alignment vertical="center"/>
    </xf>
    <xf numFmtId="177" fontId="14" fillId="0" borderId="54" xfId="3" applyNumberFormat="1" applyBorder="1" applyAlignment="1">
      <alignment horizontal="center" vertical="center" shrinkToFit="1"/>
    </xf>
    <xf numFmtId="177" fontId="14" fillId="0" borderId="54" xfId="3" applyNumberFormat="1" applyBorder="1" applyAlignment="1">
      <alignment vertical="center"/>
    </xf>
    <xf numFmtId="177" fontId="14" fillId="0" borderId="61" xfId="3" applyNumberFormat="1" applyBorder="1" applyAlignment="1">
      <alignment horizontal="center" vertical="center" shrinkToFit="1"/>
    </xf>
    <xf numFmtId="177" fontId="14" fillId="0" borderId="61" xfId="3" applyNumberFormat="1" applyBorder="1" applyAlignment="1">
      <alignment vertical="center"/>
    </xf>
    <xf numFmtId="177" fontId="14" fillId="0" borderId="45" xfId="3" applyNumberFormat="1" applyBorder="1" applyAlignment="1">
      <alignment horizontal="center" vertical="center" shrinkToFit="1"/>
    </xf>
    <xf numFmtId="177" fontId="14" fillId="0" borderId="45" xfId="3" applyNumberFormat="1" applyBorder="1" applyAlignment="1">
      <alignment vertical="center"/>
    </xf>
    <xf numFmtId="0" fontId="14" fillId="0" borderId="45" xfId="3" quotePrefix="1" applyNumberFormat="1" applyBorder="1" applyAlignment="1">
      <alignment horizontal="center" vertical="center"/>
    </xf>
    <xf numFmtId="0" fontId="14" fillId="0" borderId="9" xfId="3" applyBorder="1">
      <alignment vertical="center"/>
    </xf>
    <xf numFmtId="0" fontId="14" fillId="0" borderId="11" xfId="3" applyBorder="1">
      <alignment vertical="center"/>
    </xf>
    <xf numFmtId="0" fontId="20" fillId="0" borderId="0" xfId="4" applyFont="1"/>
    <xf numFmtId="0" fontId="20" fillId="0" borderId="0" xfId="5" applyFont="1"/>
    <xf numFmtId="0" fontId="4" fillId="0" borderId="0" xfId="4"/>
    <xf numFmtId="0" fontId="20" fillId="0" borderId="0" xfId="4" applyFont="1" applyBorder="1"/>
    <xf numFmtId="0" fontId="20" fillId="0" borderId="1" xfId="4" applyFont="1" applyBorder="1"/>
    <xf numFmtId="0" fontId="20" fillId="0" borderId="2" xfId="4" applyFont="1" applyBorder="1"/>
    <xf numFmtId="0" fontId="20" fillId="0" borderId="4" xfId="5" applyFont="1" applyBorder="1"/>
    <xf numFmtId="0" fontId="20" fillId="0" borderId="5" xfId="4" applyFont="1" applyBorder="1"/>
    <xf numFmtId="0" fontId="20" fillId="0" borderId="7" xfId="5" applyFont="1" applyBorder="1"/>
    <xf numFmtId="0" fontId="20" fillId="0" borderId="0" xfId="5" applyFont="1" applyBorder="1"/>
    <xf numFmtId="0" fontId="20" fillId="0" borderId="0" xfId="4" applyFont="1" applyAlignment="1">
      <alignment horizontal="centerContinuous"/>
    </xf>
    <xf numFmtId="0" fontId="20" fillId="0" borderId="5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21" fillId="0" borderId="0" xfId="4" applyFont="1" applyBorder="1" applyAlignment="1">
      <alignment horizontal="centerContinuous"/>
    </xf>
    <xf numFmtId="0" fontId="20" fillId="0" borderId="0" xfId="5" applyFont="1" applyBorder="1" applyAlignment="1">
      <alignment horizontal="centerContinuous"/>
    </xf>
    <xf numFmtId="0" fontId="20" fillId="0" borderId="5" xfId="5" applyFont="1" applyBorder="1"/>
    <xf numFmtId="0" fontId="20" fillId="0" borderId="0" xfId="4" applyFont="1" applyAlignment="1">
      <alignment vertical="center"/>
    </xf>
    <xf numFmtId="0" fontId="14" fillId="0" borderId="0" xfId="4" applyFont="1" applyBorder="1" applyAlignment="1">
      <alignment horizontal="right"/>
    </xf>
    <xf numFmtId="0" fontId="4" fillId="0" borderId="0" xfId="5" applyFont="1" applyBorder="1" applyAlignment="1">
      <alignment horizontal="right"/>
    </xf>
    <xf numFmtId="0" fontId="4" fillId="0" borderId="0" xfId="5" applyFont="1" applyBorder="1"/>
    <xf numFmtId="0" fontId="4" fillId="0" borderId="0" xfId="5" applyFont="1" applyBorder="1" applyAlignment="1">
      <alignment horizontal="centerContinuous"/>
    </xf>
    <xf numFmtId="0" fontId="20" fillId="0" borderId="9" xfId="5" applyFont="1" applyBorder="1"/>
    <xf numFmtId="0" fontId="20" fillId="0" borderId="64" xfId="4" applyFont="1" applyBorder="1" applyAlignment="1">
      <alignment vertical="center"/>
    </xf>
    <xf numFmtId="0" fontId="20" fillId="0" borderId="65" xfId="5" applyFont="1" applyBorder="1"/>
    <xf numFmtId="0" fontId="20" fillId="0" borderId="65" xfId="4" applyFont="1" applyBorder="1"/>
    <xf numFmtId="0" fontId="20" fillId="0" borderId="8" xfId="4" applyFont="1" applyBorder="1" applyAlignment="1">
      <alignment vertical="center"/>
    </xf>
    <xf numFmtId="0" fontId="20" fillId="0" borderId="9" xfId="4" applyFont="1" applyBorder="1"/>
    <xf numFmtId="0" fontId="20" fillId="0" borderId="8" xfId="5" applyFont="1" applyBorder="1"/>
    <xf numFmtId="0" fontId="20" fillId="0" borderId="11" xfId="5" applyFont="1" applyBorder="1"/>
    <xf numFmtId="0" fontId="20" fillId="0" borderId="12" xfId="4" applyFont="1" applyBorder="1" applyAlignment="1">
      <alignment horizontal="centerContinuous" vertical="center"/>
    </xf>
    <xf numFmtId="0" fontId="20" fillId="0" borderId="13" xfId="5" applyFont="1" applyBorder="1" applyAlignment="1">
      <alignment horizontal="centerContinuous" vertical="center"/>
    </xf>
    <xf numFmtId="0" fontId="20" fillId="0" borderId="14" xfId="5" applyFont="1" applyBorder="1" applyAlignment="1">
      <alignment horizontal="centerContinuous" vertical="center"/>
    </xf>
    <xf numFmtId="0" fontId="20" fillId="0" borderId="0" xfId="5" applyFont="1" applyAlignment="1">
      <alignment vertical="center"/>
    </xf>
    <xf numFmtId="0" fontId="20" fillId="0" borderId="1" xfId="5" applyFont="1" applyBorder="1"/>
    <xf numFmtId="0" fontId="20" fillId="0" borderId="2" xfId="5" applyFont="1" applyBorder="1"/>
    <xf numFmtId="0" fontId="4" fillId="0" borderId="12" xfId="5" quotePrefix="1" applyFont="1" applyBorder="1" applyAlignment="1">
      <alignment horizontal="left" vertical="center"/>
    </xf>
    <xf numFmtId="178" fontId="20" fillId="0" borderId="12" xfId="5" applyNumberFormat="1" applyFont="1" applyBorder="1" applyAlignment="1">
      <alignment horizontal="center" vertical="center"/>
    </xf>
    <xf numFmtId="178" fontId="20" fillId="0" borderId="66" xfId="5" applyNumberFormat="1" applyFont="1" applyBorder="1" applyAlignment="1">
      <alignment horizontal="center" vertical="center"/>
    </xf>
    <xf numFmtId="0" fontId="20" fillId="0" borderId="67" xfId="5" quotePrefix="1" applyFont="1" applyBorder="1" applyAlignment="1">
      <alignment horizontal="center" vertical="center"/>
    </xf>
    <xf numFmtId="0" fontId="4" fillId="0" borderId="68" xfId="5" quotePrefix="1" applyFont="1" applyBorder="1" applyAlignment="1">
      <alignment horizontal="center" vertical="center"/>
    </xf>
    <xf numFmtId="0" fontId="20" fillId="0" borderId="68" xfId="5" applyFont="1" applyBorder="1" applyAlignment="1">
      <alignment vertical="center"/>
    </xf>
    <xf numFmtId="0" fontId="20" fillId="0" borderId="62" xfId="5" applyFont="1" applyBorder="1" applyAlignment="1">
      <alignment vertical="center"/>
    </xf>
    <xf numFmtId="0" fontId="20" fillId="0" borderId="69" xfId="5" applyFont="1" applyBorder="1" applyAlignment="1">
      <alignment vertical="center"/>
    </xf>
    <xf numFmtId="0" fontId="20" fillId="0" borderId="70" xfId="5" applyFont="1" applyBorder="1" applyAlignment="1">
      <alignment vertical="center"/>
    </xf>
    <xf numFmtId="0" fontId="4" fillId="0" borderId="8" xfId="5" quotePrefix="1" applyFont="1" applyBorder="1" applyAlignment="1">
      <alignment horizontal="center" vertical="center"/>
    </xf>
    <xf numFmtId="0" fontId="20" fillId="0" borderId="8" xfId="5" applyFont="1" applyBorder="1" applyAlignment="1">
      <alignment vertical="center"/>
    </xf>
    <xf numFmtId="0" fontId="20" fillId="0" borderId="71" xfId="5" applyFont="1" applyBorder="1" applyAlignment="1">
      <alignment vertical="center"/>
    </xf>
    <xf numFmtId="0" fontId="20" fillId="0" borderId="17" xfId="5" applyFont="1" applyBorder="1" applyAlignment="1">
      <alignment vertical="center"/>
    </xf>
    <xf numFmtId="0" fontId="20" fillId="0" borderId="1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20" fillId="0" borderId="0" xfId="6" applyFont="1" applyBorder="1" applyAlignment="1">
      <alignment horizontal="center"/>
    </xf>
    <xf numFmtId="0" fontId="20" fillId="0" borderId="0" xfId="6" applyFont="1"/>
    <xf numFmtId="0" fontId="20" fillId="0" borderId="1" xfId="6" applyFont="1" applyBorder="1" applyAlignment="1">
      <alignment horizontal="center"/>
    </xf>
    <xf numFmtId="0" fontId="20" fillId="0" borderId="2" xfId="6" applyFont="1" applyBorder="1" applyAlignment="1">
      <alignment horizontal="center"/>
    </xf>
    <xf numFmtId="0" fontId="20" fillId="0" borderId="2" xfId="6" applyFont="1" applyBorder="1"/>
    <xf numFmtId="0" fontId="20" fillId="0" borderId="1" xfId="6" applyFont="1" applyBorder="1"/>
    <xf numFmtId="0" fontId="20" fillId="0" borderId="4" xfId="6" applyFont="1" applyBorder="1"/>
    <xf numFmtId="0" fontId="21" fillId="0" borderId="5" xfId="6" applyFont="1" applyBorder="1" applyAlignment="1">
      <alignment horizontal="centerContinuous" vertical="center"/>
    </xf>
    <xf numFmtId="0" fontId="21" fillId="0" borderId="0" xfId="6" applyFont="1" applyBorder="1" applyAlignment="1">
      <alignment horizontal="centerContinuous" vertical="center"/>
    </xf>
    <xf numFmtId="0" fontId="20" fillId="0" borderId="0" xfId="6" applyFont="1" applyBorder="1"/>
    <xf numFmtId="0" fontId="20" fillId="0" borderId="5" xfId="6" applyFont="1" applyBorder="1"/>
    <xf numFmtId="0" fontId="20" fillId="0" borderId="7" xfId="6" applyFont="1" applyBorder="1"/>
    <xf numFmtId="0" fontId="21" fillId="0" borderId="5" xfId="6" applyFont="1" applyBorder="1" applyAlignment="1">
      <alignment horizontal="center" vertical="center"/>
    </xf>
    <xf numFmtId="0" fontId="21" fillId="0" borderId="0" xfId="6" applyFont="1" applyBorder="1" applyAlignment="1">
      <alignment horizontal="center" vertical="center"/>
    </xf>
    <xf numFmtId="0" fontId="20" fillId="0" borderId="0" xfId="6" applyFont="1" applyBorder="1" applyAlignment="1">
      <alignment horizontal="centerContinuous" vertical="center"/>
    </xf>
    <xf numFmtId="0" fontId="20" fillId="0" borderId="5" xfId="6" applyFont="1" applyBorder="1" applyAlignment="1">
      <alignment horizontal="center"/>
    </xf>
    <xf numFmtId="0" fontId="19" fillId="0" borderId="5" xfId="6" applyFont="1" applyBorder="1" applyAlignment="1"/>
    <xf numFmtId="0" fontId="19" fillId="0" borderId="0" xfId="6" applyFont="1" applyBorder="1" applyAlignment="1"/>
    <xf numFmtId="0" fontId="20" fillId="0" borderId="0" xfId="6" applyBorder="1"/>
    <xf numFmtId="0" fontId="19" fillId="0" borderId="5" xfId="6" quotePrefix="1" applyFont="1" applyBorder="1" applyAlignment="1">
      <alignment horizontal="left"/>
    </xf>
    <xf numFmtId="0" fontId="19" fillId="0" borderId="0" xfId="6" quotePrefix="1" applyFont="1" applyBorder="1" applyAlignment="1">
      <alignment horizontal="left"/>
    </xf>
    <xf numFmtId="0" fontId="20" fillId="0" borderId="5" xfId="6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/>
    </xf>
    <xf numFmtId="0" fontId="20" fillId="0" borderId="9" xfId="6" applyFont="1" applyBorder="1"/>
    <xf numFmtId="0" fontId="20" fillId="0" borderId="8" xfId="6" applyFont="1" applyBorder="1"/>
    <xf numFmtId="0" fontId="20" fillId="0" borderId="11" xfId="6" applyFont="1" applyBorder="1"/>
    <xf numFmtId="0" fontId="20" fillId="0" borderId="12" xfId="6" applyFont="1" applyBorder="1" applyAlignment="1">
      <alignment horizontal="centerContinuous" vertical="center"/>
    </xf>
    <xf numFmtId="0" fontId="20" fillId="0" borderId="13" xfId="6" applyFont="1" applyBorder="1" applyAlignment="1">
      <alignment horizontal="centerContinuous" vertical="center"/>
    </xf>
    <xf numFmtId="0" fontId="20" fillId="0" borderId="0" xfId="6" applyFont="1" applyBorder="1" applyAlignment="1">
      <alignment vertical="center"/>
    </xf>
    <xf numFmtId="0" fontId="20" fillId="0" borderId="14" xfId="6" applyFont="1" applyBorder="1" applyAlignment="1">
      <alignment horizontal="centerContinuous" vertical="center"/>
    </xf>
    <xf numFmtId="0" fontId="20" fillId="0" borderId="7" xfId="6" applyFont="1" applyBorder="1" applyAlignment="1">
      <alignment vertical="center"/>
    </xf>
    <xf numFmtId="0" fontId="20" fillId="0" borderId="0" xfId="6" applyFont="1" applyAlignment="1">
      <alignment vertical="center"/>
    </xf>
    <xf numFmtId="0" fontId="20" fillId="0" borderId="5" xfId="6" quotePrefix="1" applyFont="1" applyBorder="1" applyAlignment="1">
      <alignment horizontal="center" vertical="center"/>
    </xf>
    <xf numFmtId="0" fontId="20" fillId="0" borderId="0" xfId="6" quotePrefix="1" applyFont="1" applyBorder="1" applyAlignment="1">
      <alignment horizontal="center" vertical="center"/>
    </xf>
    <xf numFmtId="0" fontId="20" fillId="0" borderId="8" xfId="6" applyFont="1" applyBorder="1" applyAlignment="1">
      <alignment horizontal="center" vertical="center"/>
    </xf>
    <xf numFmtId="0" fontId="20" fillId="0" borderId="8" xfId="6" quotePrefix="1" applyFont="1" applyBorder="1" applyAlignment="1">
      <alignment horizontal="center" vertical="center"/>
    </xf>
    <xf numFmtId="0" fontId="20" fillId="0" borderId="0" xfId="6" quotePrefix="1" applyFont="1" applyBorder="1" applyAlignment="1">
      <alignment horizontal="right" vertical="center"/>
    </xf>
    <xf numFmtId="0" fontId="20" fillId="0" borderId="18" xfId="6" quotePrefix="1" applyFont="1" applyBorder="1" applyAlignment="1">
      <alignment horizontal="center" vertical="center"/>
    </xf>
    <xf numFmtId="0" fontId="20" fillId="0" borderId="0" xfId="6"/>
    <xf numFmtId="0" fontId="20" fillId="0" borderId="24" xfId="6" applyFont="1" applyBorder="1" applyAlignment="1">
      <alignment vertical="center"/>
    </xf>
    <xf numFmtId="0" fontId="20" fillId="0" borderId="32" xfId="6" applyFont="1" applyBorder="1" applyAlignment="1">
      <alignment vertical="center"/>
    </xf>
    <xf numFmtId="0" fontId="20" fillId="0" borderId="40" xfId="6" applyFont="1" applyBorder="1" applyAlignment="1">
      <alignment vertical="center"/>
    </xf>
    <xf numFmtId="32" fontId="20" fillId="0" borderId="12" xfId="6" applyNumberFormat="1" applyFont="1" applyBorder="1" applyAlignment="1">
      <alignment horizontal="center" vertical="center"/>
    </xf>
    <xf numFmtId="0" fontId="20" fillId="0" borderId="12" xfId="6" applyFont="1" applyBorder="1" applyAlignment="1">
      <alignment vertical="center"/>
    </xf>
    <xf numFmtId="0" fontId="20" fillId="0" borderId="58" xfId="6" applyFont="1" applyBorder="1" applyAlignment="1">
      <alignment vertical="center"/>
    </xf>
    <xf numFmtId="0" fontId="20" fillId="0" borderId="9" xfId="6" applyBorder="1"/>
    <xf numFmtId="32" fontId="20" fillId="0" borderId="67" xfId="6" quotePrefix="1" applyNumberFormat="1" applyFont="1" applyBorder="1" applyAlignment="1">
      <alignment horizontal="center" vertical="center"/>
    </xf>
    <xf numFmtId="0" fontId="20" fillId="0" borderId="9" xfId="6" applyFont="1" applyBorder="1" applyAlignment="1">
      <alignment vertical="center"/>
    </xf>
    <xf numFmtId="0" fontId="20" fillId="0" borderId="11" xfId="6" applyFont="1" applyBorder="1" applyAlignment="1">
      <alignment vertical="center"/>
    </xf>
    <xf numFmtId="32" fontId="20" fillId="0" borderId="0" xfId="6" quotePrefix="1" applyNumberFormat="1" applyFont="1" applyBorder="1" applyAlignment="1">
      <alignment horizontal="center" vertical="center"/>
    </xf>
    <xf numFmtId="32" fontId="20" fillId="0" borderId="0" xfId="6" applyNumberFormat="1" applyFont="1" applyBorder="1" applyAlignment="1">
      <alignment horizontal="center" vertical="center"/>
    </xf>
    <xf numFmtId="0" fontId="20" fillId="0" borderId="1" xfId="6" applyBorder="1"/>
    <xf numFmtId="0" fontId="20" fillId="0" borderId="2" xfId="6" applyBorder="1"/>
    <xf numFmtId="32" fontId="20" fillId="0" borderId="2" xfId="6" applyNumberFormat="1" applyFont="1" applyBorder="1" applyAlignment="1">
      <alignment horizontal="center" vertical="center"/>
    </xf>
    <xf numFmtId="0" fontId="20" fillId="0" borderId="2" xfId="6" applyFont="1" applyBorder="1" applyAlignment="1">
      <alignment vertical="center"/>
    </xf>
    <xf numFmtId="0" fontId="20" fillId="0" borderId="4" xfId="6" applyFont="1" applyBorder="1" applyAlignment="1">
      <alignment vertical="center"/>
    </xf>
    <xf numFmtId="0" fontId="20" fillId="0" borderId="5" xfId="6" applyBorder="1"/>
    <xf numFmtId="0" fontId="20" fillId="0" borderId="8" xfId="6" applyBorder="1"/>
    <xf numFmtId="32" fontId="20" fillId="0" borderId="9" xfId="6" applyNumberFormat="1" applyFont="1" applyBorder="1" applyAlignment="1">
      <alignment horizontal="center" vertical="center"/>
    </xf>
    <xf numFmtId="179" fontId="20" fillId="0" borderId="0" xfId="6" applyNumberFormat="1" applyFont="1"/>
    <xf numFmtId="0" fontId="20" fillId="0" borderId="0" xfId="6" applyFont="1" applyAlignment="1">
      <alignment horizontal="center"/>
    </xf>
    <xf numFmtId="0" fontId="5" fillId="0" borderId="3" xfId="1" quotePrefix="1" applyFont="1" applyBorder="1" applyAlignment="1">
      <alignment horizontal="right" vertical="center"/>
    </xf>
    <xf numFmtId="0" fontId="13" fillId="0" borderId="6" xfId="1" quotePrefix="1" applyFont="1" applyBorder="1" applyAlignment="1">
      <alignment horizontal="right" vertical="center"/>
    </xf>
    <xf numFmtId="0" fontId="4" fillId="0" borderId="10" xfId="1" quotePrefix="1" applyFont="1" applyBorder="1" applyAlignment="1">
      <alignment horizontal="center" wrapText="1"/>
    </xf>
    <xf numFmtId="0" fontId="4" fillId="0" borderId="73" xfId="0" quotePrefix="1" applyFont="1" applyBorder="1" applyAlignment="1">
      <alignment horizontal="center" vertical="center"/>
    </xf>
    <xf numFmtId="0" fontId="4" fillId="0" borderId="74" xfId="0" quotePrefix="1" applyFont="1" applyBorder="1" applyAlignment="1">
      <alignment horizontal="center" vertical="center"/>
    </xf>
    <xf numFmtId="0" fontId="4" fillId="0" borderId="101" xfId="0" quotePrefix="1" applyFont="1" applyBorder="1" applyAlignment="1">
      <alignment horizontal="center" vertical="center"/>
    </xf>
    <xf numFmtId="0" fontId="4" fillId="0" borderId="75" xfId="0" quotePrefix="1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6" xfId="0" quotePrefix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77" xfId="0" quotePrefix="1" applyFont="1" applyBorder="1" applyAlignment="1">
      <alignment horizontal="center" vertical="center"/>
    </xf>
    <xf numFmtId="0" fontId="4" fillId="0" borderId="76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4" fillId="0" borderId="101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4" fillId="0" borderId="78" xfId="1" applyFont="1" applyBorder="1" applyAlignment="1">
      <alignment vertical="center"/>
    </xf>
    <xf numFmtId="180" fontId="4" fillId="0" borderId="66" xfId="1" applyNumberFormat="1" applyFont="1" applyBorder="1" applyAlignment="1">
      <alignment vertical="center"/>
    </xf>
    <xf numFmtId="180" fontId="4" fillId="0" borderId="58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177" fontId="14" fillId="0" borderId="87" xfId="3" applyNumberFormat="1" applyBorder="1" applyAlignment="1">
      <alignment vertical="center"/>
    </xf>
    <xf numFmtId="177" fontId="14" fillId="0" borderId="100" xfId="3" applyNumberFormat="1" applyBorder="1" applyAlignment="1">
      <alignment vertical="center"/>
    </xf>
    <xf numFmtId="177" fontId="14" fillId="0" borderId="93" xfId="3" applyNumberFormat="1" applyBorder="1" applyAlignment="1">
      <alignment vertical="center"/>
    </xf>
    <xf numFmtId="177" fontId="14" fillId="0" borderId="0" xfId="3" applyNumberFormat="1">
      <alignment vertical="center"/>
    </xf>
    <xf numFmtId="0" fontId="4" fillId="0" borderId="45" xfId="0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80" xfId="0" applyFont="1" applyBorder="1" applyAlignment="1">
      <alignment vertical="center"/>
    </xf>
    <xf numFmtId="0" fontId="4" fillId="0" borderId="79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102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12" xfId="5" quotePrefix="1" applyFont="1" applyBorder="1" applyAlignment="1">
      <alignment horizontal="center" vertical="center"/>
    </xf>
    <xf numFmtId="0" fontId="20" fillId="0" borderId="67" xfId="5" applyFont="1" applyBorder="1" applyAlignment="1">
      <alignment vertical="center"/>
    </xf>
    <xf numFmtId="0" fontId="20" fillId="0" borderId="78" xfId="5" applyFont="1" applyBorder="1" applyAlignment="1">
      <alignment vertical="center"/>
    </xf>
    <xf numFmtId="0" fontId="20" fillId="0" borderId="66" xfId="5" applyFont="1" applyBorder="1" applyAlignment="1">
      <alignment vertical="center"/>
    </xf>
    <xf numFmtId="0" fontId="20" fillId="0" borderId="58" xfId="5" applyFont="1" applyBorder="1" applyAlignment="1">
      <alignment vertical="center"/>
    </xf>
    <xf numFmtId="0" fontId="20" fillId="0" borderId="104" xfId="5" applyFont="1" applyBorder="1" applyAlignment="1">
      <alignment vertical="center"/>
    </xf>
    <xf numFmtId="0" fontId="20" fillId="0" borderId="105" xfId="5" applyFont="1" applyBorder="1" applyAlignment="1">
      <alignment vertical="center"/>
    </xf>
    <xf numFmtId="0" fontId="20" fillId="0" borderId="106" xfId="5" applyFont="1" applyBorder="1" applyAlignment="1">
      <alignment vertical="center"/>
    </xf>
    <xf numFmtId="0" fontId="20" fillId="0" borderId="19" xfId="5" applyFont="1" applyBorder="1" applyAlignment="1">
      <alignment vertical="center"/>
    </xf>
    <xf numFmtId="0" fontId="20" fillId="0" borderId="18" xfId="5" applyFont="1" applyBorder="1" applyAlignment="1">
      <alignment vertical="center"/>
    </xf>
    <xf numFmtId="181" fontId="20" fillId="0" borderId="78" xfId="5" applyNumberFormat="1" applyFont="1" applyBorder="1" applyAlignment="1">
      <alignment vertical="center"/>
    </xf>
    <xf numFmtId="181" fontId="20" fillId="0" borderId="66" xfId="5" applyNumberFormat="1" applyFont="1" applyBorder="1" applyAlignment="1">
      <alignment vertical="center"/>
    </xf>
    <xf numFmtId="181" fontId="20" fillId="0" borderId="58" xfId="5" applyNumberFormat="1" applyFont="1" applyBorder="1" applyAlignment="1">
      <alignment vertical="center"/>
    </xf>
    <xf numFmtId="0" fontId="25" fillId="0" borderId="0" xfId="9" applyAlignment="1">
      <alignment horizontal="center" vertical="center"/>
    </xf>
    <xf numFmtId="49" fontId="25" fillId="0" borderId="0" xfId="9" applyNumberFormat="1" applyFont="1" applyBorder="1" applyAlignment="1">
      <alignment horizontal="right" vertical="center"/>
    </xf>
    <xf numFmtId="49" fontId="25" fillId="0" borderId="0" xfId="9" applyNumberFormat="1" applyFont="1" applyBorder="1" applyAlignment="1">
      <alignment horizontal="left" vertical="center"/>
    </xf>
    <xf numFmtId="49" fontId="25" fillId="0" borderId="0" xfId="9" applyNumberFormat="1" applyFont="1" applyBorder="1" applyAlignment="1">
      <alignment horizontal="center" vertical="center"/>
    </xf>
    <xf numFmtId="0" fontId="27" fillId="0" borderId="0" xfId="9" applyFont="1" applyAlignment="1">
      <alignment horizontal="distributed" vertical="center"/>
    </xf>
    <xf numFmtId="49" fontId="28" fillId="0" borderId="0" xfId="9" applyNumberFormat="1" applyFont="1" applyBorder="1" applyAlignment="1">
      <alignment horizontal="left"/>
    </xf>
    <xf numFmtId="56" fontId="28" fillId="0" borderId="0" xfId="9" applyNumberFormat="1" applyFont="1" applyAlignment="1">
      <alignment horizontal="distributed"/>
    </xf>
    <xf numFmtId="0" fontId="28" fillId="0" borderId="0" xfId="9" applyFont="1" applyAlignment="1">
      <alignment horizontal="distributed" vertical="center"/>
    </xf>
    <xf numFmtId="0" fontId="28" fillId="0" borderId="0" xfId="9" applyFont="1" applyAlignment="1">
      <alignment vertical="center"/>
    </xf>
    <xf numFmtId="0" fontId="29" fillId="0" borderId="0" xfId="9" applyFont="1" applyAlignment="1">
      <alignment horizontal="center" vertical="center"/>
    </xf>
    <xf numFmtId="0" fontId="31" fillId="3" borderId="62" xfId="9" applyFont="1" applyFill="1" applyBorder="1" applyAlignment="1">
      <alignment horizontal="center" vertical="center" wrapText="1"/>
    </xf>
    <xf numFmtId="0" fontId="31" fillId="3" borderId="69" xfId="9" applyFont="1" applyFill="1" applyBorder="1" applyAlignment="1">
      <alignment horizontal="center" vertical="center" wrapText="1"/>
    </xf>
    <xf numFmtId="0" fontId="31" fillId="4" borderId="62" xfId="9" applyFont="1" applyFill="1" applyBorder="1" applyAlignment="1">
      <alignment horizontal="center" vertical="center" wrapText="1"/>
    </xf>
    <xf numFmtId="0" fontId="31" fillId="4" borderId="69" xfId="9" applyFont="1" applyFill="1" applyBorder="1" applyAlignment="1">
      <alignment horizontal="center" vertical="center" wrapText="1"/>
    </xf>
    <xf numFmtId="0" fontId="25" fillId="0" borderId="0" xfId="9" applyFont="1" applyFill="1" applyAlignment="1">
      <alignment horizontal="right" vertical="center"/>
    </xf>
    <xf numFmtId="49" fontId="32" fillId="0" borderId="84" xfId="9" applyNumberFormat="1" applyFont="1" applyFill="1" applyBorder="1" applyAlignment="1">
      <alignment horizontal="right" vertical="center"/>
    </xf>
    <xf numFmtId="49" fontId="32" fillId="0" borderId="85" xfId="9" applyNumberFormat="1" applyFont="1" applyFill="1" applyBorder="1" applyAlignment="1">
      <alignment horizontal="left" vertical="center"/>
    </xf>
    <xf numFmtId="49" fontId="32" fillId="0" borderId="85" xfId="9" applyNumberFormat="1" applyFont="1" applyFill="1" applyBorder="1" applyAlignment="1">
      <alignment horizontal="center" vertical="center"/>
    </xf>
    <xf numFmtId="49" fontId="32" fillId="0" borderId="85" xfId="9" applyNumberFormat="1" applyFont="1" applyFill="1" applyBorder="1" applyAlignment="1">
      <alignment horizontal="right" vertical="center"/>
    </xf>
    <xf numFmtId="49" fontId="32" fillId="0" borderId="107" xfId="9" applyNumberFormat="1" applyFont="1" applyFill="1" applyBorder="1" applyAlignment="1">
      <alignment horizontal="left" vertical="center"/>
    </xf>
    <xf numFmtId="0" fontId="25" fillId="0" borderId="87" xfId="9" applyFont="1" applyFill="1" applyBorder="1" applyAlignment="1">
      <alignment horizontal="center" vertical="center"/>
    </xf>
    <xf numFmtId="0" fontId="25" fillId="0" borderId="0" xfId="9" applyFont="1" applyFill="1" applyAlignment="1">
      <alignment horizontal="center" vertical="center"/>
    </xf>
    <xf numFmtId="49" fontId="32" fillId="0" borderId="98" xfId="9" applyNumberFormat="1" applyFont="1" applyFill="1" applyBorder="1" applyAlignment="1">
      <alignment horizontal="right" vertical="center"/>
    </xf>
    <xf numFmtId="49" fontId="32" fillId="0" borderId="99" xfId="9" applyNumberFormat="1" applyFont="1" applyFill="1" applyBorder="1" applyAlignment="1">
      <alignment horizontal="left" vertical="center"/>
    </xf>
    <xf numFmtId="49" fontId="32" fillId="0" borderId="99" xfId="9" applyNumberFormat="1" applyFont="1" applyFill="1" applyBorder="1" applyAlignment="1">
      <alignment horizontal="center" vertical="center"/>
    </xf>
    <xf numFmtId="49" fontId="32" fillId="0" borderId="99" xfId="9" applyNumberFormat="1" applyFont="1" applyFill="1" applyBorder="1" applyAlignment="1">
      <alignment horizontal="right" vertical="center"/>
    </xf>
    <xf numFmtId="49" fontId="32" fillId="0" borderId="108" xfId="9" applyNumberFormat="1" applyFont="1" applyFill="1" applyBorder="1" applyAlignment="1">
      <alignment horizontal="left" vertical="center"/>
    </xf>
    <xf numFmtId="0" fontId="25" fillId="0" borderId="83" xfId="9" applyFont="1" applyFill="1" applyBorder="1" applyAlignment="1">
      <alignment horizontal="center" vertical="center"/>
    </xf>
    <xf numFmtId="0" fontId="25" fillId="0" borderId="100" xfId="9" applyFont="1" applyFill="1" applyBorder="1" applyAlignment="1">
      <alignment horizontal="center" vertical="center"/>
    </xf>
    <xf numFmtId="0" fontId="25" fillId="0" borderId="86" xfId="9" applyFont="1" applyFill="1" applyBorder="1" applyAlignment="1">
      <alignment horizontal="center" vertical="center"/>
    </xf>
    <xf numFmtId="49" fontId="32" fillId="0" borderId="91" xfId="9" applyNumberFormat="1" applyFont="1" applyFill="1" applyBorder="1" applyAlignment="1">
      <alignment horizontal="right" vertical="center"/>
    </xf>
    <xf numFmtId="49" fontId="32" fillId="0" borderId="92" xfId="9" applyNumberFormat="1" applyFont="1" applyFill="1" applyBorder="1" applyAlignment="1">
      <alignment horizontal="left" vertical="center"/>
    </xf>
    <xf numFmtId="49" fontId="32" fillId="0" borderId="92" xfId="9" applyNumberFormat="1" applyFont="1" applyFill="1" applyBorder="1" applyAlignment="1">
      <alignment horizontal="center" vertical="center"/>
    </xf>
    <xf numFmtId="49" fontId="32" fillId="0" borderId="92" xfId="9" applyNumberFormat="1" applyFont="1" applyFill="1" applyBorder="1" applyAlignment="1">
      <alignment horizontal="right" vertical="center"/>
    </xf>
    <xf numFmtId="49" fontId="32" fillId="0" borderId="109" xfId="9" applyNumberFormat="1" applyFont="1" applyFill="1" applyBorder="1" applyAlignment="1">
      <alignment horizontal="left" vertical="center"/>
    </xf>
    <xf numFmtId="0" fontId="25" fillId="0" borderId="93" xfId="9" applyFont="1" applyFill="1" applyBorder="1" applyAlignment="1">
      <alignment horizontal="center" vertical="center"/>
    </xf>
    <xf numFmtId="49" fontId="32" fillId="0" borderId="94" xfId="9" applyNumberFormat="1" applyFont="1" applyFill="1" applyBorder="1" applyAlignment="1">
      <alignment horizontal="right" vertical="center"/>
    </xf>
    <xf numFmtId="49" fontId="32" fillId="0" borderId="95" xfId="9" applyNumberFormat="1" applyFont="1" applyFill="1" applyBorder="1" applyAlignment="1">
      <alignment horizontal="left" vertical="center"/>
    </xf>
    <xf numFmtId="49" fontId="32" fillId="0" borderId="95" xfId="9" applyNumberFormat="1" applyFont="1" applyFill="1" applyBorder="1" applyAlignment="1">
      <alignment horizontal="center" vertical="center"/>
    </xf>
    <xf numFmtId="49" fontId="32" fillId="0" borderId="95" xfId="9" applyNumberFormat="1" applyFont="1" applyFill="1" applyBorder="1" applyAlignment="1">
      <alignment horizontal="right" vertical="center"/>
    </xf>
    <xf numFmtId="49" fontId="32" fillId="0" borderId="110" xfId="9" applyNumberFormat="1" applyFont="1" applyFill="1" applyBorder="1" applyAlignment="1">
      <alignment horizontal="left" vertical="center"/>
    </xf>
    <xf numFmtId="0" fontId="25" fillId="0" borderId="97" xfId="9" applyFont="1" applyFill="1" applyBorder="1" applyAlignment="1">
      <alignment horizontal="center" vertical="center"/>
    </xf>
    <xf numFmtId="49" fontId="32" fillId="0" borderId="88" xfId="9" applyNumberFormat="1" applyFont="1" applyFill="1" applyBorder="1" applyAlignment="1">
      <alignment horizontal="right" vertical="center"/>
    </xf>
    <xf numFmtId="49" fontId="32" fillId="0" borderId="89" xfId="9" applyNumberFormat="1" applyFont="1" applyFill="1" applyBorder="1" applyAlignment="1">
      <alignment horizontal="left" vertical="center"/>
    </xf>
    <xf numFmtId="49" fontId="32" fillId="0" borderId="89" xfId="9" applyNumberFormat="1" applyFont="1" applyFill="1" applyBorder="1" applyAlignment="1">
      <alignment horizontal="center" vertical="center"/>
    </xf>
    <xf numFmtId="0" fontId="25" fillId="0" borderId="90" xfId="9" applyFont="1" applyFill="1" applyBorder="1" applyAlignment="1">
      <alignment horizontal="center" vertical="center"/>
    </xf>
    <xf numFmtId="49" fontId="32" fillId="0" borderId="37" xfId="9" applyNumberFormat="1" applyFont="1" applyFill="1" applyBorder="1" applyAlignment="1">
      <alignment horizontal="right" vertical="center"/>
    </xf>
    <xf numFmtId="49" fontId="32" fillId="0" borderId="39" xfId="9" applyNumberFormat="1" applyFont="1" applyFill="1" applyBorder="1" applyAlignment="1">
      <alignment horizontal="left" vertical="center"/>
    </xf>
    <xf numFmtId="49" fontId="32" fillId="0" borderId="39" xfId="9" applyNumberFormat="1" applyFont="1" applyFill="1" applyBorder="1" applyAlignment="1">
      <alignment horizontal="center" vertical="center"/>
    </xf>
    <xf numFmtId="49" fontId="32" fillId="0" borderId="81" xfId="9" applyNumberFormat="1" applyFont="1" applyFill="1" applyBorder="1" applyAlignment="1">
      <alignment horizontal="right" vertical="center"/>
    </xf>
    <xf numFmtId="49" fontId="32" fillId="0" borderId="82" xfId="9" applyNumberFormat="1" applyFont="1" applyFill="1" applyBorder="1" applyAlignment="1">
      <alignment horizontal="left" vertical="center"/>
    </xf>
    <xf numFmtId="0" fontId="25" fillId="0" borderId="45" xfId="9" applyFont="1" applyFill="1" applyBorder="1" applyAlignment="1">
      <alignment horizontal="center" vertical="center"/>
    </xf>
    <xf numFmtId="49" fontId="32" fillId="0" borderId="39" xfId="9" applyNumberFormat="1" applyFont="1" applyFill="1" applyBorder="1" applyAlignment="1">
      <alignment horizontal="right" vertical="center"/>
    </xf>
    <xf numFmtId="49" fontId="32" fillId="0" borderId="46" xfId="9" applyNumberFormat="1" applyFont="1" applyFill="1" applyBorder="1" applyAlignment="1">
      <alignment horizontal="left" vertical="center"/>
    </xf>
    <xf numFmtId="0" fontId="25" fillId="0" borderId="45" xfId="9" applyBorder="1" applyAlignment="1">
      <alignment horizontal="center" vertical="center"/>
    </xf>
    <xf numFmtId="49" fontId="32" fillId="0" borderId="72" xfId="9" applyNumberFormat="1" applyFont="1" applyFill="1" applyBorder="1" applyAlignment="1">
      <alignment horizontal="right" vertical="center"/>
    </xf>
    <xf numFmtId="49" fontId="32" fillId="0" borderId="0" xfId="9" applyNumberFormat="1" applyFont="1" applyFill="1" applyBorder="1" applyAlignment="1">
      <alignment horizontal="left" vertical="center"/>
    </xf>
    <xf numFmtId="49" fontId="32" fillId="0" borderId="0" xfId="9" applyNumberFormat="1" applyFont="1" applyFill="1" applyBorder="1" applyAlignment="1">
      <alignment horizontal="center" vertical="center"/>
    </xf>
    <xf numFmtId="49" fontId="32" fillId="0" borderId="0" xfId="9" applyNumberFormat="1" applyFont="1" applyFill="1" applyBorder="1" applyAlignment="1">
      <alignment horizontal="right" vertical="center"/>
    </xf>
    <xf numFmtId="49" fontId="32" fillId="0" borderId="81" xfId="9" applyNumberFormat="1" applyFont="1" applyFill="1" applyBorder="1" applyAlignment="1">
      <alignment horizontal="left" vertical="center"/>
    </xf>
    <xf numFmtId="49" fontId="27" fillId="0" borderId="0" xfId="9" applyNumberFormat="1" applyFont="1" applyBorder="1" applyAlignment="1">
      <alignment horizontal="right" vertical="center"/>
    </xf>
    <xf numFmtId="49" fontId="27" fillId="0" borderId="0" xfId="9" applyNumberFormat="1" applyFont="1" applyBorder="1" applyAlignment="1">
      <alignment horizontal="left" vertical="center"/>
    </xf>
    <xf numFmtId="49" fontId="27" fillId="0" borderId="0" xfId="9" applyNumberFormat="1" applyFont="1" applyBorder="1" applyAlignment="1">
      <alignment horizontal="center" vertical="center"/>
    </xf>
    <xf numFmtId="0" fontId="27" fillId="0" borderId="45" xfId="9" applyFont="1" applyBorder="1" applyAlignment="1">
      <alignment horizontal="center" vertical="center"/>
    </xf>
    <xf numFmtId="0" fontId="27" fillId="0" borderId="0" xfId="9" applyFont="1" applyAlignment="1">
      <alignment horizontal="center" vertical="center"/>
    </xf>
    <xf numFmtId="0" fontId="14" fillId="0" borderId="83" xfId="10" applyFont="1" applyFill="1" applyBorder="1" applyAlignment="1">
      <alignment horizontal="center" vertical="center"/>
    </xf>
    <xf numFmtId="0" fontId="14" fillId="0" borderId="45" xfId="10" applyFont="1" applyFill="1" applyBorder="1" applyAlignment="1">
      <alignment horizontal="center" vertical="center"/>
    </xf>
    <xf numFmtId="0" fontId="14" fillId="0" borderId="86" xfId="10" applyFont="1" applyFill="1" applyBorder="1" applyAlignment="1">
      <alignment horizontal="center" vertical="center"/>
    </xf>
    <xf numFmtId="0" fontId="14" fillId="0" borderId="96" xfId="10" applyFont="1" applyFill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37" xfId="1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50" xfId="1" applyNumberFormat="1" applyFont="1" applyBorder="1" applyAlignment="1">
      <alignment horizontal="right" vertical="center"/>
    </xf>
    <xf numFmtId="176" fontId="4" fillId="0" borderId="25" xfId="1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179" fontId="20" fillId="0" borderId="0" xfId="6" applyNumberFormat="1" applyFont="1" applyBorder="1" applyAlignment="1">
      <alignment vertical="center"/>
    </xf>
    <xf numFmtId="179" fontId="20" fillId="0" borderId="9" xfId="6" applyNumberFormat="1" applyFont="1" applyBorder="1" applyAlignment="1">
      <alignment vertical="center"/>
    </xf>
    <xf numFmtId="179" fontId="20" fillId="0" borderId="2" xfId="6" applyNumberFormat="1" applyFont="1" applyBorder="1" applyAlignment="1">
      <alignment vertical="center"/>
    </xf>
    <xf numFmtId="179" fontId="20" fillId="0" borderId="0" xfId="6" applyNumberFormat="1" applyFont="1" applyBorder="1" applyAlignment="1">
      <alignment horizontal="center" vertical="center"/>
    </xf>
    <xf numFmtId="0" fontId="20" fillId="0" borderId="8" xfId="6" applyFont="1" applyBorder="1" applyAlignment="1">
      <alignment vertical="center"/>
    </xf>
    <xf numFmtId="179" fontId="20" fillId="0" borderId="12" xfId="6" applyNumberFormat="1" applyFont="1" applyBorder="1" applyAlignment="1">
      <alignment horizontal="center" vertical="center"/>
    </xf>
    <xf numFmtId="32" fontId="20" fillId="0" borderId="58" xfId="6" applyNumberFormat="1" applyFont="1" applyBorder="1" applyAlignment="1">
      <alignment horizontal="center" vertical="center"/>
    </xf>
    <xf numFmtId="0" fontId="20" fillId="0" borderId="11" xfId="6" applyBorder="1"/>
    <xf numFmtId="0" fontId="20" fillId="0" borderId="5" xfId="6" applyFont="1" applyBorder="1" applyAlignment="1">
      <alignment vertical="center"/>
    </xf>
    <xf numFmtId="179" fontId="20" fillId="0" borderId="27" xfId="6" applyNumberFormat="1" applyFont="1" applyBorder="1" applyAlignment="1">
      <alignment vertical="center"/>
    </xf>
    <xf numFmtId="0" fontId="20" fillId="0" borderId="26" xfId="6" applyFont="1" applyBorder="1" applyAlignment="1">
      <alignment vertical="center"/>
    </xf>
    <xf numFmtId="0" fontId="20" fillId="0" borderId="26" xfId="6" applyNumberFormat="1" applyFont="1" applyBorder="1" applyAlignment="1">
      <alignment horizontal="center" vertical="center"/>
    </xf>
    <xf numFmtId="0" fontId="20" fillId="0" borderId="24" xfId="6" applyNumberFormat="1" applyFont="1" applyBorder="1" applyAlignment="1">
      <alignment horizontal="center" vertical="center"/>
    </xf>
    <xf numFmtId="32" fontId="20" fillId="0" borderId="24" xfId="6" applyNumberFormat="1" applyFont="1" applyBorder="1" applyAlignment="1">
      <alignment horizontal="center" vertical="center" shrinkToFit="1"/>
    </xf>
    <xf numFmtId="179" fontId="20" fillId="0" borderId="43" xfId="6" applyNumberFormat="1" applyFont="1" applyBorder="1" applyAlignment="1">
      <alignment vertical="center"/>
    </xf>
    <xf numFmtId="0" fontId="20" fillId="0" borderId="42" xfId="6" applyFont="1" applyBorder="1" applyAlignment="1">
      <alignment vertical="center"/>
    </xf>
    <xf numFmtId="0" fontId="20" fillId="0" borderId="42" xfId="6" applyNumberFormat="1" applyFont="1" applyBorder="1" applyAlignment="1">
      <alignment horizontal="center" vertical="center"/>
    </xf>
    <xf numFmtId="0" fontId="20" fillId="0" borderId="40" xfId="6" applyNumberFormat="1" applyFont="1" applyBorder="1" applyAlignment="1">
      <alignment horizontal="center" vertical="center"/>
    </xf>
    <xf numFmtId="32" fontId="20" fillId="0" borderId="40" xfId="6" applyNumberFormat="1" applyFont="1" applyBorder="1" applyAlignment="1">
      <alignment horizontal="center" vertical="center" shrinkToFit="1"/>
    </xf>
    <xf numFmtId="179" fontId="20" fillId="0" borderId="35" xfId="6" applyNumberFormat="1" applyFont="1" applyBorder="1" applyAlignment="1">
      <alignment vertical="center"/>
    </xf>
    <xf numFmtId="0" fontId="20" fillId="0" borderId="34" xfId="6" applyFont="1" applyBorder="1" applyAlignment="1">
      <alignment vertical="center"/>
    </xf>
    <xf numFmtId="0" fontId="20" fillId="0" borderId="34" xfId="6" applyNumberFormat="1" applyFont="1" applyBorder="1" applyAlignment="1">
      <alignment horizontal="center" vertical="center"/>
    </xf>
    <xf numFmtId="0" fontId="20" fillId="0" borderId="32" xfId="6" applyNumberFormat="1" applyFont="1" applyBorder="1" applyAlignment="1">
      <alignment horizontal="center" vertical="center"/>
    </xf>
    <xf numFmtId="32" fontId="20" fillId="0" borderId="32" xfId="6" applyNumberFormat="1" applyFont="1" applyBorder="1" applyAlignment="1">
      <alignment horizontal="center" vertical="center" shrinkToFit="1"/>
    </xf>
    <xf numFmtId="0" fontId="20" fillId="0" borderId="16" xfId="6" applyFont="1" applyBorder="1" applyAlignment="1">
      <alignment vertical="center"/>
    </xf>
    <xf numFmtId="0" fontId="20" fillId="0" borderId="1" xfId="6" applyFont="1" applyBorder="1" applyAlignment="1">
      <alignment vertical="center"/>
    </xf>
    <xf numFmtId="0" fontId="20" fillId="0" borderId="22" xfId="6" applyNumberFormat="1" applyFont="1" applyBorder="1" applyAlignment="1">
      <alignment horizontal="center" vertical="center"/>
    </xf>
    <xf numFmtId="0" fontId="20" fillId="0" borderId="20" xfId="6" applyNumberFormat="1" applyFont="1" applyBorder="1" applyAlignment="1">
      <alignment horizontal="center" vertical="center"/>
    </xf>
    <xf numFmtId="32" fontId="20" fillId="0" borderId="20" xfId="6" applyNumberFormat="1" applyFont="1" applyBorder="1" applyAlignment="1">
      <alignment horizontal="center" vertical="center" shrinkToFit="1"/>
    </xf>
    <xf numFmtId="0" fontId="20" fillId="0" borderId="9" xfId="6" applyFont="1" applyBorder="1" applyAlignment="1">
      <alignment horizontal="center" vertical="center"/>
    </xf>
    <xf numFmtId="0" fontId="20" fillId="0" borderId="111" xfId="6" applyFont="1" applyBorder="1" applyAlignment="1">
      <alignment horizontal="center" vertical="center"/>
    </xf>
    <xf numFmtId="0" fontId="20" fillId="0" borderId="0" xfId="6" quotePrefix="1" applyFont="1" applyBorder="1" applyAlignment="1">
      <alignment horizontal="left" vertical="center"/>
    </xf>
    <xf numFmtId="0" fontId="20" fillId="0" borderId="5" xfId="6" quotePrefix="1" applyFont="1" applyBorder="1" applyAlignment="1">
      <alignment horizontal="right" vertical="center"/>
    </xf>
    <xf numFmtId="0" fontId="20" fillId="0" borderId="111" xfId="6" quotePrefix="1" applyFont="1" applyBorder="1" applyAlignment="1">
      <alignment horizontal="center" vertical="center"/>
    </xf>
    <xf numFmtId="0" fontId="20" fillId="0" borderId="10" xfId="6" quotePrefix="1" applyFont="1" applyBorder="1" applyAlignment="1">
      <alignment horizontal="left" vertical="center"/>
    </xf>
    <xf numFmtId="0" fontId="20" fillId="0" borderId="16" xfId="6" applyFont="1" applyBorder="1" applyAlignment="1">
      <alignment horizontal="center" vertical="center"/>
    </xf>
    <xf numFmtId="0" fontId="20" fillId="0" borderId="6" xfId="6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/>
    </xf>
    <xf numFmtId="0" fontId="20" fillId="0" borderId="3" xfId="6" applyFont="1" applyBorder="1" applyAlignment="1">
      <alignment horizontal="center" vertical="center"/>
    </xf>
    <xf numFmtId="0" fontId="19" fillId="0" borderId="11" xfId="6" applyFont="1" applyBorder="1" applyAlignment="1">
      <alignment horizontal="right" vertical="center"/>
    </xf>
    <xf numFmtId="0" fontId="11" fillId="0" borderId="0" xfId="6" quotePrefix="1" applyFont="1" applyBorder="1" applyAlignment="1">
      <alignment horizontal="left"/>
    </xf>
    <xf numFmtId="0" fontId="20" fillId="0" borderId="0" xfId="11"/>
    <xf numFmtId="0" fontId="20" fillId="0" borderId="9" xfId="6" applyFont="1" applyBorder="1" applyAlignment="1">
      <alignment horizontal="center"/>
    </xf>
    <xf numFmtId="0" fontId="5" fillId="0" borderId="0" xfId="1" applyNumberFormat="1" applyFont="1"/>
    <xf numFmtId="0" fontId="5" fillId="0" borderId="0" xfId="1" applyNumberFormat="1" applyFont="1" applyAlignment="1">
      <alignment vertical="center"/>
    </xf>
    <xf numFmtId="0" fontId="20" fillId="0" borderId="1" xfId="6" applyFont="1" applyBorder="1" applyAlignment="1">
      <alignment horizontal="center" vertical="center"/>
    </xf>
    <xf numFmtId="0" fontId="20" fillId="0" borderId="1" xfId="6" quotePrefix="1" applyFont="1" applyBorder="1" applyAlignment="1">
      <alignment horizontal="center" vertical="center"/>
    </xf>
    <xf numFmtId="0" fontId="20" fillId="0" borderId="16" xfId="6" quotePrefix="1" applyFont="1" applyBorder="1" applyAlignment="1">
      <alignment horizontal="center" vertical="center"/>
    </xf>
    <xf numFmtId="0" fontId="20" fillId="0" borderId="4" xfId="6" applyFont="1" applyBorder="1" applyAlignment="1">
      <alignment horizontal="center" vertical="center"/>
    </xf>
    <xf numFmtId="0" fontId="20" fillId="0" borderId="18" xfId="6" applyFont="1" applyBorder="1" applyAlignment="1">
      <alignment horizontal="center" vertical="center"/>
    </xf>
    <xf numFmtId="0" fontId="20" fillId="0" borderId="11" xfId="6" quotePrefix="1" applyFont="1" applyBorder="1" applyAlignment="1">
      <alignment horizontal="center" vertical="center"/>
    </xf>
    <xf numFmtId="0" fontId="1" fillId="0" borderId="0" xfId="12">
      <alignment vertical="center"/>
    </xf>
    <xf numFmtId="0" fontId="1" fillId="0" borderId="11" xfId="12" applyBorder="1">
      <alignment vertical="center"/>
    </xf>
    <xf numFmtId="0" fontId="1" fillId="0" borderId="8" xfId="12" applyBorder="1">
      <alignment vertical="center"/>
    </xf>
    <xf numFmtId="0" fontId="1" fillId="0" borderId="7" xfId="12" applyBorder="1">
      <alignment vertical="center"/>
    </xf>
    <xf numFmtId="0" fontId="1" fillId="0" borderId="5" xfId="12" applyBorder="1">
      <alignment vertical="center"/>
    </xf>
    <xf numFmtId="0" fontId="1" fillId="0" borderId="4" xfId="12" applyBorder="1">
      <alignment vertical="center"/>
    </xf>
    <xf numFmtId="0" fontId="1" fillId="0" borderId="1" xfId="12" applyBorder="1">
      <alignment vertical="center"/>
    </xf>
    <xf numFmtId="0" fontId="1" fillId="0" borderId="112" xfId="12" applyBorder="1">
      <alignment vertical="center"/>
    </xf>
    <xf numFmtId="0" fontId="1" fillId="0" borderId="113" xfId="12" applyBorder="1">
      <alignment vertical="center"/>
    </xf>
    <xf numFmtId="0" fontId="1" fillId="0" borderId="114" xfId="12" applyBorder="1" applyAlignment="1">
      <alignment horizontal="right" vertical="center"/>
    </xf>
    <xf numFmtId="0" fontId="1" fillId="0" borderId="36" xfId="12" applyBorder="1">
      <alignment vertical="center"/>
    </xf>
    <xf numFmtId="0" fontId="36" fillId="0" borderId="0" xfId="3" applyFont="1" applyAlignment="1">
      <alignment vertical="center"/>
    </xf>
    <xf numFmtId="0" fontId="36" fillId="0" borderId="0" xfId="3" applyFont="1" applyBorder="1" applyAlignment="1">
      <alignment vertical="center"/>
    </xf>
    <xf numFmtId="0" fontId="37" fillId="0" borderId="0" xfId="3" applyFont="1" applyBorder="1" applyAlignment="1">
      <alignment horizontal="centerContinuous" vertical="center"/>
    </xf>
    <xf numFmtId="0" fontId="12" fillId="0" borderId="0" xfId="3" applyFont="1" applyBorder="1" applyAlignment="1">
      <alignment vertical="center"/>
    </xf>
    <xf numFmtId="0" fontId="36" fillId="0" borderId="14" xfId="3" quotePrefix="1" applyFont="1" applyBorder="1" applyAlignment="1">
      <alignment horizontal="center" vertical="center"/>
    </xf>
    <xf numFmtId="0" fontId="38" fillId="0" borderId="13" xfId="3" quotePrefix="1" applyFont="1" applyBorder="1" applyAlignment="1">
      <alignment horizontal="center" vertical="center"/>
    </xf>
    <xf numFmtId="0" fontId="38" fillId="0" borderId="13" xfId="3" quotePrefix="1" applyFont="1" applyBorder="1" applyAlignment="1">
      <alignment vertical="center"/>
    </xf>
    <xf numFmtId="0" fontId="38" fillId="0" borderId="66" xfId="3" quotePrefix="1" applyFont="1" applyBorder="1" applyAlignment="1">
      <alignment horizontal="center" vertical="center"/>
    </xf>
    <xf numFmtId="0" fontId="36" fillId="0" borderId="18" xfId="3" applyFont="1" applyBorder="1" applyAlignment="1">
      <alignment vertical="center" shrinkToFit="1"/>
    </xf>
    <xf numFmtId="0" fontId="36" fillId="0" borderId="71" xfId="3" applyFont="1" applyBorder="1" applyAlignment="1">
      <alignment vertical="center" shrinkToFit="1"/>
    </xf>
    <xf numFmtId="0" fontId="36" fillId="0" borderId="80" xfId="3" applyFont="1" applyBorder="1" applyAlignment="1">
      <alignment vertical="center" shrinkToFit="1"/>
    </xf>
    <xf numFmtId="0" fontId="36" fillId="0" borderId="118" xfId="3" applyFont="1" applyBorder="1" applyAlignment="1">
      <alignment vertical="center"/>
    </xf>
    <xf numFmtId="0" fontId="36" fillId="0" borderId="62" xfId="3" applyFont="1" applyFill="1" applyBorder="1" applyAlignment="1">
      <alignment vertical="center"/>
    </xf>
    <xf numFmtId="0" fontId="40" fillId="0" borderId="62" xfId="3" applyFont="1" applyFill="1" applyBorder="1" applyAlignment="1">
      <alignment vertical="center"/>
    </xf>
    <xf numFmtId="0" fontId="40" fillId="0" borderId="62" xfId="3" applyFont="1" applyFill="1" applyBorder="1" applyAlignment="1">
      <alignment horizontal="right" vertical="center"/>
    </xf>
    <xf numFmtId="0" fontId="36" fillId="0" borderId="106" xfId="3" applyFont="1" applyBorder="1" applyAlignment="1">
      <alignment vertical="center"/>
    </xf>
    <xf numFmtId="0" fontId="36" fillId="0" borderId="105" xfId="3" applyFont="1" applyFill="1" applyBorder="1" applyAlignment="1">
      <alignment vertical="center"/>
    </xf>
    <xf numFmtId="0" fontId="40" fillId="0" borderId="105" xfId="3" applyFont="1" applyFill="1" applyBorder="1" applyAlignment="1">
      <alignment vertical="center"/>
    </xf>
    <xf numFmtId="0" fontId="40" fillId="0" borderId="105" xfId="3" applyFont="1" applyFill="1" applyBorder="1" applyAlignment="1">
      <alignment horizontal="right" vertical="center"/>
    </xf>
    <xf numFmtId="0" fontId="36" fillId="0" borderId="124" xfId="3" applyFont="1" applyBorder="1" applyAlignment="1">
      <alignment vertical="center"/>
    </xf>
    <xf numFmtId="0" fontId="36" fillId="0" borderId="59" xfId="3" applyFont="1" applyFill="1" applyBorder="1" applyAlignment="1">
      <alignment vertical="center"/>
    </xf>
    <xf numFmtId="0" fontId="40" fillId="0" borderId="59" xfId="3" applyFont="1" applyFill="1" applyBorder="1" applyAlignment="1">
      <alignment horizontal="center" vertical="center"/>
    </xf>
    <xf numFmtId="0" fontId="36" fillId="0" borderId="111" xfId="3" applyFont="1" applyBorder="1" applyAlignment="1">
      <alignment vertical="center"/>
    </xf>
    <xf numFmtId="0" fontId="36" fillId="0" borderId="60" xfId="3" applyFont="1" applyFill="1" applyBorder="1" applyAlignment="1">
      <alignment vertical="center"/>
    </xf>
    <xf numFmtId="0" fontId="41" fillId="0" borderId="60" xfId="3" applyFont="1" applyFill="1" applyBorder="1" applyAlignment="1">
      <alignment horizontal="center"/>
    </xf>
    <xf numFmtId="0" fontId="36" fillId="0" borderId="60" xfId="3" applyFont="1" applyFill="1" applyBorder="1" applyAlignment="1">
      <alignment horizontal="center" vertical="center"/>
    </xf>
    <xf numFmtId="0" fontId="36" fillId="0" borderId="38" xfId="3" applyFont="1" applyBorder="1" applyAlignment="1">
      <alignment horizontal="center" vertical="center"/>
    </xf>
    <xf numFmtId="0" fontId="42" fillId="0" borderId="45" xfId="3" applyFont="1" applyFill="1" applyBorder="1" applyAlignment="1">
      <alignment horizontal="center" vertical="center" shrinkToFit="1"/>
    </xf>
    <xf numFmtId="0" fontId="36" fillId="0" borderId="45" xfId="3" applyFont="1" applyFill="1" applyBorder="1" applyAlignment="1">
      <alignment horizontal="center" vertical="center"/>
    </xf>
    <xf numFmtId="0" fontId="43" fillId="0" borderId="45" xfId="3" applyFont="1" applyFill="1" applyBorder="1" applyAlignment="1">
      <alignment horizontal="center"/>
    </xf>
    <xf numFmtId="0" fontId="13" fillId="0" borderId="45" xfId="3" applyFont="1" applyFill="1" applyBorder="1" applyAlignment="1">
      <alignment horizontal="center"/>
    </xf>
    <xf numFmtId="0" fontId="42" fillId="0" borderId="45" xfId="3" applyFont="1" applyFill="1" applyBorder="1" applyAlignment="1">
      <alignment horizontal="center" vertical="center"/>
    </xf>
    <xf numFmtId="0" fontId="36" fillId="0" borderId="38" xfId="3" applyFont="1" applyFill="1" applyBorder="1" applyAlignment="1">
      <alignment horizontal="center" vertical="center"/>
    </xf>
    <xf numFmtId="0" fontId="40" fillId="0" borderId="45" xfId="3" applyFont="1" applyFill="1" applyBorder="1" applyAlignment="1">
      <alignment horizontal="center" vertical="center"/>
    </xf>
    <xf numFmtId="0" fontId="36" fillId="0" borderId="59" xfId="3" applyFont="1" applyFill="1" applyBorder="1" applyAlignment="1">
      <alignment horizontal="center" vertical="center"/>
    </xf>
    <xf numFmtId="0" fontId="36" fillId="0" borderId="16" xfId="3" applyFont="1" applyBorder="1" applyAlignment="1">
      <alignment horizontal="center" vertical="center"/>
    </xf>
    <xf numFmtId="0" fontId="36" fillId="0" borderId="125" xfId="3" applyFont="1" applyFill="1" applyBorder="1" applyAlignment="1">
      <alignment horizontal="center" vertical="center"/>
    </xf>
    <xf numFmtId="0" fontId="40" fillId="0" borderId="125" xfId="3" applyFont="1" applyFill="1" applyBorder="1" applyAlignment="1">
      <alignment horizontal="center" vertical="center"/>
    </xf>
    <xf numFmtId="0" fontId="36" fillId="0" borderId="105" xfId="3" applyFont="1" applyFill="1" applyBorder="1" applyAlignment="1">
      <alignment horizontal="center" vertical="center"/>
    </xf>
    <xf numFmtId="20" fontId="37" fillId="0" borderId="45" xfId="3" applyNumberFormat="1" applyFont="1" applyFill="1" applyBorder="1" applyAlignment="1">
      <alignment horizontal="left" vertical="center"/>
    </xf>
    <xf numFmtId="0" fontId="36" fillId="0" borderId="18" xfId="3" applyFont="1" applyBorder="1" applyAlignment="1">
      <alignment horizontal="center" vertical="center"/>
    </xf>
    <xf numFmtId="0" fontId="36" fillId="0" borderId="71" xfId="3" applyFont="1" applyBorder="1" applyAlignment="1">
      <alignment horizontal="center" vertical="center"/>
    </xf>
    <xf numFmtId="0" fontId="36" fillId="0" borderId="125" xfId="3" applyFont="1" applyBorder="1" applyAlignment="1">
      <alignment horizontal="center" vertical="center"/>
    </xf>
    <xf numFmtId="0" fontId="37" fillId="0" borderId="0" xfId="3" applyFont="1" applyAlignment="1"/>
    <xf numFmtId="0" fontId="36" fillId="0" borderId="11" xfId="3" applyFont="1" applyBorder="1" applyAlignment="1">
      <alignment vertical="center"/>
    </xf>
    <xf numFmtId="0" fontId="36" fillId="0" borderId="9" xfId="3" applyFont="1" applyBorder="1" applyAlignment="1">
      <alignment horizontal="center" vertical="center"/>
    </xf>
    <xf numFmtId="0" fontId="36" fillId="0" borderId="8" xfId="3" applyFont="1" applyBorder="1" applyAlignment="1">
      <alignment vertical="center"/>
    </xf>
    <xf numFmtId="0" fontId="36" fillId="0" borderId="9" xfId="3" applyFont="1" applyBorder="1" applyAlignment="1">
      <alignment vertical="center"/>
    </xf>
    <xf numFmtId="0" fontId="44" fillId="0" borderId="8" xfId="3" applyFont="1" applyBorder="1" applyAlignment="1">
      <alignment horizontal="center" vertical="center" textRotation="255"/>
    </xf>
    <xf numFmtId="0" fontId="12" fillId="0" borderId="0" xfId="3" applyFont="1" applyAlignment="1">
      <alignment vertical="center"/>
    </xf>
    <xf numFmtId="0" fontId="36" fillId="0" borderId="7" xfId="3" applyFont="1" applyBorder="1" applyAlignment="1">
      <alignment vertical="center"/>
    </xf>
    <xf numFmtId="0" fontId="12" fillId="0" borderId="0" xfId="3" applyFont="1" applyBorder="1" applyAlignment="1">
      <alignment horizontal="center" vertical="center"/>
    </xf>
    <xf numFmtId="0" fontId="45" fillId="0" borderId="5" xfId="3" applyFont="1" applyBorder="1" applyAlignment="1">
      <alignment horizontal="center" vertical="center"/>
    </xf>
    <xf numFmtId="0" fontId="44" fillId="0" borderId="5" xfId="3" applyFont="1" applyBorder="1" applyAlignment="1">
      <alignment horizontal="center" vertical="center" textRotation="255"/>
    </xf>
    <xf numFmtId="0" fontId="17" fillId="0" borderId="0" xfId="13" applyFont="1" applyBorder="1" applyAlignment="1" applyProtection="1">
      <alignment vertical="center"/>
    </xf>
    <xf numFmtId="0" fontId="40" fillId="0" borderId="129" xfId="3" applyFont="1" applyBorder="1" applyAlignment="1">
      <alignment horizontal="center" vertical="center"/>
    </xf>
    <xf numFmtId="0" fontId="40" fillId="0" borderId="131" xfId="3" applyFont="1" applyBorder="1" applyAlignment="1">
      <alignment horizontal="center" vertical="center"/>
    </xf>
    <xf numFmtId="0" fontId="36" fillId="0" borderId="131" xfId="3" applyFont="1" applyBorder="1" applyAlignment="1">
      <alignment vertical="center"/>
    </xf>
    <xf numFmtId="0" fontId="17" fillId="0" borderId="0" xfId="3" applyFont="1" applyBorder="1" applyAlignment="1">
      <alignment vertical="center"/>
    </xf>
    <xf numFmtId="0" fontId="17" fillId="0" borderId="0" xfId="3" applyFont="1" applyBorder="1" applyAlignment="1">
      <alignment horizontal="right" vertical="center"/>
    </xf>
    <xf numFmtId="0" fontId="36" fillId="0" borderId="133" xfId="3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118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13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135" xfId="1" applyNumberFormat="1" applyFont="1" applyBorder="1" applyAlignment="1">
      <alignment vertical="center"/>
    </xf>
    <xf numFmtId="176" fontId="4" fillId="0" borderId="66" xfId="1" applyNumberFormat="1" applyFont="1" applyBorder="1" applyAlignment="1">
      <alignment vertical="center"/>
    </xf>
    <xf numFmtId="0" fontId="26" fillId="0" borderId="0" xfId="9" applyFont="1" applyAlignment="1">
      <alignment horizontal="left" vertical="center"/>
    </xf>
    <xf numFmtId="49" fontId="30" fillId="2" borderId="37" xfId="9" applyNumberFormat="1" applyFont="1" applyFill="1" applyBorder="1" applyAlignment="1">
      <alignment horizontal="right" vertical="center"/>
    </xf>
    <xf numFmtId="49" fontId="30" fillId="2" borderId="39" xfId="9" applyNumberFormat="1" applyFont="1" applyFill="1" applyBorder="1" applyAlignment="1">
      <alignment horizontal="right" vertical="center"/>
    </xf>
    <xf numFmtId="0" fontId="30" fillId="2" borderId="37" xfId="9" applyFont="1" applyFill="1" applyBorder="1" applyAlignment="1">
      <alignment horizontal="center" vertical="center"/>
    </xf>
    <xf numFmtId="0" fontId="30" fillId="2" borderId="39" xfId="9" applyFont="1" applyFill="1" applyBorder="1" applyAlignment="1">
      <alignment horizontal="center" vertical="center"/>
    </xf>
    <xf numFmtId="0" fontId="30" fillId="2" borderId="46" xfId="9" applyFont="1" applyFill="1" applyBorder="1" applyAlignment="1">
      <alignment horizontal="center" vertical="center"/>
    </xf>
    <xf numFmtId="0" fontId="30" fillId="0" borderId="37" xfId="9" applyFont="1" applyFill="1" applyBorder="1" applyAlignment="1">
      <alignment horizontal="center" vertical="center"/>
    </xf>
    <xf numFmtId="0" fontId="30" fillId="0" borderId="39" xfId="9" applyFont="1" applyFill="1" applyBorder="1" applyAlignment="1">
      <alignment horizontal="center" vertical="center"/>
    </xf>
    <xf numFmtId="0" fontId="30" fillId="0" borderId="46" xfId="9" applyFont="1" applyFill="1" applyBorder="1" applyAlignment="1">
      <alignment horizontal="center" vertical="center"/>
    </xf>
    <xf numFmtId="0" fontId="25" fillId="0" borderId="59" xfId="9" applyBorder="1" applyAlignment="1">
      <alignment horizontal="center" vertical="center" wrapText="1"/>
    </xf>
    <xf numFmtId="0" fontId="25" fillId="0" borderId="62" xfId="9" applyBorder="1" applyAlignment="1">
      <alignment horizontal="center" vertical="center"/>
    </xf>
    <xf numFmtId="0" fontId="25" fillId="0" borderId="62" xfId="9" applyBorder="1" applyAlignment="1">
      <alignment horizontal="center" vertical="center" wrapText="1"/>
    </xf>
    <xf numFmtId="0" fontId="31" fillId="3" borderId="37" xfId="9" applyFont="1" applyFill="1" applyBorder="1" applyAlignment="1">
      <alignment horizontal="center" vertical="center"/>
    </xf>
    <xf numFmtId="0" fontId="31" fillId="3" borderId="39" xfId="9" applyFont="1" applyFill="1" applyBorder="1" applyAlignment="1">
      <alignment horizontal="center" vertical="center"/>
    </xf>
    <xf numFmtId="0" fontId="31" fillId="3" borderId="46" xfId="9" applyFont="1" applyFill="1" applyBorder="1" applyAlignment="1">
      <alignment horizontal="center" vertical="center"/>
    </xf>
    <xf numFmtId="177" fontId="14" fillId="0" borderId="59" xfId="3" applyNumberFormat="1" applyBorder="1" applyAlignment="1">
      <alignment horizontal="center" vertical="center" textRotation="255"/>
    </xf>
    <xf numFmtId="177" fontId="14" fillId="0" borderId="60" xfId="3" applyNumberFormat="1" applyBorder="1" applyAlignment="1">
      <alignment horizontal="center" vertical="center" textRotation="255"/>
    </xf>
    <xf numFmtId="177" fontId="14" fillId="0" borderId="62" xfId="3" applyNumberFormat="1" applyBorder="1" applyAlignment="1">
      <alignment horizontal="center" vertical="center" textRotation="255"/>
    </xf>
    <xf numFmtId="0" fontId="19" fillId="0" borderId="3" xfId="3" applyFont="1" applyBorder="1" applyAlignment="1">
      <alignment vertical="center" textRotation="255"/>
    </xf>
    <xf numFmtId="0" fontId="19" fillId="0" borderId="6" xfId="3" applyFont="1" applyBorder="1" applyAlignment="1">
      <alignment vertical="center" textRotation="255"/>
    </xf>
    <xf numFmtId="0" fontId="19" fillId="0" borderId="10" xfId="3" applyFont="1" applyBorder="1" applyAlignment="1">
      <alignment vertical="center" textRotation="255"/>
    </xf>
    <xf numFmtId="177" fontId="14" fillId="0" borderId="59" xfId="3" applyNumberFormat="1" applyBorder="1" applyAlignment="1">
      <alignment horizontal="center" vertical="center"/>
    </xf>
    <xf numFmtId="177" fontId="14" fillId="0" borderId="60" xfId="3" applyNumberFormat="1" applyBorder="1" applyAlignment="1">
      <alignment horizontal="center" vertical="center"/>
    </xf>
    <xf numFmtId="177" fontId="14" fillId="0" borderId="62" xfId="3" applyNumberFormat="1" applyBorder="1" applyAlignment="1">
      <alignment horizontal="center" vertical="center"/>
    </xf>
    <xf numFmtId="0" fontId="0" fillId="0" borderId="63" xfId="3" applyFont="1" applyBorder="1" applyAlignment="1">
      <alignment horizontal="right" vertical="center" textRotation="255"/>
    </xf>
    <xf numFmtId="0" fontId="14" fillId="0" borderId="63" xfId="3" applyBorder="1" applyAlignment="1">
      <alignment horizontal="right" vertical="center" textRotation="255"/>
    </xf>
    <xf numFmtId="0" fontId="35" fillId="0" borderId="64" xfId="12" applyFont="1" applyBorder="1" applyAlignment="1">
      <alignment horizontal="center" vertical="center"/>
    </xf>
    <xf numFmtId="0" fontId="34" fillId="0" borderId="115" xfId="12" applyFont="1" applyBorder="1" applyAlignment="1">
      <alignment horizontal="center" vertical="center"/>
    </xf>
    <xf numFmtId="0" fontId="20" fillId="0" borderId="3" xfId="6" applyBorder="1" applyAlignment="1">
      <alignment horizontal="center" vertical="center" wrapText="1"/>
    </xf>
    <xf numFmtId="0" fontId="20" fillId="0" borderId="6" xfId="6" applyBorder="1" applyAlignment="1">
      <alignment horizontal="center" vertical="center" wrapText="1"/>
    </xf>
    <xf numFmtId="0" fontId="20" fillId="0" borderId="10" xfId="6" applyBorder="1" applyAlignment="1">
      <alignment horizontal="center" vertical="center" wrapText="1"/>
    </xf>
    <xf numFmtId="0" fontId="36" fillId="0" borderId="98" xfId="3" applyFont="1" applyBorder="1" applyAlignment="1">
      <alignment horizontal="center" vertical="center"/>
    </xf>
    <xf numFmtId="0" fontId="36" fillId="0" borderId="130" xfId="3" applyFont="1" applyBorder="1" applyAlignment="1">
      <alignment horizontal="center" vertical="center"/>
    </xf>
    <xf numFmtId="0" fontId="36" fillId="0" borderId="64" xfId="3" applyFont="1" applyBorder="1" applyAlignment="1">
      <alignment horizontal="center" vertical="center"/>
    </xf>
    <xf numFmtId="0" fontId="36" fillId="0" borderId="65" xfId="3" applyFont="1" applyBorder="1" applyAlignment="1">
      <alignment horizontal="center" vertical="center"/>
    </xf>
    <xf numFmtId="0" fontId="36" fillId="0" borderId="115" xfId="3" applyFont="1" applyBorder="1" applyAlignment="1">
      <alignment horizontal="center" vertical="center"/>
    </xf>
    <xf numFmtId="0" fontId="36" fillId="0" borderId="84" xfId="3" applyFont="1" applyBorder="1" applyAlignment="1">
      <alignment horizontal="center" vertical="center"/>
    </xf>
    <xf numFmtId="0" fontId="36" fillId="0" borderId="132" xfId="3" applyFont="1" applyBorder="1" applyAlignment="1">
      <alignment horizontal="center" vertical="center"/>
    </xf>
    <xf numFmtId="0" fontId="47" fillId="0" borderId="0" xfId="13" applyFont="1" applyBorder="1" applyAlignment="1" applyProtection="1">
      <alignment horizontal="left" vertical="center"/>
    </xf>
    <xf numFmtId="0" fontId="46" fillId="0" borderId="0" xfId="3" applyFont="1" applyBorder="1" applyAlignment="1">
      <alignment horizontal="right" vertical="center"/>
    </xf>
    <xf numFmtId="0" fontId="17" fillId="0" borderId="0" xfId="3" applyFont="1" applyBorder="1" applyAlignment="1">
      <alignment horizontal="left" vertical="center"/>
    </xf>
    <xf numFmtId="0" fontId="37" fillId="0" borderId="98" xfId="3" applyFont="1" applyBorder="1" applyAlignment="1">
      <alignment horizontal="center" vertical="center"/>
    </xf>
    <xf numFmtId="0" fontId="37" fillId="0" borderId="130" xfId="3" applyFont="1" applyBorder="1" applyAlignment="1">
      <alignment horizontal="center" vertical="center"/>
    </xf>
    <xf numFmtId="0" fontId="46" fillId="0" borderId="0" xfId="13" applyFont="1" applyBorder="1" applyAlignment="1" applyProtection="1">
      <alignment horizontal="right" vertical="center"/>
    </xf>
    <xf numFmtId="0" fontId="37" fillId="0" borderId="0" xfId="13" applyFont="1" applyBorder="1" applyAlignment="1" applyProtection="1">
      <alignment horizontal="left" vertical="center"/>
    </xf>
    <xf numFmtId="0" fontId="12" fillId="0" borderId="91" xfId="3" applyFont="1" applyBorder="1" applyAlignment="1">
      <alignment horizontal="center" vertical="center"/>
    </xf>
    <xf numFmtId="0" fontId="12" fillId="0" borderId="128" xfId="3" applyFont="1" applyBorder="1" applyAlignment="1">
      <alignment horizontal="center" vertical="center"/>
    </xf>
    <xf numFmtId="20" fontId="37" fillId="0" borderId="45" xfId="3" applyNumberFormat="1" applyFont="1" applyFill="1" applyBorder="1" applyAlignment="1">
      <alignment horizontal="left" vertical="center"/>
    </xf>
    <xf numFmtId="0" fontId="36" fillId="0" borderId="36" xfId="3" applyFont="1" applyBorder="1" applyAlignment="1">
      <alignment horizontal="center" vertical="center"/>
    </xf>
    <xf numFmtId="0" fontId="36" fillId="0" borderId="114" xfId="3" applyFont="1" applyBorder="1" applyAlignment="1">
      <alignment horizontal="center" vertical="center"/>
    </xf>
    <xf numFmtId="33" fontId="36" fillId="0" borderId="0" xfId="3" applyNumberFormat="1" applyFont="1" applyAlignment="1">
      <alignment horizontal="center" vertical="center"/>
    </xf>
    <xf numFmtId="33" fontId="36" fillId="0" borderId="9" xfId="3" applyNumberFormat="1" applyFont="1" applyBorder="1" applyAlignment="1">
      <alignment horizontal="center" vertical="center"/>
    </xf>
    <xf numFmtId="0" fontId="37" fillId="0" borderId="1" xfId="3" applyFont="1" applyBorder="1" applyAlignment="1">
      <alignment horizontal="right" vertical="center"/>
    </xf>
    <xf numFmtId="0" fontId="37" fillId="0" borderId="2" xfId="3" applyFont="1" applyBorder="1" applyAlignment="1">
      <alignment horizontal="right" vertical="center"/>
    </xf>
    <xf numFmtId="0" fontId="37" fillId="0" borderId="127" xfId="3" applyFont="1" applyBorder="1" applyAlignment="1">
      <alignment horizontal="right" vertical="center"/>
    </xf>
    <xf numFmtId="0" fontId="36" fillId="0" borderId="1" xfId="3" applyFont="1" applyBorder="1" applyAlignment="1">
      <alignment horizontal="center" vertical="center"/>
    </xf>
    <xf numFmtId="0" fontId="36" fillId="0" borderId="4" xfId="3" applyFont="1" applyBorder="1" applyAlignment="1">
      <alignment horizontal="center" vertical="center"/>
    </xf>
    <xf numFmtId="0" fontId="37" fillId="0" borderId="8" xfId="3" applyFont="1" applyBorder="1" applyAlignment="1">
      <alignment horizontal="left" vertical="center"/>
    </xf>
    <xf numFmtId="0" fontId="37" fillId="0" borderId="9" xfId="3" applyFont="1" applyBorder="1" applyAlignment="1">
      <alignment horizontal="left" vertical="center"/>
    </xf>
    <xf numFmtId="0" fontId="37" fillId="0" borderId="126" xfId="3" applyFont="1" applyBorder="1" applyAlignment="1">
      <alignment horizontal="left" vertical="center"/>
    </xf>
    <xf numFmtId="0" fontId="36" fillId="0" borderId="8" xfId="3" applyFont="1" applyBorder="1" applyAlignment="1">
      <alignment horizontal="center" vertical="center"/>
    </xf>
    <xf numFmtId="0" fontId="36" fillId="0" borderId="11" xfId="3" applyFont="1" applyBorder="1" applyAlignment="1">
      <alignment horizontal="center" vertical="center"/>
    </xf>
    <xf numFmtId="20" fontId="37" fillId="0" borderId="62" xfId="3" applyNumberFormat="1" applyFont="1" applyFill="1" applyBorder="1" applyAlignment="1">
      <alignment horizontal="left" vertical="center"/>
    </xf>
    <xf numFmtId="20" fontId="37" fillId="0" borderId="71" xfId="3" applyNumberFormat="1" applyFont="1" applyFill="1" applyBorder="1" applyAlignment="1">
      <alignment horizontal="left" vertical="center"/>
    </xf>
    <xf numFmtId="0" fontId="36" fillId="0" borderId="122" xfId="3" applyFont="1" applyBorder="1" applyAlignment="1">
      <alignment horizontal="center" vertical="center"/>
    </xf>
    <xf numFmtId="0" fontId="36" fillId="0" borderId="121" xfId="3" applyFont="1" applyBorder="1" applyAlignment="1">
      <alignment horizontal="center" vertical="center"/>
    </xf>
    <xf numFmtId="20" fontId="17" fillId="0" borderId="45" xfId="3" applyNumberFormat="1" applyFont="1" applyBorder="1" applyAlignment="1">
      <alignment horizontal="center" vertical="center"/>
    </xf>
    <xf numFmtId="0" fontId="36" fillId="0" borderId="68" xfId="3" applyFont="1" applyBorder="1" applyAlignment="1">
      <alignment horizontal="center" vertical="center"/>
    </xf>
    <xf numFmtId="0" fontId="36" fillId="0" borderId="123" xfId="3" applyFont="1" applyBorder="1" applyAlignment="1">
      <alignment horizontal="center" vertical="center"/>
    </xf>
    <xf numFmtId="20" fontId="17" fillId="0" borderId="80" xfId="3" applyNumberFormat="1" applyFont="1" applyBorder="1" applyAlignment="1">
      <alignment horizontal="center" vertical="center"/>
    </xf>
    <xf numFmtId="0" fontId="36" fillId="0" borderId="12" xfId="3" applyFont="1" applyBorder="1" applyAlignment="1">
      <alignment horizontal="center" vertical="center"/>
    </xf>
    <xf numFmtId="0" fontId="36" fillId="0" borderId="13" xfId="3" applyFont="1" applyBorder="1" applyAlignment="1">
      <alignment horizontal="center" vertical="center"/>
    </xf>
    <xf numFmtId="0" fontId="36" fillId="0" borderId="120" xfId="3" applyFont="1" applyBorder="1" applyAlignment="1">
      <alignment horizontal="center" vertical="center"/>
    </xf>
    <xf numFmtId="0" fontId="38" fillId="0" borderId="66" xfId="3" quotePrefix="1" applyFont="1" applyBorder="1" applyAlignment="1">
      <alignment horizontal="center" vertical="center"/>
    </xf>
    <xf numFmtId="0" fontId="36" fillId="0" borderId="9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36" fillId="0" borderId="104" xfId="3" applyFont="1" applyBorder="1" applyAlignment="1">
      <alignment horizontal="center" vertical="center"/>
    </xf>
    <xf numFmtId="0" fontId="36" fillId="0" borderId="105" xfId="3" applyFont="1" applyBorder="1" applyAlignment="1">
      <alignment horizontal="center" vertical="center"/>
    </xf>
    <xf numFmtId="0" fontId="36" fillId="0" borderId="106" xfId="3" applyFont="1" applyBorder="1" applyAlignment="1">
      <alignment horizontal="center" vertical="center"/>
    </xf>
    <xf numFmtId="0" fontId="36" fillId="0" borderId="44" xfId="3" applyFont="1" applyBorder="1" applyAlignment="1">
      <alignment horizontal="center" vertical="center"/>
    </xf>
    <xf numFmtId="0" fontId="36" fillId="0" borderId="45" xfId="3" applyFont="1" applyBorder="1" applyAlignment="1">
      <alignment horizontal="center" vertical="center"/>
    </xf>
    <xf numFmtId="0" fontId="36" fillId="0" borderId="38" xfId="3" applyFont="1" applyBorder="1" applyAlignment="1">
      <alignment horizontal="center" vertical="center"/>
    </xf>
    <xf numFmtId="0" fontId="36" fillId="0" borderId="119" xfId="3" applyFont="1" applyBorder="1" applyAlignment="1">
      <alignment horizontal="center" vertical="center"/>
    </xf>
    <xf numFmtId="0" fontId="36" fillId="0" borderId="62" xfId="3" applyFont="1" applyBorder="1" applyAlignment="1">
      <alignment horizontal="center" vertical="center"/>
    </xf>
    <xf numFmtId="0" fontId="36" fillId="0" borderId="118" xfId="3" applyFont="1" applyBorder="1" applyAlignment="1">
      <alignment horizontal="center" vertical="center"/>
    </xf>
    <xf numFmtId="0" fontId="36" fillId="0" borderId="117" xfId="3" applyFont="1" applyBorder="1" applyAlignment="1">
      <alignment horizontal="center" vertical="center"/>
    </xf>
    <xf numFmtId="0" fontId="36" fillId="0" borderId="80" xfId="3" applyFont="1" applyBorder="1" applyAlignment="1">
      <alignment horizontal="center" vertical="center"/>
    </xf>
    <xf numFmtId="0" fontId="36" fillId="0" borderId="116" xfId="3" applyFont="1" applyBorder="1" applyAlignment="1">
      <alignment horizontal="center" vertical="center"/>
    </xf>
  </cellXfs>
  <cellStyles count="14">
    <cellStyle name="標準" xfId="0" builtinId="0"/>
    <cellStyle name="標準 2" xfId="6"/>
    <cellStyle name="標準 2 2" xfId="10"/>
    <cellStyle name="標準 3" xfId="3"/>
    <cellStyle name="標準 4" xfId="7"/>
    <cellStyle name="標準 5" xfId="8"/>
    <cellStyle name="標準 6" xfId="12"/>
    <cellStyle name="標準_Sheet1" xfId="1"/>
    <cellStyle name="標準_Sheet1 2" xfId="4"/>
    <cellStyle name="標準_ﾌｫｰﾏｯﾄ" xfId="13"/>
    <cellStyle name="標準_図１" xfId="5"/>
    <cellStyle name="標準_中貫工業団地入口（平日）1" xfId="9"/>
    <cellStyle name="標準_表１" xfId="2"/>
    <cellStyle name="標準表" xfId="11"/>
  </cellStyles>
  <dxfs count="108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4"/>
          <c:y val="7.3529763756911379E-2"/>
          <c:w val="0.79189944134078283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'No.3Ａ（時間変動）'!$B$74:$M$74</c:f>
              <c:numCache>
                <c:formatCode>General</c:formatCode>
                <c:ptCount val="12"/>
                <c:pt idx="0">
                  <c:v>92</c:v>
                </c:pt>
                <c:pt idx="1">
                  <c:v>119</c:v>
                </c:pt>
                <c:pt idx="2">
                  <c:v>153</c:v>
                </c:pt>
                <c:pt idx="3">
                  <c:v>119</c:v>
                </c:pt>
                <c:pt idx="4">
                  <c:v>117</c:v>
                </c:pt>
                <c:pt idx="5">
                  <c:v>104</c:v>
                </c:pt>
                <c:pt idx="6">
                  <c:v>104</c:v>
                </c:pt>
                <c:pt idx="7">
                  <c:v>106</c:v>
                </c:pt>
                <c:pt idx="8">
                  <c:v>84</c:v>
                </c:pt>
                <c:pt idx="9">
                  <c:v>78</c:v>
                </c:pt>
                <c:pt idx="10">
                  <c:v>60</c:v>
                </c:pt>
                <c:pt idx="11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C2-4B78-BB6A-DF37B407978E}"/>
            </c:ext>
          </c:extLst>
        </c:ser>
        <c:ser>
          <c:idx val="1"/>
          <c:order val="1"/>
          <c:tx>
            <c:strRef>
              <c:f>'No.3Ａ（時間変動）'!$A$75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'No.3Ａ（時間変動）'!$B$75:$M$75</c:f>
              <c:numCache>
                <c:formatCode>General</c:formatCode>
                <c:ptCount val="12"/>
                <c:pt idx="0">
                  <c:v>1887</c:v>
                </c:pt>
                <c:pt idx="1">
                  <c:v>2094</c:v>
                </c:pt>
                <c:pt idx="2">
                  <c:v>1770</c:v>
                </c:pt>
                <c:pt idx="3">
                  <c:v>1546</c:v>
                </c:pt>
                <c:pt idx="4">
                  <c:v>1574</c:v>
                </c:pt>
                <c:pt idx="5">
                  <c:v>1593</c:v>
                </c:pt>
                <c:pt idx="6">
                  <c:v>1704</c:v>
                </c:pt>
                <c:pt idx="7">
                  <c:v>1705</c:v>
                </c:pt>
                <c:pt idx="8">
                  <c:v>1756</c:v>
                </c:pt>
                <c:pt idx="9">
                  <c:v>1965</c:v>
                </c:pt>
                <c:pt idx="10">
                  <c:v>2013</c:v>
                </c:pt>
                <c:pt idx="11">
                  <c:v>1896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C2-4B78-BB6A-DF37B4079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025248"/>
        <c:axId val="12516153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'No.3Ａ（時間変動）'!$B$77:$M$77</c:f>
              <c:numCache>
                <c:formatCode>0.0\ "%"</c:formatCode>
                <c:ptCount val="12"/>
                <c:pt idx="0">
                  <c:v>4.6488125315816067</c:v>
                </c:pt>
                <c:pt idx="1">
                  <c:v>5.3773158608224136</c:v>
                </c:pt>
                <c:pt idx="2">
                  <c:v>7.9563182527301084</c:v>
                </c:pt>
                <c:pt idx="3">
                  <c:v>7.1471471471471464</c:v>
                </c:pt>
                <c:pt idx="4">
                  <c:v>6.9189828503843875</c:v>
                </c:pt>
                <c:pt idx="5">
                  <c:v>6.1284619917501475</c:v>
                </c:pt>
                <c:pt idx="6">
                  <c:v>5.7522123893805306</c:v>
                </c:pt>
                <c:pt idx="7">
                  <c:v>5.8531198233020429</c:v>
                </c:pt>
                <c:pt idx="8">
                  <c:v>4.5652173913043477</c:v>
                </c:pt>
                <c:pt idx="9">
                  <c:v>3.8179148311306901</c:v>
                </c:pt>
                <c:pt idx="10">
                  <c:v>2.8943560057887119</c:v>
                </c:pt>
                <c:pt idx="11">
                  <c:v>1.8125323666494046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C2-4B78-BB6A-DF37B4079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72328"/>
        <c:axId val="124868968"/>
      </c:lineChart>
      <c:catAx>
        <c:axId val="55002524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5161536"/>
        <c:crosses val="autoZero"/>
        <c:auto val="0"/>
        <c:lblAlgn val="ctr"/>
        <c:lblOffset val="100"/>
        <c:tickMarkSkip val="1"/>
        <c:noMultiLvlLbl val="0"/>
      </c:catAx>
      <c:valAx>
        <c:axId val="12516153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509921252303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0025248"/>
        <c:crosses val="autoZero"/>
        <c:crossBetween val="between"/>
        <c:majorUnit val="500"/>
      </c:valAx>
      <c:catAx>
        <c:axId val="125172328"/>
        <c:scaling>
          <c:orientation val="minMax"/>
        </c:scaling>
        <c:delete val="1"/>
        <c:axPos val="b"/>
        <c:majorTickMark val="out"/>
        <c:minorTickMark val="none"/>
        <c:tickLblPos val="none"/>
        <c:crossAx val="124868968"/>
        <c:crosses val="autoZero"/>
        <c:auto val="0"/>
        <c:lblAlgn val="ctr"/>
        <c:lblOffset val="100"/>
        <c:noMultiLvlLbl val="0"/>
      </c:catAx>
      <c:valAx>
        <c:axId val="12486896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7232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4"/>
          <c:y val="7.3529763756911379E-2"/>
          <c:w val="0.79189944134078283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'No.3Ｄ（時間変動）'!$B$74:$M$74</c:f>
              <c:numCache>
                <c:formatCode>General</c:formatCode>
                <c:ptCount val="12"/>
                <c:pt idx="0">
                  <c:v>131</c:v>
                </c:pt>
                <c:pt idx="1">
                  <c:v>157</c:v>
                </c:pt>
                <c:pt idx="2">
                  <c:v>153</c:v>
                </c:pt>
                <c:pt idx="3">
                  <c:v>123</c:v>
                </c:pt>
                <c:pt idx="4">
                  <c:v>121</c:v>
                </c:pt>
                <c:pt idx="5">
                  <c:v>113</c:v>
                </c:pt>
                <c:pt idx="6">
                  <c:v>96</c:v>
                </c:pt>
                <c:pt idx="7">
                  <c:v>102</c:v>
                </c:pt>
                <c:pt idx="8">
                  <c:v>95</c:v>
                </c:pt>
                <c:pt idx="9">
                  <c:v>79</c:v>
                </c:pt>
                <c:pt idx="10">
                  <c:v>77</c:v>
                </c:pt>
                <c:pt idx="11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6-428B-8EE3-E7E44E57FA54}"/>
            </c:ext>
          </c:extLst>
        </c:ser>
        <c:ser>
          <c:idx val="1"/>
          <c:order val="1"/>
          <c:tx>
            <c:strRef>
              <c:f>'No.3Ｄ（時間変動）'!$A$75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'No.3Ｄ（時間変動）'!$B$75:$M$75</c:f>
              <c:numCache>
                <c:formatCode>General</c:formatCode>
                <c:ptCount val="12"/>
                <c:pt idx="0">
                  <c:v>1503</c:v>
                </c:pt>
                <c:pt idx="1">
                  <c:v>1637</c:v>
                </c:pt>
                <c:pt idx="2">
                  <c:v>1652</c:v>
                </c:pt>
                <c:pt idx="3">
                  <c:v>1659</c:v>
                </c:pt>
                <c:pt idx="4">
                  <c:v>1680</c:v>
                </c:pt>
                <c:pt idx="5">
                  <c:v>1741</c:v>
                </c:pt>
                <c:pt idx="6">
                  <c:v>1693</c:v>
                </c:pt>
                <c:pt idx="7">
                  <c:v>1761</c:v>
                </c:pt>
                <c:pt idx="8">
                  <c:v>1780</c:v>
                </c:pt>
                <c:pt idx="9">
                  <c:v>1806</c:v>
                </c:pt>
                <c:pt idx="10">
                  <c:v>1831</c:v>
                </c:pt>
                <c:pt idx="11">
                  <c:v>1869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C6-428B-8EE3-E7E44E57F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153400"/>
        <c:axId val="5541530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'No.3Ｄ（時間変動）'!$B$77:$M$77</c:f>
              <c:numCache>
                <c:formatCode>0.0\ "%"</c:formatCode>
                <c:ptCount val="12"/>
                <c:pt idx="0">
                  <c:v>8.0171358629130971</c:v>
                </c:pt>
                <c:pt idx="1">
                  <c:v>8.7513935340022311</c:v>
                </c:pt>
                <c:pt idx="2">
                  <c:v>8.4764542936288088</c:v>
                </c:pt>
                <c:pt idx="3">
                  <c:v>6.9023569023569031</c:v>
                </c:pt>
                <c:pt idx="4">
                  <c:v>6.7184897279289277</c:v>
                </c:pt>
                <c:pt idx="5">
                  <c:v>6.0949298813376487</c:v>
                </c:pt>
                <c:pt idx="6">
                  <c:v>5.3661263275572946</c:v>
                </c:pt>
                <c:pt idx="7">
                  <c:v>5.4750402576489536</c:v>
                </c:pt>
                <c:pt idx="8">
                  <c:v>5.0666666666666664</c:v>
                </c:pt>
                <c:pt idx="9">
                  <c:v>4.1909814323607426</c:v>
                </c:pt>
                <c:pt idx="10">
                  <c:v>4.0356394129979041</c:v>
                </c:pt>
                <c:pt idx="11">
                  <c:v>3.7094281298299845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2C6-428B-8EE3-E7E44E57F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09928"/>
        <c:axId val="553910320"/>
      </c:lineChart>
      <c:catAx>
        <c:axId val="55415340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153008"/>
        <c:crosses val="autoZero"/>
        <c:auto val="0"/>
        <c:lblAlgn val="ctr"/>
        <c:lblOffset val="100"/>
        <c:tickMarkSkip val="1"/>
        <c:noMultiLvlLbl val="0"/>
      </c:catAx>
      <c:valAx>
        <c:axId val="55415300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509921252303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153400"/>
        <c:crosses val="autoZero"/>
        <c:crossBetween val="between"/>
        <c:majorUnit val="500"/>
      </c:valAx>
      <c:catAx>
        <c:axId val="553909928"/>
        <c:scaling>
          <c:orientation val="minMax"/>
        </c:scaling>
        <c:delete val="1"/>
        <c:axPos val="b"/>
        <c:majorTickMark val="out"/>
        <c:minorTickMark val="none"/>
        <c:tickLblPos val="none"/>
        <c:crossAx val="553910320"/>
        <c:crosses val="autoZero"/>
        <c:auto val="0"/>
        <c:lblAlgn val="ctr"/>
        <c:lblOffset val="100"/>
        <c:noMultiLvlLbl val="0"/>
      </c:catAx>
      <c:valAx>
        <c:axId val="5539103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390992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'No.3Ｄ（時間変動）'!$B$38:$M$38</c:f>
              <c:numCache>
                <c:formatCode>General</c:formatCode>
                <c:ptCount val="12"/>
                <c:pt idx="0">
                  <c:v>77</c:v>
                </c:pt>
                <c:pt idx="1">
                  <c:v>77</c:v>
                </c:pt>
                <c:pt idx="2">
                  <c:v>68</c:v>
                </c:pt>
                <c:pt idx="3">
                  <c:v>60</c:v>
                </c:pt>
                <c:pt idx="4">
                  <c:v>53</c:v>
                </c:pt>
                <c:pt idx="5">
                  <c:v>55</c:v>
                </c:pt>
                <c:pt idx="6">
                  <c:v>42</c:v>
                </c:pt>
                <c:pt idx="7">
                  <c:v>44</c:v>
                </c:pt>
                <c:pt idx="8">
                  <c:v>43</c:v>
                </c:pt>
                <c:pt idx="9">
                  <c:v>29</c:v>
                </c:pt>
                <c:pt idx="10">
                  <c:v>35</c:v>
                </c:pt>
                <c:pt idx="11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36-4CD1-9EB9-ADBC42CEBE53}"/>
            </c:ext>
          </c:extLst>
        </c:ser>
        <c:ser>
          <c:idx val="1"/>
          <c:order val="1"/>
          <c:tx>
            <c:strRef>
              <c:f>'No.3Ｄ（時間変動）'!$A$75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'No.3Ｄ（時間変動）'!$B$39:$M$39</c:f>
              <c:numCache>
                <c:formatCode>General</c:formatCode>
                <c:ptCount val="12"/>
                <c:pt idx="0">
                  <c:v>1002</c:v>
                </c:pt>
                <c:pt idx="1">
                  <c:v>1082</c:v>
                </c:pt>
                <c:pt idx="2">
                  <c:v>959</c:v>
                </c:pt>
                <c:pt idx="3">
                  <c:v>846</c:v>
                </c:pt>
                <c:pt idx="4">
                  <c:v>818</c:v>
                </c:pt>
                <c:pt idx="5">
                  <c:v>834</c:v>
                </c:pt>
                <c:pt idx="6">
                  <c:v>814</c:v>
                </c:pt>
                <c:pt idx="7">
                  <c:v>830</c:v>
                </c:pt>
                <c:pt idx="8">
                  <c:v>789</c:v>
                </c:pt>
                <c:pt idx="9">
                  <c:v>810</c:v>
                </c:pt>
                <c:pt idx="10">
                  <c:v>763</c:v>
                </c:pt>
                <c:pt idx="11">
                  <c:v>762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36-4CD1-9EB9-ADBC42CE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911104"/>
        <c:axId val="55391149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'No.3Ｄ（時間変動）'!$B$41:$M$41</c:f>
              <c:numCache>
                <c:formatCode>0.0\ "%"</c:formatCode>
                <c:ptCount val="12"/>
                <c:pt idx="0">
                  <c:v>7.1362372567191841</c:v>
                </c:pt>
                <c:pt idx="1">
                  <c:v>6.6436583261432274</c:v>
                </c:pt>
                <c:pt idx="2">
                  <c:v>6.6212268743914313</c:v>
                </c:pt>
                <c:pt idx="3">
                  <c:v>6.6225165562913908</c:v>
                </c:pt>
                <c:pt idx="4">
                  <c:v>6.0849598163030993</c:v>
                </c:pt>
                <c:pt idx="5">
                  <c:v>6.1867266591676042</c:v>
                </c:pt>
                <c:pt idx="6">
                  <c:v>4.9065420560747661</c:v>
                </c:pt>
                <c:pt idx="7">
                  <c:v>5.0343249427917618</c:v>
                </c:pt>
                <c:pt idx="8">
                  <c:v>5.1682692307692308</c:v>
                </c:pt>
                <c:pt idx="9">
                  <c:v>3.4564958283671037</c:v>
                </c:pt>
                <c:pt idx="10">
                  <c:v>4.3859649122807012</c:v>
                </c:pt>
                <c:pt idx="11">
                  <c:v>3.9092055485498109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36-4CD1-9EB9-ADBC42CE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11888"/>
        <c:axId val="553912280"/>
      </c:lineChart>
      <c:catAx>
        <c:axId val="5539111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3911496"/>
        <c:crosses val="autoZero"/>
        <c:auto val="0"/>
        <c:lblAlgn val="ctr"/>
        <c:lblOffset val="100"/>
        <c:tickMarkSkip val="1"/>
        <c:noMultiLvlLbl val="0"/>
      </c:catAx>
      <c:valAx>
        <c:axId val="55391149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3911104"/>
        <c:crosses val="autoZero"/>
        <c:crossBetween val="between"/>
        <c:majorUnit val="500"/>
      </c:valAx>
      <c:catAx>
        <c:axId val="553911888"/>
        <c:scaling>
          <c:orientation val="minMax"/>
        </c:scaling>
        <c:delete val="1"/>
        <c:axPos val="b"/>
        <c:majorTickMark val="out"/>
        <c:minorTickMark val="none"/>
        <c:tickLblPos val="none"/>
        <c:crossAx val="553912280"/>
        <c:crosses val="autoZero"/>
        <c:auto val="0"/>
        <c:lblAlgn val="ctr"/>
        <c:lblOffset val="100"/>
        <c:noMultiLvlLbl val="0"/>
      </c:catAx>
      <c:valAx>
        <c:axId val="5539122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391188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8910614525139622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'No.3Ｄ（時間変動）'!$B$56:$M$56</c:f>
              <c:numCache>
                <c:formatCode>General</c:formatCode>
                <c:ptCount val="12"/>
                <c:pt idx="0">
                  <c:v>54</c:v>
                </c:pt>
                <c:pt idx="1">
                  <c:v>80</c:v>
                </c:pt>
                <c:pt idx="2">
                  <c:v>85</c:v>
                </c:pt>
                <c:pt idx="3">
                  <c:v>63</c:v>
                </c:pt>
                <c:pt idx="4">
                  <c:v>68</c:v>
                </c:pt>
                <c:pt idx="5">
                  <c:v>58</c:v>
                </c:pt>
                <c:pt idx="6">
                  <c:v>54</c:v>
                </c:pt>
                <c:pt idx="7">
                  <c:v>58</c:v>
                </c:pt>
                <c:pt idx="8">
                  <c:v>52</c:v>
                </c:pt>
                <c:pt idx="9">
                  <c:v>50</c:v>
                </c:pt>
                <c:pt idx="10">
                  <c:v>42</c:v>
                </c:pt>
                <c:pt idx="11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2D-40CA-9D51-0E3F0EF83E4E}"/>
            </c:ext>
          </c:extLst>
        </c:ser>
        <c:ser>
          <c:idx val="1"/>
          <c:order val="1"/>
          <c:tx>
            <c:strRef>
              <c:f>'No.3Ｄ（時間変動）'!$A$75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'No.3Ｄ（時間変動）'!$B$57:$M$57</c:f>
              <c:numCache>
                <c:formatCode>General</c:formatCode>
                <c:ptCount val="12"/>
                <c:pt idx="0">
                  <c:v>501</c:v>
                </c:pt>
                <c:pt idx="1">
                  <c:v>555</c:v>
                </c:pt>
                <c:pt idx="2">
                  <c:v>693</c:v>
                </c:pt>
                <c:pt idx="3">
                  <c:v>813</c:v>
                </c:pt>
                <c:pt idx="4">
                  <c:v>862</c:v>
                </c:pt>
                <c:pt idx="5">
                  <c:v>907</c:v>
                </c:pt>
                <c:pt idx="6">
                  <c:v>879</c:v>
                </c:pt>
                <c:pt idx="7">
                  <c:v>931</c:v>
                </c:pt>
                <c:pt idx="8">
                  <c:v>991</c:v>
                </c:pt>
                <c:pt idx="9">
                  <c:v>996</c:v>
                </c:pt>
                <c:pt idx="10">
                  <c:v>1068</c:v>
                </c:pt>
                <c:pt idx="11">
                  <c:v>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2D-40CA-9D51-0E3F0EF83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913064"/>
        <c:axId val="55391345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'No.3Ｄ（時間変動）'!$B$59:$M$59</c:f>
              <c:numCache>
                <c:formatCode>0.0\ "%"</c:formatCode>
                <c:ptCount val="12"/>
                <c:pt idx="0">
                  <c:v>9.7297297297297298</c:v>
                </c:pt>
                <c:pt idx="1">
                  <c:v>12.598425196850393</c:v>
                </c:pt>
                <c:pt idx="2">
                  <c:v>10.925449871465295</c:v>
                </c:pt>
                <c:pt idx="3">
                  <c:v>7.1917808219178081</c:v>
                </c:pt>
                <c:pt idx="4">
                  <c:v>7.3118279569892479</c:v>
                </c:pt>
                <c:pt idx="5">
                  <c:v>6.0103626943005182</c:v>
                </c:pt>
                <c:pt idx="6">
                  <c:v>5.787781350482315</c:v>
                </c:pt>
                <c:pt idx="7">
                  <c:v>5.8645096056622856</c:v>
                </c:pt>
                <c:pt idx="8">
                  <c:v>4.9856184084372011</c:v>
                </c:pt>
                <c:pt idx="9">
                  <c:v>4.7801147227533463</c:v>
                </c:pt>
                <c:pt idx="10">
                  <c:v>3.7837837837837842</c:v>
                </c:pt>
                <c:pt idx="11">
                  <c:v>3.5714285714285712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2D-40CA-9D51-0E3F0EF83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13848"/>
        <c:axId val="553914240"/>
      </c:lineChart>
      <c:catAx>
        <c:axId val="55391306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3913456"/>
        <c:crosses val="autoZero"/>
        <c:auto val="0"/>
        <c:lblAlgn val="ctr"/>
        <c:lblOffset val="100"/>
        <c:tickMarkSkip val="1"/>
        <c:noMultiLvlLbl val="0"/>
      </c:catAx>
      <c:valAx>
        <c:axId val="55391345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3913064"/>
        <c:crosses val="autoZero"/>
        <c:crossBetween val="between"/>
        <c:majorUnit val="500"/>
      </c:valAx>
      <c:catAx>
        <c:axId val="553913848"/>
        <c:scaling>
          <c:orientation val="minMax"/>
        </c:scaling>
        <c:delete val="1"/>
        <c:axPos val="b"/>
        <c:majorTickMark val="out"/>
        <c:minorTickMark val="none"/>
        <c:tickLblPos val="none"/>
        <c:crossAx val="553914240"/>
        <c:crosses val="autoZero"/>
        <c:auto val="0"/>
        <c:lblAlgn val="ctr"/>
        <c:lblOffset val="100"/>
        <c:noMultiLvlLbl val="0"/>
      </c:catAx>
      <c:valAx>
        <c:axId val="5539142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3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391384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39817629179335"/>
          <c:y val="7.3298491780591973E-2"/>
          <c:w val="0.67477203647416539"/>
          <c:h val="0.8848175079228594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'No.3AB（渋滞長）'!$N$25:$N$56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'No.3AB（渋滞長）'!$Q$25:$Q$56</c:f>
              <c:numCache>
                <c:formatCode>General</c:formatCode>
                <c:ptCount val="32"/>
                <c:pt idx="0">
                  <c:v>50</c:v>
                </c:pt>
                <c:pt idx="1">
                  <c:v>30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  <c:pt idx="5">
                  <c:v>40</c:v>
                </c:pt>
                <c:pt idx="6">
                  <c:v>40</c:v>
                </c:pt>
                <c:pt idx="7">
                  <c:v>70</c:v>
                </c:pt>
                <c:pt idx="8">
                  <c:v>60</c:v>
                </c:pt>
                <c:pt idx="9">
                  <c:v>60</c:v>
                </c:pt>
                <c:pt idx="10">
                  <c:v>40</c:v>
                </c:pt>
                <c:pt idx="11">
                  <c:v>50</c:v>
                </c:pt>
                <c:pt idx="12">
                  <c:v>30</c:v>
                </c:pt>
                <c:pt idx="13">
                  <c:v>60</c:v>
                </c:pt>
                <c:pt idx="14">
                  <c:v>80</c:v>
                </c:pt>
                <c:pt idx="15">
                  <c:v>60</c:v>
                </c:pt>
                <c:pt idx="16">
                  <c:v>100</c:v>
                </c:pt>
                <c:pt idx="17">
                  <c:v>80</c:v>
                </c:pt>
                <c:pt idx="18">
                  <c:v>90</c:v>
                </c:pt>
                <c:pt idx="19">
                  <c:v>100</c:v>
                </c:pt>
                <c:pt idx="20">
                  <c:v>70</c:v>
                </c:pt>
                <c:pt idx="21">
                  <c:v>60</c:v>
                </c:pt>
                <c:pt idx="22">
                  <c:v>90</c:v>
                </c:pt>
                <c:pt idx="23">
                  <c:v>100</c:v>
                </c:pt>
                <c:pt idx="24">
                  <c:v>80</c:v>
                </c:pt>
                <c:pt idx="25">
                  <c:v>90</c:v>
                </c:pt>
                <c:pt idx="26">
                  <c:v>110</c:v>
                </c:pt>
                <c:pt idx="27">
                  <c:v>70</c:v>
                </c:pt>
                <c:pt idx="28">
                  <c:v>70</c:v>
                </c:pt>
                <c:pt idx="29">
                  <c:v>60</c:v>
                </c:pt>
                <c:pt idx="30">
                  <c:v>50</c:v>
                </c:pt>
                <c:pt idx="31">
                  <c:v>50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'No.3AB（渋滞長）'!$N$25:$N$56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'No.3AB（渋滞長）'!$R$25:$R$56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61168"/>
        <c:axId val="553914632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'No.3AB（渋滞長）'!$S$25:$S$56</c:f>
              <c:numCache>
                <c:formatCode>m"分"ss"秒"</c:formatCode>
                <c:ptCount val="32"/>
                <c:pt idx="0">
                  <c:v>1.6203703703703703E-4</c:v>
                </c:pt>
                <c:pt idx="1">
                  <c:v>9.2592592592592588E-5</c:v>
                </c:pt>
                <c:pt idx="2">
                  <c:v>1.0416666666666667E-4</c:v>
                </c:pt>
                <c:pt idx="3">
                  <c:v>2.0833333333333335E-4</c:v>
                </c:pt>
                <c:pt idx="4">
                  <c:v>2.199074074074074E-4</c:v>
                </c:pt>
                <c:pt idx="5">
                  <c:v>1.3888888888888889E-4</c:v>
                </c:pt>
                <c:pt idx="6">
                  <c:v>1.5046296296296297E-4</c:v>
                </c:pt>
                <c:pt idx="7">
                  <c:v>2.5462962962962961E-4</c:v>
                </c:pt>
                <c:pt idx="8">
                  <c:v>2.199074074074074E-4</c:v>
                </c:pt>
                <c:pt idx="9">
                  <c:v>2.199074074074074E-4</c:v>
                </c:pt>
                <c:pt idx="10">
                  <c:v>1.7361111111111112E-4</c:v>
                </c:pt>
                <c:pt idx="11">
                  <c:v>1.8518518518518518E-4</c:v>
                </c:pt>
                <c:pt idx="12">
                  <c:v>9.2592592592592588E-5</c:v>
                </c:pt>
                <c:pt idx="13">
                  <c:v>2.4305555555555552E-4</c:v>
                </c:pt>
                <c:pt idx="14">
                  <c:v>4.5138888888888892E-4</c:v>
                </c:pt>
                <c:pt idx="15">
                  <c:v>2.6620370370370372E-4</c:v>
                </c:pt>
                <c:pt idx="16">
                  <c:v>4.1666666666666669E-4</c:v>
                </c:pt>
                <c:pt idx="17">
                  <c:v>3.5879629629629635E-4</c:v>
                </c:pt>
                <c:pt idx="18">
                  <c:v>3.9351851851851852E-4</c:v>
                </c:pt>
                <c:pt idx="19">
                  <c:v>3.7037037037037035E-4</c:v>
                </c:pt>
                <c:pt idx="20">
                  <c:v>3.1250000000000001E-4</c:v>
                </c:pt>
                <c:pt idx="21">
                  <c:v>3.0092592592592595E-4</c:v>
                </c:pt>
                <c:pt idx="22">
                  <c:v>4.6296296296296293E-4</c:v>
                </c:pt>
                <c:pt idx="23">
                  <c:v>5.3240740740740744E-4</c:v>
                </c:pt>
                <c:pt idx="24">
                  <c:v>3.9351851851851852E-4</c:v>
                </c:pt>
                <c:pt idx="25">
                  <c:v>4.5138888888888892E-4</c:v>
                </c:pt>
                <c:pt idx="26">
                  <c:v>6.018518518518519E-4</c:v>
                </c:pt>
                <c:pt idx="27">
                  <c:v>2.8935185185185189E-4</c:v>
                </c:pt>
                <c:pt idx="28">
                  <c:v>3.2407407407407406E-4</c:v>
                </c:pt>
                <c:pt idx="29">
                  <c:v>2.7777777777777778E-4</c:v>
                </c:pt>
                <c:pt idx="30">
                  <c:v>2.3148148148148146E-4</c:v>
                </c:pt>
                <c:pt idx="31">
                  <c:v>2.0833333333333335E-4</c:v>
                </c:pt>
              </c:numCache>
            </c:numRef>
          </c:xVal>
          <c:yVal>
            <c:numRef>
              <c:f>'No.3AB（渋滞長）'!$AD$25:$AD$56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681056"/>
        <c:axId val="555681448"/>
      </c:scatterChart>
      <c:catAx>
        <c:axId val="200761168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3914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3914632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945288753799426"/>
              <c:y val="3.141361256544506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761168"/>
        <c:crosses val="autoZero"/>
        <c:crossBetween val="between"/>
        <c:majorUnit val="50"/>
      </c:valAx>
      <c:valAx>
        <c:axId val="555681056"/>
        <c:scaling>
          <c:orientation val="minMax"/>
          <c:max val="6.9444444444444501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4072948328267503"/>
              <c:y val="0.97818581577826369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81448"/>
        <c:crosses val="max"/>
        <c:crossBetween val="midCat"/>
        <c:majorUnit val="1.3888888888888909E-3"/>
      </c:valAx>
      <c:valAx>
        <c:axId val="555681448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6810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69908814589679"/>
          <c:y val="1.0471204188481676E-2"/>
          <c:w val="0.73860182370820704"/>
          <c:h val="1.83246073298429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16109422492413"/>
          <c:y val="7.2615985051660489E-2"/>
          <c:w val="0.69300911854103364"/>
          <c:h val="0.88801475695705256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'No.3AB（渋滞長）'!$A$25:$A$56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'No.3AB（渋滞長）'!$D$25:$D$56</c:f>
              <c:numCache>
                <c:formatCode>General</c:formatCode>
                <c:ptCount val="32"/>
                <c:pt idx="0">
                  <c:v>80</c:v>
                </c:pt>
                <c:pt idx="1">
                  <c:v>70</c:v>
                </c:pt>
                <c:pt idx="2">
                  <c:v>70</c:v>
                </c:pt>
                <c:pt idx="3">
                  <c:v>180</c:v>
                </c:pt>
                <c:pt idx="4">
                  <c:v>120</c:v>
                </c:pt>
                <c:pt idx="5">
                  <c:v>100</c:v>
                </c:pt>
                <c:pt idx="6">
                  <c:v>120</c:v>
                </c:pt>
                <c:pt idx="7">
                  <c:v>100</c:v>
                </c:pt>
                <c:pt idx="8">
                  <c:v>110</c:v>
                </c:pt>
                <c:pt idx="9">
                  <c:v>120</c:v>
                </c:pt>
                <c:pt idx="10">
                  <c:v>110</c:v>
                </c:pt>
                <c:pt idx="11">
                  <c:v>120</c:v>
                </c:pt>
                <c:pt idx="12">
                  <c:v>120</c:v>
                </c:pt>
                <c:pt idx="13">
                  <c:v>110</c:v>
                </c:pt>
                <c:pt idx="14">
                  <c:v>120</c:v>
                </c:pt>
                <c:pt idx="15">
                  <c:v>110</c:v>
                </c:pt>
                <c:pt idx="16">
                  <c:v>120</c:v>
                </c:pt>
                <c:pt idx="17">
                  <c:v>120</c:v>
                </c:pt>
                <c:pt idx="18">
                  <c:v>110</c:v>
                </c:pt>
                <c:pt idx="19">
                  <c:v>120</c:v>
                </c:pt>
                <c:pt idx="20">
                  <c:v>110</c:v>
                </c:pt>
                <c:pt idx="21">
                  <c:v>110</c:v>
                </c:pt>
                <c:pt idx="22">
                  <c:v>100</c:v>
                </c:pt>
                <c:pt idx="23">
                  <c:v>120</c:v>
                </c:pt>
                <c:pt idx="24">
                  <c:v>110</c:v>
                </c:pt>
                <c:pt idx="25">
                  <c:v>120</c:v>
                </c:pt>
                <c:pt idx="26">
                  <c:v>110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110</c:v>
                </c:pt>
                <c:pt idx="31">
                  <c:v>100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'No.3AB（渋滞長）'!$A$25:$A$56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'No.3AB（渋滞長）'!$E$25:$E$56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682232"/>
        <c:axId val="555682624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'No.3AB（渋滞長）'!$F$25:$F$56</c:f>
              <c:numCache>
                <c:formatCode>m"分"ss"秒"</c:formatCode>
                <c:ptCount val="32"/>
                <c:pt idx="0">
                  <c:v>3.1250000000000001E-4</c:v>
                </c:pt>
                <c:pt idx="1">
                  <c:v>2.5462962962962961E-4</c:v>
                </c:pt>
                <c:pt idx="2">
                  <c:v>2.6620370370370372E-4</c:v>
                </c:pt>
                <c:pt idx="3">
                  <c:v>1.6550925925925926E-3</c:v>
                </c:pt>
                <c:pt idx="4">
                  <c:v>4.5138888888888892E-4</c:v>
                </c:pt>
                <c:pt idx="5">
                  <c:v>3.8194444444444446E-4</c:v>
                </c:pt>
                <c:pt idx="6">
                  <c:v>4.5138888888888892E-4</c:v>
                </c:pt>
                <c:pt idx="7">
                  <c:v>3.7037037037037035E-4</c:v>
                </c:pt>
                <c:pt idx="8">
                  <c:v>4.3981481481481481E-4</c:v>
                </c:pt>
                <c:pt idx="9">
                  <c:v>4.6296296296296293E-4</c:v>
                </c:pt>
                <c:pt idx="10">
                  <c:v>4.3981481481481481E-4</c:v>
                </c:pt>
                <c:pt idx="11">
                  <c:v>4.8611111111111104E-4</c:v>
                </c:pt>
                <c:pt idx="12">
                  <c:v>4.2824074074074075E-4</c:v>
                </c:pt>
                <c:pt idx="13">
                  <c:v>4.1666666666666669E-4</c:v>
                </c:pt>
                <c:pt idx="14">
                  <c:v>4.6296296296296293E-4</c:v>
                </c:pt>
                <c:pt idx="15">
                  <c:v>4.3981481481481481E-4</c:v>
                </c:pt>
                <c:pt idx="16">
                  <c:v>4.1666666666666669E-4</c:v>
                </c:pt>
                <c:pt idx="17">
                  <c:v>4.3981481481481481E-4</c:v>
                </c:pt>
                <c:pt idx="18">
                  <c:v>3.8194444444444446E-4</c:v>
                </c:pt>
                <c:pt idx="19">
                  <c:v>4.1666666666666669E-4</c:v>
                </c:pt>
                <c:pt idx="20">
                  <c:v>4.3981481481481481E-4</c:v>
                </c:pt>
                <c:pt idx="21">
                  <c:v>3.9351851851851852E-4</c:v>
                </c:pt>
                <c:pt idx="22">
                  <c:v>3.7037037037037035E-4</c:v>
                </c:pt>
                <c:pt idx="23">
                  <c:v>4.3981481481481481E-4</c:v>
                </c:pt>
                <c:pt idx="24">
                  <c:v>4.1666666666666669E-4</c:v>
                </c:pt>
                <c:pt idx="25">
                  <c:v>4.3981481481481481E-4</c:v>
                </c:pt>
                <c:pt idx="26">
                  <c:v>4.0509259259259258E-4</c:v>
                </c:pt>
                <c:pt idx="27">
                  <c:v>4.1666666666666669E-4</c:v>
                </c:pt>
                <c:pt idx="28">
                  <c:v>4.6296296296296293E-4</c:v>
                </c:pt>
                <c:pt idx="29">
                  <c:v>4.7453703703703704E-4</c:v>
                </c:pt>
                <c:pt idx="30">
                  <c:v>4.2824074074074075E-4</c:v>
                </c:pt>
                <c:pt idx="31">
                  <c:v>4.0509259259259258E-4</c:v>
                </c:pt>
              </c:numCache>
            </c:numRef>
          </c:xVal>
          <c:yVal>
            <c:numRef>
              <c:f>'No.3AB（渋滞長）'!$AD$25:$AD$56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683016"/>
        <c:axId val="555683408"/>
      </c:scatterChart>
      <c:catAx>
        <c:axId val="555682232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82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682624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03343465045593"/>
              <c:y val="3.06211723534558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82232"/>
        <c:crosses val="autoZero"/>
        <c:crossBetween val="between"/>
        <c:majorUnit val="50"/>
      </c:valAx>
      <c:valAx>
        <c:axId val="555683016"/>
        <c:scaling>
          <c:orientation val="minMax"/>
          <c:max val="6.9444444444444501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3465045592705204"/>
              <c:y val="0.97900345134023603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83408"/>
        <c:crosses val="max"/>
        <c:crossBetween val="midCat"/>
        <c:majorUnit val="1.3888888888888909E-3"/>
      </c:valAx>
      <c:valAx>
        <c:axId val="555683408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68301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981762917933141"/>
          <c:y val="6.1242344706911632E-3"/>
          <c:w val="0.73860182370820715"/>
          <c:h val="1.83727034120734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39817629179335"/>
          <c:y val="7.3298491780591973E-2"/>
          <c:w val="0.67477203647416539"/>
          <c:h val="0.8848175079228594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'No.3CD（渋滞長）'!$N$25:$N$56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'No.3CD（渋滞長）'!$Q$25:$Q$56</c:f>
              <c:numCache>
                <c:formatCode>General</c:formatCode>
                <c:ptCount val="32"/>
                <c:pt idx="0">
                  <c:v>130</c:v>
                </c:pt>
                <c:pt idx="1">
                  <c:v>80</c:v>
                </c:pt>
                <c:pt idx="2">
                  <c:v>140</c:v>
                </c:pt>
                <c:pt idx="3">
                  <c:v>100</c:v>
                </c:pt>
                <c:pt idx="4">
                  <c:v>60</c:v>
                </c:pt>
                <c:pt idx="5">
                  <c:v>100</c:v>
                </c:pt>
                <c:pt idx="6">
                  <c:v>130</c:v>
                </c:pt>
                <c:pt idx="7">
                  <c:v>130</c:v>
                </c:pt>
                <c:pt idx="8">
                  <c:v>110</c:v>
                </c:pt>
                <c:pt idx="9">
                  <c:v>130</c:v>
                </c:pt>
                <c:pt idx="10">
                  <c:v>170</c:v>
                </c:pt>
                <c:pt idx="11">
                  <c:v>100</c:v>
                </c:pt>
                <c:pt idx="12">
                  <c:v>160</c:v>
                </c:pt>
                <c:pt idx="13">
                  <c:v>160</c:v>
                </c:pt>
                <c:pt idx="14">
                  <c:v>60</c:v>
                </c:pt>
                <c:pt idx="15">
                  <c:v>60</c:v>
                </c:pt>
                <c:pt idx="16">
                  <c:v>50</c:v>
                </c:pt>
                <c:pt idx="17">
                  <c:v>60</c:v>
                </c:pt>
                <c:pt idx="18">
                  <c:v>60</c:v>
                </c:pt>
                <c:pt idx="19">
                  <c:v>80</c:v>
                </c:pt>
                <c:pt idx="20">
                  <c:v>60</c:v>
                </c:pt>
                <c:pt idx="21">
                  <c:v>80</c:v>
                </c:pt>
                <c:pt idx="22">
                  <c:v>60</c:v>
                </c:pt>
                <c:pt idx="23">
                  <c:v>100</c:v>
                </c:pt>
                <c:pt idx="24">
                  <c:v>70</c:v>
                </c:pt>
                <c:pt idx="25">
                  <c:v>110</c:v>
                </c:pt>
                <c:pt idx="26">
                  <c:v>80</c:v>
                </c:pt>
                <c:pt idx="27">
                  <c:v>60</c:v>
                </c:pt>
                <c:pt idx="28">
                  <c:v>80</c:v>
                </c:pt>
                <c:pt idx="29">
                  <c:v>50</c:v>
                </c:pt>
                <c:pt idx="30">
                  <c:v>40</c:v>
                </c:pt>
                <c:pt idx="31">
                  <c:v>130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'No.3CD（渋滞長）'!$N$25:$N$56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'No.3CD（渋滞長）'!$R$25:$R$56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683800"/>
        <c:axId val="555684584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'No.3CD（渋滞長）'!$S$25:$S$56</c:f>
              <c:numCache>
                <c:formatCode>m"分"ss"秒"</c:formatCode>
                <c:ptCount val="32"/>
                <c:pt idx="0">
                  <c:v>3.0092592592592595E-4</c:v>
                </c:pt>
                <c:pt idx="1">
                  <c:v>3.3564814814814812E-4</c:v>
                </c:pt>
                <c:pt idx="2">
                  <c:v>4.5138888888888892E-4</c:v>
                </c:pt>
                <c:pt idx="3">
                  <c:v>4.1666666666666669E-4</c:v>
                </c:pt>
                <c:pt idx="4">
                  <c:v>2.6620370370370372E-4</c:v>
                </c:pt>
                <c:pt idx="5">
                  <c:v>4.2824074074074075E-4</c:v>
                </c:pt>
                <c:pt idx="6">
                  <c:v>4.8611111111111104E-4</c:v>
                </c:pt>
                <c:pt idx="7">
                  <c:v>5.2083333333333333E-4</c:v>
                </c:pt>
                <c:pt idx="8">
                  <c:v>4.3981481481481481E-4</c:v>
                </c:pt>
                <c:pt idx="9">
                  <c:v>4.0509259259259258E-4</c:v>
                </c:pt>
                <c:pt idx="10">
                  <c:v>5.0925925925925921E-4</c:v>
                </c:pt>
                <c:pt idx="11">
                  <c:v>4.5138888888888892E-4</c:v>
                </c:pt>
                <c:pt idx="12">
                  <c:v>5.6712962962962956E-4</c:v>
                </c:pt>
                <c:pt idx="13">
                  <c:v>5.3240740740740744E-4</c:v>
                </c:pt>
                <c:pt idx="14">
                  <c:v>2.4305555555555552E-4</c:v>
                </c:pt>
                <c:pt idx="15">
                  <c:v>3.7037037037037035E-4</c:v>
                </c:pt>
                <c:pt idx="16">
                  <c:v>2.4305555555555552E-4</c:v>
                </c:pt>
                <c:pt idx="17">
                  <c:v>3.7037037037037035E-4</c:v>
                </c:pt>
                <c:pt idx="18">
                  <c:v>2.6620370370370372E-4</c:v>
                </c:pt>
                <c:pt idx="19">
                  <c:v>4.1666666666666669E-4</c:v>
                </c:pt>
                <c:pt idx="20">
                  <c:v>2.8935185185185189E-4</c:v>
                </c:pt>
                <c:pt idx="21">
                  <c:v>3.9351851851851852E-4</c:v>
                </c:pt>
                <c:pt idx="22">
                  <c:v>2.7777777777777778E-4</c:v>
                </c:pt>
                <c:pt idx="23">
                  <c:v>3.7037037037037035E-4</c:v>
                </c:pt>
                <c:pt idx="24">
                  <c:v>3.7037037037037035E-4</c:v>
                </c:pt>
                <c:pt idx="25">
                  <c:v>4.0509259259259258E-4</c:v>
                </c:pt>
                <c:pt idx="26">
                  <c:v>4.1666666666666669E-4</c:v>
                </c:pt>
                <c:pt idx="27">
                  <c:v>2.0833333333333335E-4</c:v>
                </c:pt>
                <c:pt idx="28">
                  <c:v>3.8194444444444446E-4</c:v>
                </c:pt>
                <c:pt idx="29">
                  <c:v>3.0092592592592595E-4</c:v>
                </c:pt>
                <c:pt idx="30">
                  <c:v>2.7777777777777778E-4</c:v>
                </c:pt>
                <c:pt idx="31">
                  <c:v>5.4398148148148144E-4</c:v>
                </c:pt>
              </c:numCache>
            </c:numRef>
          </c:xVal>
          <c:yVal>
            <c:numRef>
              <c:f>'No.3CD（渋滞長）'!$AD$25:$AD$56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684976"/>
        <c:axId val="555685368"/>
      </c:scatterChart>
      <c:catAx>
        <c:axId val="555683800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84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684584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945288753799426"/>
              <c:y val="3.141361256544506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83800"/>
        <c:crosses val="autoZero"/>
        <c:crossBetween val="between"/>
        <c:majorUnit val="50"/>
      </c:valAx>
      <c:valAx>
        <c:axId val="555684976"/>
        <c:scaling>
          <c:orientation val="minMax"/>
          <c:max val="6.9444444444444501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4072948328267503"/>
              <c:y val="0.97818581577826369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85368"/>
        <c:crosses val="max"/>
        <c:crossBetween val="midCat"/>
        <c:majorUnit val="1.3888888888888909E-3"/>
      </c:valAx>
      <c:valAx>
        <c:axId val="555685368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68497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69908814589679"/>
          <c:y val="1.0471204188481676E-2"/>
          <c:w val="0.73860182370820704"/>
          <c:h val="1.83246073298429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16109422492413"/>
          <c:y val="7.2615985051660489E-2"/>
          <c:w val="0.69300911854103364"/>
          <c:h val="0.88801475695705256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'No.3CD（渋滞長）'!$A$25:$A$56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'No.3CD（渋滞長）'!$D$25:$D$56</c:f>
              <c:numCache>
                <c:formatCode>General</c:formatCode>
                <c:ptCount val="32"/>
                <c:pt idx="0">
                  <c:v>20</c:v>
                </c:pt>
                <c:pt idx="1">
                  <c:v>10</c:v>
                </c:pt>
                <c:pt idx="2">
                  <c:v>50</c:v>
                </c:pt>
                <c:pt idx="3">
                  <c:v>30</c:v>
                </c:pt>
                <c:pt idx="4">
                  <c:v>20</c:v>
                </c:pt>
                <c:pt idx="5">
                  <c:v>50</c:v>
                </c:pt>
                <c:pt idx="6">
                  <c:v>20</c:v>
                </c:pt>
                <c:pt idx="7">
                  <c:v>50</c:v>
                </c:pt>
                <c:pt idx="8">
                  <c:v>40</c:v>
                </c:pt>
                <c:pt idx="9">
                  <c:v>30</c:v>
                </c:pt>
                <c:pt idx="10">
                  <c:v>30</c:v>
                </c:pt>
                <c:pt idx="11">
                  <c:v>50</c:v>
                </c:pt>
                <c:pt idx="12">
                  <c:v>60</c:v>
                </c:pt>
                <c:pt idx="13">
                  <c:v>100</c:v>
                </c:pt>
                <c:pt idx="14">
                  <c:v>80</c:v>
                </c:pt>
                <c:pt idx="15">
                  <c:v>70</c:v>
                </c:pt>
                <c:pt idx="16">
                  <c:v>110</c:v>
                </c:pt>
                <c:pt idx="17">
                  <c:v>100</c:v>
                </c:pt>
                <c:pt idx="18">
                  <c:v>100</c:v>
                </c:pt>
                <c:pt idx="19">
                  <c:v>90</c:v>
                </c:pt>
                <c:pt idx="20">
                  <c:v>100</c:v>
                </c:pt>
                <c:pt idx="21">
                  <c:v>130</c:v>
                </c:pt>
                <c:pt idx="22">
                  <c:v>170</c:v>
                </c:pt>
                <c:pt idx="23">
                  <c:v>170</c:v>
                </c:pt>
                <c:pt idx="24">
                  <c:v>130</c:v>
                </c:pt>
                <c:pt idx="25">
                  <c:v>120</c:v>
                </c:pt>
                <c:pt idx="26">
                  <c:v>120</c:v>
                </c:pt>
                <c:pt idx="27">
                  <c:v>170</c:v>
                </c:pt>
                <c:pt idx="28">
                  <c:v>120</c:v>
                </c:pt>
                <c:pt idx="29">
                  <c:v>130</c:v>
                </c:pt>
                <c:pt idx="30">
                  <c:v>70</c:v>
                </c:pt>
                <c:pt idx="31">
                  <c:v>110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'No.3CD（渋滞長）'!$A$25:$A$56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'No.3CD（渋滞長）'!$E$25:$E$56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686152"/>
        <c:axId val="555686544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'No.3CD（渋滞長）'!$F$25:$F$56</c:f>
              <c:numCache>
                <c:formatCode>m"分"ss"秒"</c:formatCode>
                <c:ptCount val="32"/>
                <c:pt idx="0">
                  <c:v>1.1574074074074073E-4</c:v>
                </c:pt>
                <c:pt idx="1">
                  <c:v>6.9444444444444444E-5</c:v>
                </c:pt>
                <c:pt idx="2">
                  <c:v>2.4305555555555552E-4</c:v>
                </c:pt>
                <c:pt idx="3">
                  <c:v>1.273148148148148E-4</c:v>
                </c:pt>
                <c:pt idx="4">
                  <c:v>1.0416666666666667E-4</c:v>
                </c:pt>
                <c:pt idx="5">
                  <c:v>2.199074074074074E-4</c:v>
                </c:pt>
                <c:pt idx="6">
                  <c:v>6.9444444444444444E-5</c:v>
                </c:pt>
                <c:pt idx="7">
                  <c:v>2.4305555555555552E-4</c:v>
                </c:pt>
                <c:pt idx="8">
                  <c:v>2.199074074074074E-4</c:v>
                </c:pt>
                <c:pt idx="9">
                  <c:v>1.0416666666666667E-4</c:v>
                </c:pt>
                <c:pt idx="10">
                  <c:v>1.273148148148148E-4</c:v>
                </c:pt>
                <c:pt idx="11">
                  <c:v>2.3148148148148146E-4</c:v>
                </c:pt>
                <c:pt idx="12">
                  <c:v>3.0092592592592595E-4</c:v>
                </c:pt>
                <c:pt idx="13">
                  <c:v>3.9351851851851852E-4</c:v>
                </c:pt>
                <c:pt idx="14">
                  <c:v>3.5879629629629635E-4</c:v>
                </c:pt>
                <c:pt idx="15">
                  <c:v>3.3564814814814812E-4</c:v>
                </c:pt>
                <c:pt idx="16">
                  <c:v>4.2824074074074075E-4</c:v>
                </c:pt>
                <c:pt idx="17">
                  <c:v>3.7037037037037035E-4</c:v>
                </c:pt>
                <c:pt idx="18">
                  <c:v>3.9351851851851852E-4</c:v>
                </c:pt>
                <c:pt idx="19">
                  <c:v>3.4722222222222224E-4</c:v>
                </c:pt>
                <c:pt idx="20">
                  <c:v>3.3564814814814812E-4</c:v>
                </c:pt>
                <c:pt idx="21">
                  <c:v>5.2083333333333333E-4</c:v>
                </c:pt>
                <c:pt idx="22">
                  <c:v>6.9444444444444447E-4</c:v>
                </c:pt>
                <c:pt idx="23">
                  <c:v>6.134259259259259E-4</c:v>
                </c:pt>
                <c:pt idx="24">
                  <c:v>5.3240740740740744E-4</c:v>
                </c:pt>
                <c:pt idx="25">
                  <c:v>4.7453703703703704E-4</c:v>
                </c:pt>
                <c:pt idx="26">
                  <c:v>4.6296296296296293E-4</c:v>
                </c:pt>
                <c:pt idx="27">
                  <c:v>6.4814814814814813E-4</c:v>
                </c:pt>
                <c:pt idx="28">
                  <c:v>4.3981481481481481E-4</c:v>
                </c:pt>
                <c:pt idx="29">
                  <c:v>5.0925925925925921E-4</c:v>
                </c:pt>
                <c:pt idx="30">
                  <c:v>3.4722222222222224E-4</c:v>
                </c:pt>
                <c:pt idx="31">
                  <c:v>4.6296296296296293E-4</c:v>
                </c:pt>
              </c:numCache>
            </c:numRef>
          </c:xVal>
          <c:yVal>
            <c:numRef>
              <c:f>'No.3CD（渋滞長）'!$AD$25:$AD$56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686936"/>
        <c:axId val="555687328"/>
      </c:scatterChart>
      <c:catAx>
        <c:axId val="555686152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86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686544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03343465045593"/>
              <c:y val="3.06211723534558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86152"/>
        <c:crosses val="autoZero"/>
        <c:crossBetween val="between"/>
        <c:majorUnit val="50"/>
      </c:valAx>
      <c:valAx>
        <c:axId val="555686936"/>
        <c:scaling>
          <c:orientation val="minMax"/>
          <c:max val="6.9444444444444501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3465045592705204"/>
              <c:y val="0.97900345134023603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87328"/>
        <c:crosses val="max"/>
        <c:crossBetween val="midCat"/>
        <c:majorUnit val="1.3888888888888909E-3"/>
      </c:valAx>
      <c:valAx>
        <c:axId val="555687328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68693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981762917933141"/>
          <c:y val="6.1242344706911632E-3"/>
          <c:w val="0.73860182370820715"/>
          <c:h val="1.83727034120734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'No.3Ａ（時間変動）'!$B$38:$M$38</c:f>
              <c:numCache>
                <c:formatCode>General</c:formatCode>
                <c:ptCount val="12"/>
                <c:pt idx="0">
                  <c:v>49</c:v>
                </c:pt>
                <c:pt idx="1">
                  <c:v>57</c:v>
                </c:pt>
                <c:pt idx="2">
                  <c:v>82</c:v>
                </c:pt>
                <c:pt idx="3">
                  <c:v>63</c:v>
                </c:pt>
                <c:pt idx="4">
                  <c:v>58</c:v>
                </c:pt>
                <c:pt idx="5">
                  <c:v>40</c:v>
                </c:pt>
                <c:pt idx="6">
                  <c:v>45</c:v>
                </c:pt>
                <c:pt idx="7">
                  <c:v>45</c:v>
                </c:pt>
                <c:pt idx="8">
                  <c:v>39</c:v>
                </c:pt>
                <c:pt idx="9">
                  <c:v>40</c:v>
                </c:pt>
                <c:pt idx="10">
                  <c:v>26</c:v>
                </c:pt>
                <c:pt idx="11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2-4739-8009-89B75D778597}"/>
            </c:ext>
          </c:extLst>
        </c:ser>
        <c:ser>
          <c:idx val="1"/>
          <c:order val="1"/>
          <c:tx>
            <c:strRef>
              <c:f>'No.3Ａ（時間変動）'!$A$75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'No.3Ａ（時間変動）'!$B$39:$M$39</c:f>
              <c:numCache>
                <c:formatCode>General</c:formatCode>
                <c:ptCount val="12"/>
                <c:pt idx="0">
                  <c:v>997</c:v>
                </c:pt>
                <c:pt idx="1">
                  <c:v>1114</c:v>
                </c:pt>
                <c:pt idx="2">
                  <c:v>957</c:v>
                </c:pt>
                <c:pt idx="3">
                  <c:v>813</c:v>
                </c:pt>
                <c:pt idx="4">
                  <c:v>823</c:v>
                </c:pt>
                <c:pt idx="5">
                  <c:v>842</c:v>
                </c:pt>
                <c:pt idx="6">
                  <c:v>915</c:v>
                </c:pt>
                <c:pt idx="7">
                  <c:v>877</c:v>
                </c:pt>
                <c:pt idx="8">
                  <c:v>909</c:v>
                </c:pt>
                <c:pt idx="9">
                  <c:v>992</c:v>
                </c:pt>
                <c:pt idx="10">
                  <c:v>1083</c:v>
                </c:pt>
                <c:pt idx="11">
                  <c:v>1016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12-4739-8009-89B75D77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599808"/>
        <c:axId val="5528046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'No.3Ａ（時間変動）'!$B$41:$M$41</c:f>
              <c:numCache>
                <c:formatCode>0.0\ "%"</c:formatCode>
                <c:ptCount val="12"/>
                <c:pt idx="0">
                  <c:v>4.6845124282982793</c:v>
                </c:pt>
                <c:pt idx="1">
                  <c:v>4.8676345004269859</c:v>
                </c:pt>
                <c:pt idx="2">
                  <c:v>7.8922040423484123</c:v>
                </c:pt>
                <c:pt idx="3">
                  <c:v>7.1917808219178081</c:v>
                </c:pt>
                <c:pt idx="4">
                  <c:v>6.583427922814983</c:v>
                </c:pt>
                <c:pt idx="5">
                  <c:v>4.5351473922902494</c:v>
                </c:pt>
                <c:pt idx="6">
                  <c:v>4.6875</c:v>
                </c:pt>
                <c:pt idx="7">
                  <c:v>4.8806941431670285</c:v>
                </c:pt>
                <c:pt idx="8">
                  <c:v>4.1139240506329111</c:v>
                </c:pt>
                <c:pt idx="9">
                  <c:v>3.8759689922480618</c:v>
                </c:pt>
                <c:pt idx="10">
                  <c:v>2.3444544634806133</c:v>
                </c:pt>
                <c:pt idx="11">
                  <c:v>1.6456921587608906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12-4739-8009-89B75D77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331592"/>
        <c:axId val="553396464"/>
      </c:lineChart>
      <c:catAx>
        <c:axId val="55359980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2804608"/>
        <c:crosses val="autoZero"/>
        <c:auto val="0"/>
        <c:lblAlgn val="ctr"/>
        <c:lblOffset val="100"/>
        <c:tickMarkSkip val="1"/>
        <c:noMultiLvlLbl val="0"/>
      </c:catAx>
      <c:valAx>
        <c:axId val="55280460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3599808"/>
        <c:crosses val="autoZero"/>
        <c:crossBetween val="between"/>
        <c:majorUnit val="500"/>
      </c:valAx>
      <c:catAx>
        <c:axId val="551331592"/>
        <c:scaling>
          <c:orientation val="minMax"/>
        </c:scaling>
        <c:delete val="1"/>
        <c:axPos val="b"/>
        <c:majorTickMark val="out"/>
        <c:minorTickMark val="none"/>
        <c:tickLblPos val="none"/>
        <c:crossAx val="553396464"/>
        <c:crosses val="autoZero"/>
        <c:auto val="0"/>
        <c:lblAlgn val="ctr"/>
        <c:lblOffset val="100"/>
        <c:noMultiLvlLbl val="0"/>
      </c:catAx>
      <c:valAx>
        <c:axId val="5533964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3315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8910614525139622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'No.3Ａ（時間変動）'!$B$56:$M$56</c:f>
              <c:numCache>
                <c:formatCode>General</c:formatCode>
                <c:ptCount val="12"/>
                <c:pt idx="0">
                  <c:v>43</c:v>
                </c:pt>
                <c:pt idx="1">
                  <c:v>62</c:v>
                </c:pt>
                <c:pt idx="2">
                  <c:v>71</c:v>
                </c:pt>
                <c:pt idx="3">
                  <c:v>56</c:v>
                </c:pt>
                <c:pt idx="4">
                  <c:v>59</c:v>
                </c:pt>
                <c:pt idx="5">
                  <c:v>64</c:v>
                </c:pt>
                <c:pt idx="6">
                  <c:v>59</c:v>
                </c:pt>
                <c:pt idx="7">
                  <c:v>61</c:v>
                </c:pt>
                <c:pt idx="8">
                  <c:v>45</c:v>
                </c:pt>
                <c:pt idx="9">
                  <c:v>38</c:v>
                </c:pt>
                <c:pt idx="10">
                  <c:v>34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9D-49A9-870C-76C1315FDC35}"/>
            </c:ext>
          </c:extLst>
        </c:ser>
        <c:ser>
          <c:idx val="1"/>
          <c:order val="1"/>
          <c:tx>
            <c:strRef>
              <c:f>'No.3Ａ（時間変動）'!$A$75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'No.3Ａ（時間変動）'!$B$57:$M$57</c:f>
              <c:numCache>
                <c:formatCode>General</c:formatCode>
                <c:ptCount val="12"/>
                <c:pt idx="0">
                  <c:v>890</c:v>
                </c:pt>
                <c:pt idx="1">
                  <c:v>980</c:v>
                </c:pt>
                <c:pt idx="2">
                  <c:v>813</c:v>
                </c:pt>
                <c:pt idx="3">
                  <c:v>733</c:v>
                </c:pt>
                <c:pt idx="4">
                  <c:v>751</c:v>
                </c:pt>
                <c:pt idx="5">
                  <c:v>751</c:v>
                </c:pt>
                <c:pt idx="6">
                  <c:v>789</c:v>
                </c:pt>
                <c:pt idx="7">
                  <c:v>828</c:v>
                </c:pt>
                <c:pt idx="8">
                  <c:v>847</c:v>
                </c:pt>
                <c:pt idx="9">
                  <c:v>973</c:v>
                </c:pt>
                <c:pt idx="10">
                  <c:v>930</c:v>
                </c:pt>
                <c:pt idx="11">
                  <c:v>880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9D-49A9-870C-76C1315F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288704"/>
        <c:axId val="5542890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'No.3Ａ（時間変動）'!$B$59:$M$59</c:f>
              <c:numCache>
                <c:formatCode>0.0\ "%"</c:formatCode>
                <c:ptCount val="12"/>
                <c:pt idx="0">
                  <c:v>4.6087888531618439</c:v>
                </c:pt>
                <c:pt idx="1">
                  <c:v>5.9500959692898272</c:v>
                </c:pt>
                <c:pt idx="2">
                  <c:v>8.0316742081447963</c:v>
                </c:pt>
                <c:pt idx="3">
                  <c:v>7.0975918884664129</c:v>
                </c:pt>
                <c:pt idx="4">
                  <c:v>7.2839506172839501</c:v>
                </c:pt>
                <c:pt idx="5">
                  <c:v>7.8527607361963199</c:v>
                </c:pt>
                <c:pt idx="6">
                  <c:v>6.9575471698113205</c:v>
                </c:pt>
                <c:pt idx="7">
                  <c:v>6.8616422947131603</c:v>
                </c:pt>
                <c:pt idx="8">
                  <c:v>5.0448430493273539</c:v>
                </c:pt>
                <c:pt idx="9">
                  <c:v>3.7586547972304651</c:v>
                </c:pt>
                <c:pt idx="10">
                  <c:v>3.5269709543568464</c:v>
                </c:pt>
                <c:pt idx="11">
                  <c:v>2.0044543429844097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9D-49A9-870C-76C1315F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55680"/>
        <c:axId val="200756072"/>
      </c:lineChart>
      <c:catAx>
        <c:axId val="5542887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289088"/>
        <c:crosses val="autoZero"/>
        <c:auto val="0"/>
        <c:lblAlgn val="ctr"/>
        <c:lblOffset val="100"/>
        <c:tickMarkSkip val="1"/>
        <c:noMultiLvlLbl val="0"/>
      </c:catAx>
      <c:valAx>
        <c:axId val="55428908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288704"/>
        <c:crosses val="autoZero"/>
        <c:crossBetween val="between"/>
        <c:majorUnit val="500"/>
      </c:valAx>
      <c:catAx>
        <c:axId val="200755680"/>
        <c:scaling>
          <c:orientation val="minMax"/>
        </c:scaling>
        <c:delete val="1"/>
        <c:axPos val="b"/>
        <c:majorTickMark val="out"/>
        <c:minorTickMark val="none"/>
        <c:tickLblPos val="none"/>
        <c:crossAx val="200756072"/>
        <c:crosses val="autoZero"/>
        <c:auto val="0"/>
        <c:lblAlgn val="ctr"/>
        <c:lblOffset val="100"/>
        <c:noMultiLvlLbl val="0"/>
      </c:catAx>
      <c:valAx>
        <c:axId val="2007560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3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75568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4"/>
          <c:y val="7.3529763756911379E-2"/>
          <c:w val="0.79189944134078283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'No.3Ｂ（時間変動）'!$B$74:$M$74</c:f>
              <c:numCache>
                <c:formatCode>General</c:formatCode>
                <c:ptCount val="12"/>
                <c:pt idx="0">
                  <c:v>88</c:v>
                </c:pt>
                <c:pt idx="1">
                  <c:v>114</c:v>
                </c:pt>
                <c:pt idx="2">
                  <c:v>111</c:v>
                </c:pt>
                <c:pt idx="3">
                  <c:v>85</c:v>
                </c:pt>
                <c:pt idx="4">
                  <c:v>83</c:v>
                </c:pt>
                <c:pt idx="5">
                  <c:v>76</c:v>
                </c:pt>
                <c:pt idx="6">
                  <c:v>78</c:v>
                </c:pt>
                <c:pt idx="7">
                  <c:v>74</c:v>
                </c:pt>
                <c:pt idx="8">
                  <c:v>66</c:v>
                </c:pt>
                <c:pt idx="9">
                  <c:v>65</c:v>
                </c:pt>
                <c:pt idx="10">
                  <c:v>71</c:v>
                </c:pt>
                <c:pt idx="11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2F-45DD-BEA9-7798C5170F8A}"/>
            </c:ext>
          </c:extLst>
        </c:ser>
        <c:ser>
          <c:idx val="1"/>
          <c:order val="1"/>
          <c:tx>
            <c:strRef>
              <c:f>'No.3Ｂ（時間変動）'!$A$75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'No.3Ｂ（時間変動）'!$B$75:$M$75</c:f>
              <c:numCache>
                <c:formatCode>General</c:formatCode>
                <c:ptCount val="12"/>
                <c:pt idx="0">
                  <c:v>1063</c:v>
                </c:pt>
                <c:pt idx="1">
                  <c:v>1183</c:v>
                </c:pt>
                <c:pt idx="2">
                  <c:v>1225</c:v>
                </c:pt>
                <c:pt idx="3">
                  <c:v>1222</c:v>
                </c:pt>
                <c:pt idx="4">
                  <c:v>1250</c:v>
                </c:pt>
                <c:pt idx="5">
                  <c:v>1300</c:v>
                </c:pt>
                <c:pt idx="6">
                  <c:v>1268</c:v>
                </c:pt>
                <c:pt idx="7">
                  <c:v>1315</c:v>
                </c:pt>
                <c:pt idx="8">
                  <c:v>1340</c:v>
                </c:pt>
                <c:pt idx="9">
                  <c:v>1400</c:v>
                </c:pt>
                <c:pt idx="10">
                  <c:v>1374</c:v>
                </c:pt>
                <c:pt idx="11">
                  <c:v>1358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2F-45DD-BEA9-7798C517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0759208"/>
        <c:axId val="20075960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'No.3Ｂ（時間変動）'!$B$77:$M$77</c:f>
              <c:numCache>
                <c:formatCode>0.0\ "%"</c:formatCode>
                <c:ptCount val="12"/>
                <c:pt idx="0">
                  <c:v>7.6455256298870555</c:v>
                </c:pt>
                <c:pt idx="1">
                  <c:v>8.7895142636854278</c:v>
                </c:pt>
                <c:pt idx="2">
                  <c:v>8.3083832335329344</c:v>
                </c:pt>
                <c:pt idx="3">
                  <c:v>6.5034429992348892</c:v>
                </c:pt>
                <c:pt idx="4">
                  <c:v>6.2265566391597904</c:v>
                </c:pt>
                <c:pt idx="5">
                  <c:v>5.5232558139534884</c:v>
                </c:pt>
                <c:pt idx="6">
                  <c:v>5.7949479940564634</c:v>
                </c:pt>
                <c:pt idx="7">
                  <c:v>5.3275737940964722</c:v>
                </c:pt>
                <c:pt idx="8">
                  <c:v>4.6941678520625887</c:v>
                </c:pt>
                <c:pt idx="9">
                  <c:v>4.4368600682593859</c:v>
                </c:pt>
                <c:pt idx="10">
                  <c:v>4.913494809688582</c:v>
                </c:pt>
                <c:pt idx="11">
                  <c:v>4.2313117066290546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72F-45DD-BEA9-7798C517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59992"/>
        <c:axId val="200760384"/>
      </c:lineChart>
      <c:catAx>
        <c:axId val="20075920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0759600"/>
        <c:crosses val="autoZero"/>
        <c:auto val="0"/>
        <c:lblAlgn val="ctr"/>
        <c:lblOffset val="100"/>
        <c:tickMarkSkip val="1"/>
        <c:noMultiLvlLbl val="0"/>
      </c:catAx>
      <c:valAx>
        <c:axId val="20075960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509921252303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759208"/>
        <c:crosses val="autoZero"/>
        <c:crossBetween val="between"/>
        <c:majorUnit val="500"/>
      </c:valAx>
      <c:catAx>
        <c:axId val="200759992"/>
        <c:scaling>
          <c:orientation val="minMax"/>
        </c:scaling>
        <c:delete val="1"/>
        <c:axPos val="b"/>
        <c:majorTickMark val="out"/>
        <c:minorTickMark val="none"/>
        <c:tickLblPos val="none"/>
        <c:crossAx val="200760384"/>
        <c:crosses val="autoZero"/>
        <c:auto val="0"/>
        <c:lblAlgn val="ctr"/>
        <c:lblOffset val="100"/>
        <c:noMultiLvlLbl val="0"/>
      </c:catAx>
      <c:valAx>
        <c:axId val="2007603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7599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'No.3Ｂ（時間変動）'!$B$38:$M$38</c:f>
              <c:numCache>
                <c:formatCode>General</c:formatCode>
                <c:ptCount val="12"/>
                <c:pt idx="0">
                  <c:v>40</c:v>
                </c:pt>
                <c:pt idx="1">
                  <c:v>64</c:v>
                </c:pt>
                <c:pt idx="2">
                  <c:v>66</c:v>
                </c:pt>
                <c:pt idx="3">
                  <c:v>44</c:v>
                </c:pt>
                <c:pt idx="4">
                  <c:v>42</c:v>
                </c:pt>
                <c:pt idx="5">
                  <c:v>42</c:v>
                </c:pt>
                <c:pt idx="6">
                  <c:v>38</c:v>
                </c:pt>
                <c:pt idx="7">
                  <c:v>38</c:v>
                </c:pt>
                <c:pt idx="8">
                  <c:v>31</c:v>
                </c:pt>
                <c:pt idx="9">
                  <c:v>33</c:v>
                </c:pt>
                <c:pt idx="10">
                  <c:v>32</c:v>
                </c:pt>
                <c:pt idx="11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F7-4236-A2C5-20748C72800E}"/>
            </c:ext>
          </c:extLst>
        </c:ser>
        <c:ser>
          <c:idx val="1"/>
          <c:order val="1"/>
          <c:tx>
            <c:strRef>
              <c:f>'No.3Ｂ（時間変動）'!$A$75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'No.3Ｂ（時間変動）'!$B$39:$M$39</c:f>
              <c:numCache>
                <c:formatCode>General</c:formatCode>
                <c:ptCount val="12"/>
                <c:pt idx="0">
                  <c:v>338</c:v>
                </c:pt>
                <c:pt idx="1">
                  <c:v>402</c:v>
                </c:pt>
                <c:pt idx="2">
                  <c:v>506</c:v>
                </c:pt>
                <c:pt idx="3">
                  <c:v>541</c:v>
                </c:pt>
                <c:pt idx="4">
                  <c:v>572</c:v>
                </c:pt>
                <c:pt idx="5">
                  <c:v>623</c:v>
                </c:pt>
                <c:pt idx="6">
                  <c:v>598</c:v>
                </c:pt>
                <c:pt idx="7">
                  <c:v>660</c:v>
                </c:pt>
                <c:pt idx="8">
                  <c:v>700</c:v>
                </c:pt>
                <c:pt idx="9">
                  <c:v>726</c:v>
                </c:pt>
                <c:pt idx="10">
                  <c:v>713</c:v>
                </c:pt>
                <c:pt idx="11">
                  <c:v>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F7-4236-A2C5-20748C728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153792"/>
        <c:axId val="55415418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'No.3Ｂ（時間変動）'!$B$41:$M$41</c:f>
              <c:numCache>
                <c:formatCode>0.0\ "%"</c:formatCode>
                <c:ptCount val="12"/>
                <c:pt idx="0">
                  <c:v>10.582010582010582</c:v>
                </c:pt>
                <c:pt idx="1">
                  <c:v>13.733905579399142</c:v>
                </c:pt>
                <c:pt idx="2">
                  <c:v>11.538461538461538</c:v>
                </c:pt>
                <c:pt idx="3">
                  <c:v>7.5213675213675213</c:v>
                </c:pt>
                <c:pt idx="4">
                  <c:v>6.8403908794788277</c:v>
                </c:pt>
                <c:pt idx="5">
                  <c:v>6.3157894736842106</c:v>
                </c:pt>
                <c:pt idx="6">
                  <c:v>5.9748427672955975</c:v>
                </c:pt>
                <c:pt idx="7">
                  <c:v>5.444126074498568</c:v>
                </c:pt>
                <c:pt idx="8">
                  <c:v>4.2407660738714092</c:v>
                </c:pt>
                <c:pt idx="9">
                  <c:v>4.3478260869565215</c:v>
                </c:pt>
                <c:pt idx="10">
                  <c:v>4.2953020134228188</c:v>
                </c:pt>
                <c:pt idx="11">
                  <c:v>3.8199181446111869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1F7-4236-A2C5-20748C728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154576"/>
        <c:axId val="554154968"/>
      </c:lineChart>
      <c:catAx>
        <c:axId val="55415379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154184"/>
        <c:crosses val="autoZero"/>
        <c:auto val="0"/>
        <c:lblAlgn val="ctr"/>
        <c:lblOffset val="100"/>
        <c:tickMarkSkip val="1"/>
        <c:noMultiLvlLbl val="0"/>
      </c:catAx>
      <c:valAx>
        <c:axId val="55415418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153792"/>
        <c:crosses val="autoZero"/>
        <c:crossBetween val="between"/>
        <c:majorUnit val="500"/>
      </c:valAx>
      <c:catAx>
        <c:axId val="554154576"/>
        <c:scaling>
          <c:orientation val="minMax"/>
        </c:scaling>
        <c:delete val="1"/>
        <c:axPos val="b"/>
        <c:majorTickMark val="out"/>
        <c:minorTickMark val="none"/>
        <c:tickLblPos val="none"/>
        <c:crossAx val="554154968"/>
        <c:crosses val="autoZero"/>
        <c:auto val="0"/>
        <c:lblAlgn val="ctr"/>
        <c:lblOffset val="100"/>
        <c:noMultiLvlLbl val="0"/>
      </c:catAx>
      <c:valAx>
        <c:axId val="55415496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15457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8910614525139622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'No.3Ｂ（時間変動）'!$B$56:$M$56</c:f>
              <c:numCache>
                <c:formatCode>General</c:formatCode>
                <c:ptCount val="12"/>
                <c:pt idx="0">
                  <c:v>48</c:v>
                </c:pt>
                <c:pt idx="1">
                  <c:v>50</c:v>
                </c:pt>
                <c:pt idx="2">
                  <c:v>45</c:v>
                </c:pt>
                <c:pt idx="3">
                  <c:v>41</c:v>
                </c:pt>
                <c:pt idx="4">
                  <c:v>41</c:v>
                </c:pt>
                <c:pt idx="5">
                  <c:v>34</c:v>
                </c:pt>
                <c:pt idx="6">
                  <c:v>40</c:v>
                </c:pt>
                <c:pt idx="7">
                  <c:v>36</c:v>
                </c:pt>
                <c:pt idx="8">
                  <c:v>35</c:v>
                </c:pt>
                <c:pt idx="9">
                  <c:v>32</c:v>
                </c:pt>
                <c:pt idx="10">
                  <c:v>39</c:v>
                </c:pt>
                <c:pt idx="11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80-466F-BDBF-4AF9AD2C816E}"/>
            </c:ext>
          </c:extLst>
        </c:ser>
        <c:ser>
          <c:idx val="1"/>
          <c:order val="1"/>
          <c:tx>
            <c:strRef>
              <c:f>'No.3Ｂ（時間変動）'!$A$75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'No.3Ｂ（時間変動）'!$B$57:$M$57</c:f>
              <c:numCache>
                <c:formatCode>General</c:formatCode>
                <c:ptCount val="12"/>
                <c:pt idx="0">
                  <c:v>725</c:v>
                </c:pt>
                <c:pt idx="1">
                  <c:v>781</c:v>
                </c:pt>
                <c:pt idx="2">
                  <c:v>719</c:v>
                </c:pt>
                <c:pt idx="3">
                  <c:v>681</c:v>
                </c:pt>
                <c:pt idx="4">
                  <c:v>678</c:v>
                </c:pt>
                <c:pt idx="5">
                  <c:v>677</c:v>
                </c:pt>
                <c:pt idx="6">
                  <c:v>670</c:v>
                </c:pt>
                <c:pt idx="7">
                  <c:v>655</c:v>
                </c:pt>
                <c:pt idx="8">
                  <c:v>640</c:v>
                </c:pt>
                <c:pt idx="9">
                  <c:v>674</c:v>
                </c:pt>
                <c:pt idx="10">
                  <c:v>661</c:v>
                </c:pt>
                <c:pt idx="11">
                  <c:v>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80-466F-BDBF-4AF9AD2C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156144"/>
        <c:axId val="55415653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'No.3Ｂ（時間変動）'!$B$59:$M$59</c:f>
              <c:numCache>
                <c:formatCode>0.0\ "%"</c:formatCode>
                <c:ptCount val="12"/>
                <c:pt idx="0">
                  <c:v>6.2095730918499354</c:v>
                </c:pt>
                <c:pt idx="1">
                  <c:v>6.0168471720818291</c:v>
                </c:pt>
                <c:pt idx="2">
                  <c:v>5.8900523560209423</c:v>
                </c:pt>
                <c:pt idx="3">
                  <c:v>5.6786703601108028</c:v>
                </c:pt>
                <c:pt idx="4">
                  <c:v>5.7023643949930456</c:v>
                </c:pt>
                <c:pt idx="5">
                  <c:v>4.7819971870604778</c:v>
                </c:pt>
                <c:pt idx="6">
                  <c:v>5.6338028169014089</c:v>
                </c:pt>
                <c:pt idx="7">
                  <c:v>5.2098408104196814</c:v>
                </c:pt>
                <c:pt idx="8">
                  <c:v>5.1851851851851851</c:v>
                </c:pt>
                <c:pt idx="9">
                  <c:v>4.5325779036827196</c:v>
                </c:pt>
                <c:pt idx="10">
                  <c:v>5.5714285714285712</c:v>
                </c:pt>
                <c:pt idx="11">
                  <c:v>4.6715328467153281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E80-466F-BDBF-4AF9AD2C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156928"/>
        <c:axId val="554157320"/>
      </c:lineChart>
      <c:catAx>
        <c:axId val="55415614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156536"/>
        <c:crosses val="autoZero"/>
        <c:auto val="0"/>
        <c:lblAlgn val="ctr"/>
        <c:lblOffset val="100"/>
        <c:tickMarkSkip val="1"/>
        <c:noMultiLvlLbl val="0"/>
      </c:catAx>
      <c:valAx>
        <c:axId val="55415653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156144"/>
        <c:crosses val="autoZero"/>
        <c:crossBetween val="between"/>
        <c:majorUnit val="500"/>
      </c:valAx>
      <c:catAx>
        <c:axId val="554156928"/>
        <c:scaling>
          <c:orientation val="minMax"/>
        </c:scaling>
        <c:delete val="1"/>
        <c:axPos val="b"/>
        <c:majorTickMark val="out"/>
        <c:minorTickMark val="none"/>
        <c:tickLblPos val="none"/>
        <c:crossAx val="554157320"/>
        <c:crosses val="autoZero"/>
        <c:auto val="0"/>
        <c:lblAlgn val="ctr"/>
        <c:lblOffset val="100"/>
        <c:noMultiLvlLbl val="0"/>
      </c:catAx>
      <c:valAx>
        <c:axId val="5541573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3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15692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4"/>
          <c:y val="7.3529763756911379E-2"/>
          <c:w val="0.79189944134078283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'No.3Ｃ（時間変動）'!$B$74:$M$74</c:f>
              <c:numCache>
                <c:formatCode>General</c:formatCode>
                <c:ptCount val="12"/>
                <c:pt idx="0">
                  <c:v>109</c:v>
                </c:pt>
                <c:pt idx="1">
                  <c:v>112</c:v>
                </c:pt>
                <c:pt idx="2">
                  <c:v>149</c:v>
                </c:pt>
                <c:pt idx="3">
                  <c:v>115</c:v>
                </c:pt>
                <c:pt idx="4">
                  <c:v>113</c:v>
                </c:pt>
                <c:pt idx="5">
                  <c:v>109</c:v>
                </c:pt>
                <c:pt idx="6">
                  <c:v>98</c:v>
                </c:pt>
                <c:pt idx="7">
                  <c:v>96</c:v>
                </c:pt>
                <c:pt idx="8">
                  <c:v>69</c:v>
                </c:pt>
                <c:pt idx="9">
                  <c:v>70</c:v>
                </c:pt>
                <c:pt idx="10">
                  <c:v>58</c:v>
                </c:pt>
                <c:pt idx="11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44-412A-8C86-F95F3577EF56}"/>
            </c:ext>
          </c:extLst>
        </c:ser>
        <c:ser>
          <c:idx val="1"/>
          <c:order val="1"/>
          <c:tx>
            <c:strRef>
              <c:f>'No.3Ｃ（時間変動）'!$A$75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'No.3Ｃ（時間変動）'!$B$75:$M$75</c:f>
              <c:numCache>
                <c:formatCode>General</c:formatCode>
                <c:ptCount val="12"/>
                <c:pt idx="0">
                  <c:v>1741</c:v>
                </c:pt>
                <c:pt idx="1">
                  <c:v>1808</c:v>
                </c:pt>
                <c:pt idx="2">
                  <c:v>1587</c:v>
                </c:pt>
                <c:pt idx="3">
                  <c:v>1415</c:v>
                </c:pt>
                <c:pt idx="4">
                  <c:v>1412</c:v>
                </c:pt>
                <c:pt idx="5">
                  <c:v>1434</c:v>
                </c:pt>
                <c:pt idx="6">
                  <c:v>1573</c:v>
                </c:pt>
                <c:pt idx="7">
                  <c:v>1583</c:v>
                </c:pt>
                <c:pt idx="8">
                  <c:v>1554</c:v>
                </c:pt>
                <c:pt idx="9">
                  <c:v>1797</c:v>
                </c:pt>
                <c:pt idx="10">
                  <c:v>1884</c:v>
                </c:pt>
                <c:pt idx="11">
                  <c:v>1779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44-412A-8C86-F95F3577E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158104"/>
        <c:axId val="55415849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'No.3Ｃ（時間変動）'!$B$77:$M$77</c:f>
              <c:numCache>
                <c:formatCode>0.0\ "%"</c:formatCode>
                <c:ptCount val="12"/>
                <c:pt idx="0">
                  <c:v>5.8918918918918921</c:v>
                </c:pt>
                <c:pt idx="1">
                  <c:v>5.833333333333333</c:v>
                </c:pt>
                <c:pt idx="2">
                  <c:v>8.5829493087557616</c:v>
                </c:pt>
                <c:pt idx="3">
                  <c:v>7.5163398692810457</c:v>
                </c:pt>
                <c:pt idx="4">
                  <c:v>7.4098360655737698</c:v>
                </c:pt>
                <c:pt idx="5">
                  <c:v>7.0641607258587173</c:v>
                </c:pt>
                <c:pt idx="6">
                  <c:v>5.8647516457211255</c:v>
                </c:pt>
                <c:pt idx="7">
                  <c:v>5.7176891006551518</c:v>
                </c:pt>
                <c:pt idx="8">
                  <c:v>4.251386321626617</c:v>
                </c:pt>
                <c:pt idx="9">
                  <c:v>3.7493304767005893</c:v>
                </c:pt>
                <c:pt idx="10">
                  <c:v>2.9866117404737382</c:v>
                </c:pt>
                <c:pt idx="11">
                  <c:v>1.9294377067254687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744-412A-8C86-F95F3577E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158888"/>
        <c:axId val="554159280"/>
      </c:lineChart>
      <c:catAx>
        <c:axId val="5541581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158496"/>
        <c:crosses val="autoZero"/>
        <c:auto val="0"/>
        <c:lblAlgn val="ctr"/>
        <c:lblOffset val="100"/>
        <c:tickMarkSkip val="1"/>
        <c:noMultiLvlLbl val="0"/>
      </c:catAx>
      <c:valAx>
        <c:axId val="55415849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509921252303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158104"/>
        <c:crosses val="autoZero"/>
        <c:crossBetween val="between"/>
        <c:majorUnit val="500"/>
      </c:valAx>
      <c:catAx>
        <c:axId val="554158888"/>
        <c:scaling>
          <c:orientation val="minMax"/>
        </c:scaling>
        <c:delete val="1"/>
        <c:axPos val="b"/>
        <c:majorTickMark val="out"/>
        <c:minorTickMark val="none"/>
        <c:tickLblPos val="none"/>
        <c:crossAx val="554159280"/>
        <c:crosses val="autoZero"/>
        <c:auto val="0"/>
        <c:lblAlgn val="ctr"/>
        <c:lblOffset val="100"/>
        <c:noMultiLvlLbl val="0"/>
      </c:catAx>
      <c:valAx>
        <c:axId val="5541592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15888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'No.3Ｃ（時間変動）'!$B$38:$M$38</c:f>
              <c:numCache>
                <c:formatCode>General</c:formatCode>
                <c:ptCount val="12"/>
                <c:pt idx="0">
                  <c:v>44</c:v>
                </c:pt>
                <c:pt idx="1">
                  <c:v>53</c:v>
                </c:pt>
                <c:pt idx="2">
                  <c:v>67</c:v>
                </c:pt>
                <c:pt idx="3">
                  <c:v>54</c:v>
                </c:pt>
                <c:pt idx="4">
                  <c:v>64</c:v>
                </c:pt>
                <c:pt idx="5">
                  <c:v>64</c:v>
                </c:pt>
                <c:pt idx="6">
                  <c:v>63</c:v>
                </c:pt>
                <c:pt idx="7">
                  <c:v>62</c:v>
                </c:pt>
                <c:pt idx="8">
                  <c:v>44</c:v>
                </c:pt>
                <c:pt idx="9">
                  <c:v>44</c:v>
                </c:pt>
                <c:pt idx="10">
                  <c:v>40</c:v>
                </c:pt>
                <c:pt idx="1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F3-4FF7-AECC-B4C9580884ED}"/>
            </c:ext>
          </c:extLst>
        </c:ser>
        <c:ser>
          <c:idx val="1"/>
          <c:order val="1"/>
          <c:tx>
            <c:strRef>
              <c:f>'No.3Ｃ（時間変動）'!$A$75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'No.3Ｃ（時間変動）'!$B$39:$M$39</c:f>
              <c:numCache>
                <c:formatCode>General</c:formatCode>
                <c:ptCount val="12"/>
                <c:pt idx="0">
                  <c:v>760</c:v>
                </c:pt>
                <c:pt idx="1">
                  <c:v>763</c:v>
                </c:pt>
                <c:pt idx="2">
                  <c:v>695</c:v>
                </c:pt>
                <c:pt idx="3">
                  <c:v>721</c:v>
                </c:pt>
                <c:pt idx="4">
                  <c:v>745</c:v>
                </c:pt>
                <c:pt idx="5">
                  <c:v>735</c:v>
                </c:pt>
                <c:pt idx="6">
                  <c:v>792</c:v>
                </c:pt>
                <c:pt idx="7">
                  <c:v>815</c:v>
                </c:pt>
                <c:pt idx="8">
                  <c:v>817</c:v>
                </c:pt>
                <c:pt idx="9">
                  <c:v>956</c:v>
                </c:pt>
                <c:pt idx="10">
                  <c:v>992</c:v>
                </c:pt>
                <c:pt idx="11">
                  <c:v>968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F3-4FF7-AECC-B4C958088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160064"/>
        <c:axId val="55416045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'No.3Ｃ（時間変動）'!$B$41:$M$41</c:f>
              <c:numCache>
                <c:formatCode>0.0\ "%"</c:formatCode>
                <c:ptCount val="12"/>
                <c:pt idx="0">
                  <c:v>5.4726368159203984</c:v>
                </c:pt>
                <c:pt idx="1">
                  <c:v>6.4950980392156872</c:v>
                </c:pt>
                <c:pt idx="2">
                  <c:v>8.7926509186351716</c:v>
                </c:pt>
                <c:pt idx="3">
                  <c:v>6.9677419354838701</c:v>
                </c:pt>
                <c:pt idx="4">
                  <c:v>7.9110012360939423</c:v>
                </c:pt>
                <c:pt idx="5">
                  <c:v>8.0100125156445561</c:v>
                </c:pt>
                <c:pt idx="6">
                  <c:v>7.3684210526315779</c:v>
                </c:pt>
                <c:pt idx="7">
                  <c:v>7.0695553021664761</c:v>
                </c:pt>
                <c:pt idx="8">
                  <c:v>5.1103368176538915</c:v>
                </c:pt>
                <c:pt idx="9">
                  <c:v>4.3999999999999995</c:v>
                </c:pt>
                <c:pt idx="10">
                  <c:v>3.8759689922480618</c:v>
                </c:pt>
                <c:pt idx="11">
                  <c:v>2.5176233635448138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F3-4FF7-AECC-B4C958088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07184"/>
        <c:axId val="553907576"/>
      </c:lineChart>
      <c:catAx>
        <c:axId val="55416006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160456"/>
        <c:crosses val="autoZero"/>
        <c:auto val="0"/>
        <c:lblAlgn val="ctr"/>
        <c:lblOffset val="100"/>
        <c:tickMarkSkip val="1"/>
        <c:noMultiLvlLbl val="0"/>
      </c:catAx>
      <c:valAx>
        <c:axId val="55416045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160064"/>
        <c:crosses val="autoZero"/>
        <c:crossBetween val="between"/>
        <c:majorUnit val="500"/>
      </c:valAx>
      <c:catAx>
        <c:axId val="553907184"/>
        <c:scaling>
          <c:orientation val="minMax"/>
        </c:scaling>
        <c:delete val="1"/>
        <c:axPos val="b"/>
        <c:majorTickMark val="out"/>
        <c:minorTickMark val="none"/>
        <c:tickLblPos val="none"/>
        <c:crossAx val="553907576"/>
        <c:crosses val="autoZero"/>
        <c:auto val="0"/>
        <c:lblAlgn val="ctr"/>
        <c:lblOffset val="100"/>
        <c:noMultiLvlLbl val="0"/>
      </c:catAx>
      <c:valAx>
        <c:axId val="5539075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390718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8910614525139622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'No.3Ｃ（時間変動）'!$B$56:$M$56</c:f>
              <c:numCache>
                <c:formatCode>General</c:formatCode>
                <c:ptCount val="12"/>
                <c:pt idx="0">
                  <c:v>65</c:v>
                </c:pt>
                <c:pt idx="1">
                  <c:v>59</c:v>
                </c:pt>
                <c:pt idx="2">
                  <c:v>82</c:v>
                </c:pt>
                <c:pt idx="3">
                  <c:v>61</c:v>
                </c:pt>
                <c:pt idx="4">
                  <c:v>49</c:v>
                </c:pt>
                <c:pt idx="5">
                  <c:v>45</c:v>
                </c:pt>
                <c:pt idx="6">
                  <c:v>35</c:v>
                </c:pt>
                <c:pt idx="7">
                  <c:v>34</c:v>
                </c:pt>
                <c:pt idx="8">
                  <c:v>25</c:v>
                </c:pt>
                <c:pt idx="9">
                  <c:v>26</c:v>
                </c:pt>
                <c:pt idx="10">
                  <c:v>18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A-4A2C-919F-17C09379B38E}"/>
            </c:ext>
          </c:extLst>
        </c:ser>
        <c:ser>
          <c:idx val="1"/>
          <c:order val="1"/>
          <c:tx>
            <c:strRef>
              <c:f>'No.3Ｃ（時間変動）'!$A$75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'No.3Ｃ（時間変動）'!$B$57:$M$57</c:f>
              <c:numCache>
                <c:formatCode>General</c:formatCode>
                <c:ptCount val="12"/>
                <c:pt idx="0">
                  <c:v>981</c:v>
                </c:pt>
                <c:pt idx="1">
                  <c:v>1045</c:v>
                </c:pt>
                <c:pt idx="2">
                  <c:v>892</c:v>
                </c:pt>
                <c:pt idx="3">
                  <c:v>694</c:v>
                </c:pt>
                <c:pt idx="4">
                  <c:v>667</c:v>
                </c:pt>
                <c:pt idx="5">
                  <c:v>699</c:v>
                </c:pt>
                <c:pt idx="6">
                  <c:v>781</c:v>
                </c:pt>
                <c:pt idx="7">
                  <c:v>768</c:v>
                </c:pt>
                <c:pt idx="8">
                  <c:v>737</c:v>
                </c:pt>
                <c:pt idx="9">
                  <c:v>841</c:v>
                </c:pt>
                <c:pt idx="10">
                  <c:v>892</c:v>
                </c:pt>
                <c:pt idx="11">
                  <c:v>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BA-4A2C-919F-17C09379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155752"/>
        <c:axId val="5539083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'No.3Ｃ（時間変動）'!$B$59:$M$59</c:f>
              <c:numCache>
                <c:formatCode>0.0\ "%"</c:formatCode>
                <c:ptCount val="12"/>
                <c:pt idx="0">
                  <c:v>6.2141491395793498</c:v>
                </c:pt>
                <c:pt idx="1">
                  <c:v>5.3442028985507246</c:v>
                </c:pt>
                <c:pt idx="2">
                  <c:v>8.4188911704312108</c:v>
                </c:pt>
                <c:pt idx="3">
                  <c:v>8.0794701986754962</c:v>
                </c:pt>
                <c:pt idx="4">
                  <c:v>6.8435754189944129</c:v>
                </c:pt>
                <c:pt idx="5">
                  <c:v>6.0483870967741939</c:v>
                </c:pt>
                <c:pt idx="6">
                  <c:v>4.2892156862745097</c:v>
                </c:pt>
                <c:pt idx="7">
                  <c:v>4.2394014962593518</c:v>
                </c:pt>
                <c:pt idx="8">
                  <c:v>3.2808398950131235</c:v>
                </c:pt>
                <c:pt idx="9">
                  <c:v>2.9988465974625145</c:v>
                </c:pt>
                <c:pt idx="10">
                  <c:v>1.9780219780219779</c:v>
                </c:pt>
                <c:pt idx="11">
                  <c:v>1.2180267965895248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BA-4A2C-919F-17C09379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08752"/>
        <c:axId val="553909144"/>
      </c:lineChart>
      <c:catAx>
        <c:axId val="55415575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3908360"/>
        <c:crosses val="autoZero"/>
        <c:auto val="0"/>
        <c:lblAlgn val="ctr"/>
        <c:lblOffset val="100"/>
        <c:tickMarkSkip val="1"/>
        <c:noMultiLvlLbl val="0"/>
      </c:catAx>
      <c:valAx>
        <c:axId val="55390836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155752"/>
        <c:crosses val="autoZero"/>
        <c:crossBetween val="between"/>
        <c:majorUnit val="500"/>
      </c:valAx>
      <c:catAx>
        <c:axId val="553908752"/>
        <c:scaling>
          <c:orientation val="minMax"/>
        </c:scaling>
        <c:delete val="1"/>
        <c:axPos val="b"/>
        <c:majorTickMark val="out"/>
        <c:minorTickMark val="none"/>
        <c:tickLblPos val="none"/>
        <c:crossAx val="553909144"/>
        <c:crosses val="autoZero"/>
        <c:auto val="0"/>
        <c:lblAlgn val="ctr"/>
        <c:lblOffset val="100"/>
        <c:noMultiLvlLbl val="0"/>
      </c:catAx>
      <c:valAx>
        <c:axId val="5539091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3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390875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127000</xdr:rowOff>
    </xdr:from>
    <xdr:to>
      <xdr:col>6</xdr:col>
      <xdr:colOff>698500</xdr:colOff>
      <xdr:row>24</xdr:row>
      <xdr:rowOff>15875</xdr:rowOff>
    </xdr:to>
    <xdr:grpSp>
      <xdr:nvGrpSpPr>
        <xdr:cNvPr id="3" name="グループ化 2"/>
        <xdr:cNvGrpSpPr/>
      </xdr:nvGrpSpPr>
      <xdr:grpSpPr>
        <a:xfrm>
          <a:off x="851647" y="1191559"/>
          <a:ext cx="3612029" cy="3104963"/>
          <a:chOff x="4286251" y="410306"/>
          <a:chExt cx="3494942" cy="3318014"/>
        </a:xfrm>
      </xdr:grpSpPr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1" y="561974"/>
            <a:ext cx="3494942" cy="31663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6" name="直線コネクタ 5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8" name="直線コネクタ 7"/>
          <xdr:cNvCxnSpPr/>
        </xdr:nvCxnSpPr>
        <xdr:spPr>
          <a:xfrm>
            <a:off x="4623288" y="1905000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/>
          <xdr:cNvSpPr txBox="1"/>
        </xdr:nvSpPr>
        <xdr:spPr>
          <a:xfrm>
            <a:off x="4385894" y="169618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10" name="直線コネクタ 9"/>
          <xdr:cNvCxnSpPr/>
        </xdr:nvCxnSpPr>
        <xdr:spPr>
          <a:xfrm flipV="1">
            <a:off x="5927481" y="2776904"/>
            <a:ext cx="1128346" cy="461596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テキスト ボックス 10"/>
          <xdr:cNvSpPr txBox="1"/>
        </xdr:nvSpPr>
        <xdr:spPr>
          <a:xfrm>
            <a:off x="5756029" y="2963743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12" name="直線コネクタ 11"/>
          <xdr:cNvCxnSpPr/>
        </xdr:nvCxnSpPr>
        <xdr:spPr>
          <a:xfrm>
            <a:off x="6403731" y="57882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テキスト ボックス 12"/>
          <xdr:cNvSpPr txBox="1"/>
        </xdr:nvSpPr>
        <xdr:spPr>
          <a:xfrm>
            <a:off x="7231672" y="1780442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11</xdr:col>
      <xdr:colOff>234462</xdr:colOff>
      <xdr:row>3</xdr:row>
      <xdr:rowOff>14654</xdr:rowOff>
    </xdr:from>
    <xdr:to>
      <xdr:col>13</xdr:col>
      <xdr:colOff>307731</xdr:colOff>
      <xdr:row>5</xdr:row>
      <xdr:rowOff>300404</xdr:rowOff>
    </xdr:to>
    <xdr:cxnSp macro="">
      <xdr:nvCxnSpPr>
        <xdr:cNvPr id="14" name="直線コネクタ 13"/>
        <xdr:cNvCxnSpPr/>
      </xdr:nvCxnSpPr>
      <xdr:spPr>
        <a:xfrm flipV="1">
          <a:off x="4930287" y="586154"/>
          <a:ext cx="854319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205154</xdr:colOff>
      <xdr:row>2</xdr:row>
      <xdr:rowOff>29306</xdr:rowOff>
    </xdr:from>
    <xdr:to>
      <xdr:col>14</xdr:col>
      <xdr:colOff>183173</xdr:colOff>
      <xdr:row>3</xdr:row>
      <xdr:rowOff>175844</xdr:rowOff>
    </xdr:to>
    <xdr:sp macro="" textlink="">
      <xdr:nvSpPr>
        <xdr:cNvPr id="15" name="テキスト ボックス 14"/>
        <xdr:cNvSpPr txBox="1"/>
      </xdr:nvSpPr>
      <xdr:spPr>
        <a:xfrm>
          <a:off x="5682029" y="410306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175846</xdr:colOff>
      <xdr:row>8</xdr:row>
      <xdr:rowOff>43961</xdr:rowOff>
    </xdr:from>
    <xdr:to>
      <xdr:col>14</xdr:col>
      <xdr:colOff>36634</xdr:colOff>
      <xdr:row>14</xdr:row>
      <xdr:rowOff>161192</xdr:rowOff>
    </xdr:to>
    <xdr:cxnSp macro="">
      <xdr:nvCxnSpPr>
        <xdr:cNvPr id="16" name="直線コネクタ 15"/>
        <xdr:cNvCxnSpPr/>
      </xdr:nvCxnSpPr>
      <xdr:spPr>
        <a:xfrm>
          <a:off x="4871671" y="1682261"/>
          <a:ext cx="1032363" cy="126023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326779</xdr:colOff>
      <xdr:row>6</xdr:row>
      <xdr:rowOff>179510</xdr:rowOff>
    </xdr:from>
    <xdr:to>
      <xdr:col>11</xdr:col>
      <xdr:colOff>304798</xdr:colOff>
      <xdr:row>8</xdr:row>
      <xdr:rowOff>135548</xdr:rowOff>
    </xdr:to>
    <xdr:sp macro="" textlink="">
      <xdr:nvSpPr>
        <xdr:cNvPr id="17" name="テキスト ボックス 16"/>
        <xdr:cNvSpPr txBox="1"/>
      </xdr:nvSpPr>
      <xdr:spPr>
        <a:xfrm>
          <a:off x="4632079" y="1436810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153865</xdr:colOff>
      <xdr:row>10</xdr:row>
      <xdr:rowOff>124557</xdr:rowOff>
    </xdr:from>
    <xdr:to>
      <xdr:col>17</xdr:col>
      <xdr:colOff>80597</xdr:colOff>
      <xdr:row>15</xdr:row>
      <xdr:rowOff>58615</xdr:rowOff>
    </xdr:to>
    <xdr:cxnSp macro="">
      <xdr:nvCxnSpPr>
        <xdr:cNvPr id="18" name="直線コネクタ 17"/>
        <xdr:cNvCxnSpPr/>
      </xdr:nvCxnSpPr>
      <xdr:spPr>
        <a:xfrm flipV="1">
          <a:off x="6021265" y="2143857"/>
          <a:ext cx="1098307" cy="8865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48356</xdr:colOff>
      <xdr:row>13</xdr:row>
      <xdr:rowOff>128223</xdr:rowOff>
    </xdr:from>
    <xdr:to>
      <xdr:col>15</xdr:col>
      <xdr:colOff>26375</xdr:colOff>
      <xdr:row>15</xdr:row>
      <xdr:rowOff>84261</xdr:rowOff>
    </xdr:to>
    <xdr:sp macro="" textlink="">
      <xdr:nvSpPr>
        <xdr:cNvPr id="19" name="テキスト ボックス 18"/>
        <xdr:cNvSpPr txBox="1"/>
      </xdr:nvSpPr>
      <xdr:spPr>
        <a:xfrm>
          <a:off x="5915756" y="2719023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14</xdr:col>
      <xdr:colOff>359019</xdr:colOff>
      <xdr:row>3</xdr:row>
      <xdr:rowOff>102577</xdr:rowOff>
    </xdr:from>
    <xdr:to>
      <xdr:col>17</xdr:col>
      <xdr:colOff>212482</xdr:colOff>
      <xdr:row>9</xdr:row>
      <xdr:rowOff>131884</xdr:rowOff>
    </xdr:to>
    <xdr:cxnSp macro="">
      <xdr:nvCxnSpPr>
        <xdr:cNvPr id="20" name="直線コネクタ 19"/>
        <xdr:cNvCxnSpPr/>
      </xdr:nvCxnSpPr>
      <xdr:spPr>
        <a:xfrm>
          <a:off x="6226419" y="674077"/>
          <a:ext cx="1025038" cy="12866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43961</xdr:colOff>
      <xdr:row>8</xdr:row>
      <xdr:rowOff>29308</xdr:rowOff>
    </xdr:from>
    <xdr:to>
      <xdr:col>18</xdr:col>
      <xdr:colOff>21980</xdr:colOff>
      <xdr:row>9</xdr:row>
      <xdr:rowOff>175846</xdr:rowOff>
    </xdr:to>
    <xdr:sp macro="" textlink="">
      <xdr:nvSpPr>
        <xdr:cNvPr id="21" name="テキスト ボックス 20"/>
        <xdr:cNvSpPr txBox="1"/>
      </xdr:nvSpPr>
      <xdr:spPr>
        <a:xfrm>
          <a:off x="7082936" y="166760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18</xdr:col>
      <xdr:colOff>370742</xdr:colOff>
      <xdr:row>17</xdr:row>
      <xdr:rowOff>155714</xdr:rowOff>
    </xdr:to>
    <xdr:grpSp>
      <xdr:nvGrpSpPr>
        <xdr:cNvPr id="12" name="グループ化 11"/>
        <xdr:cNvGrpSpPr/>
      </xdr:nvGrpSpPr>
      <xdr:grpSpPr>
        <a:xfrm>
          <a:off x="4305300" y="190500"/>
          <a:ext cx="3494942" cy="3318014"/>
          <a:chOff x="4286251" y="410306"/>
          <a:chExt cx="3494942" cy="3318014"/>
        </a:xfrm>
      </xdr:grpSpPr>
      <xdr:pic>
        <xdr:nvPicPr>
          <xdr:cNvPr id="22" name="図 2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1" y="561974"/>
            <a:ext cx="3494942" cy="31663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3" name="直線コネクタ 22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テキスト ボックス 23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5" name="直線コネクタ 24"/>
          <xdr:cNvCxnSpPr/>
        </xdr:nvCxnSpPr>
        <xdr:spPr>
          <a:xfrm>
            <a:off x="4623288" y="1905000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テキスト ボックス 25"/>
          <xdr:cNvSpPr txBox="1"/>
        </xdr:nvSpPr>
        <xdr:spPr>
          <a:xfrm>
            <a:off x="4385894" y="169618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7" name="直線コネクタ 26"/>
          <xdr:cNvCxnSpPr/>
        </xdr:nvCxnSpPr>
        <xdr:spPr>
          <a:xfrm flipV="1">
            <a:off x="5927481" y="2776904"/>
            <a:ext cx="1128346" cy="461596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テキスト ボックス 27"/>
          <xdr:cNvSpPr txBox="1"/>
        </xdr:nvSpPr>
        <xdr:spPr>
          <a:xfrm>
            <a:off x="5756029" y="2963743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29" name="直線コネクタ 28"/>
          <xdr:cNvCxnSpPr/>
        </xdr:nvCxnSpPr>
        <xdr:spPr>
          <a:xfrm>
            <a:off x="6403731" y="57882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/>
          <xdr:cNvSpPr txBox="1"/>
        </xdr:nvSpPr>
        <xdr:spPr>
          <a:xfrm>
            <a:off x="7231672" y="1780442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11</xdr:col>
      <xdr:colOff>234462</xdr:colOff>
      <xdr:row>3</xdr:row>
      <xdr:rowOff>14654</xdr:rowOff>
    </xdr:from>
    <xdr:to>
      <xdr:col>13</xdr:col>
      <xdr:colOff>307731</xdr:colOff>
      <xdr:row>5</xdr:row>
      <xdr:rowOff>300404</xdr:rowOff>
    </xdr:to>
    <xdr:cxnSp macro="">
      <xdr:nvCxnSpPr>
        <xdr:cNvPr id="5" name="直線コネクタ 4"/>
        <xdr:cNvCxnSpPr/>
      </xdr:nvCxnSpPr>
      <xdr:spPr>
        <a:xfrm flipV="1">
          <a:off x="4930287" y="586154"/>
          <a:ext cx="854319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205154</xdr:colOff>
      <xdr:row>2</xdr:row>
      <xdr:rowOff>29306</xdr:rowOff>
    </xdr:from>
    <xdr:to>
      <xdr:col>14</xdr:col>
      <xdr:colOff>183173</xdr:colOff>
      <xdr:row>3</xdr:row>
      <xdr:rowOff>175844</xdr:rowOff>
    </xdr:to>
    <xdr:sp macro="" textlink="">
      <xdr:nvSpPr>
        <xdr:cNvPr id="6" name="テキスト ボックス 5"/>
        <xdr:cNvSpPr txBox="1"/>
      </xdr:nvSpPr>
      <xdr:spPr>
        <a:xfrm>
          <a:off x="5682029" y="410306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175846</xdr:colOff>
      <xdr:row>8</xdr:row>
      <xdr:rowOff>43961</xdr:rowOff>
    </xdr:from>
    <xdr:to>
      <xdr:col>14</xdr:col>
      <xdr:colOff>36634</xdr:colOff>
      <xdr:row>14</xdr:row>
      <xdr:rowOff>161192</xdr:rowOff>
    </xdr:to>
    <xdr:cxnSp macro="">
      <xdr:nvCxnSpPr>
        <xdr:cNvPr id="7" name="直線コネクタ 6"/>
        <xdr:cNvCxnSpPr/>
      </xdr:nvCxnSpPr>
      <xdr:spPr>
        <a:xfrm>
          <a:off x="4871671" y="1682261"/>
          <a:ext cx="1032363" cy="126023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326779</xdr:colOff>
      <xdr:row>6</xdr:row>
      <xdr:rowOff>179510</xdr:rowOff>
    </xdr:from>
    <xdr:to>
      <xdr:col>11</xdr:col>
      <xdr:colOff>304798</xdr:colOff>
      <xdr:row>8</xdr:row>
      <xdr:rowOff>135548</xdr:rowOff>
    </xdr:to>
    <xdr:sp macro="" textlink="">
      <xdr:nvSpPr>
        <xdr:cNvPr id="8" name="テキスト ボックス 7"/>
        <xdr:cNvSpPr txBox="1"/>
      </xdr:nvSpPr>
      <xdr:spPr>
        <a:xfrm>
          <a:off x="4632079" y="1436810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153865</xdr:colOff>
      <xdr:row>10</xdr:row>
      <xdr:rowOff>124557</xdr:rowOff>
    </xdr:from>
    <xdr:to>
      <xdr:col>17</xdr:col>
      <xdr:colOff>80597</xdr:colOff>
      <xdr:row>15</xdr:row>
      <xdr:rowOff>58615</xdr:rowOff>
    </xdr:to>
    <xdr:cxnSp macro="">
      <xdr:nvCxnSpPr>
        <xdr:cNvPr id="9" name="直線コネクタ 8"/>
        <xdr:cNvCxnSpPr/>
      </xdr:nvCxnSpPr>
      <xdr:spPr>
        <a:xfrm flipV="1">
          <a:off x="6021265" y="2143857"/>
          <a:ext cx="1098307" cy="8865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48356</xdr:colOff>
      <xdr:row>13</xdr:row>
      <xdr:rowOff>128223</xdr:rowOff>
    </xdr:from>
    <xdr:to>
      <xdr:col>15</xdr:col>
      <xdr:colOff>26375</xdr:colOff>
      <xdr:row>15</xdr:row>
      <xdr:rowOff>84261</xdr:rowOff>
    </xdr:to>
    <xdr:sp macro="" textlink="">
      <xdr:nvSpPr>
        <xdr:cNvPr id="10" name="テキスト ボックス 9"/>
        <xdr:cNvSpPr txBox="1"/>
      </xdr:nvSpPr>
      <xdr:spPr>
        <a:xfrm>
          <a:off x="5915756" y="2719023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14</xdr:col>
      <xdr:colOff>359019</xdr:colOff>
      <xdr:row>3</xdr:row>
      <xdr:rowOff>102577</xdr:rowOff>
    </xdr:from>
    <xdr:to>
      <xdr:col>17</xdr:col>
      <xdr:colOff>212482</xdr:colOff>
      <xdr:row>9</xdr:row>
      <xdr:rowOff>131884</xdr:rowOff>
    </xdr:to>
    <xdr:cxnSp macro="">
      <xdr:nvCxnSpPr>
        <xdr:cNvPr id="11" name="直線コネクタ 10"/>
        <xdr:cNvCxnSpPr/>
      </xdr:nvCxnSpPr>
      <xdr:spPr>
        <a:xfrm>
          <a:off x="6226419" y="674077"/>
          <a:ext cx="1025038" cy="12866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43961</xdr:colOff>
      <xdr:row>8</xdr:row>
      <xdr:rowOff>29308</xdr:rowOff>
    </xdr:from>
    <xdr:to>
      <xdr:col>18</xdr:col>
      <xdr:colOff>21980</xdr:colOff>
      <xdr:row>9</xdr:row>
      <xdr:rowOff>175846</xdr:rowOff>
    </xdr:to>
    <xdr:sp macro="" textlink="">
      <xdr:nvSpPr>
        <xdr:cNvPr id="12" name="テキスト ボックス 11"/>
        <xdr:cNvSpPr txBox="1"/>
      </xdr:nvSpPr>
      <xdr:spPr>
        <a:xfrm>
          <a:off x="7082936" y="166760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1</xdr:row>
      <xdr:rowOff>133350</xdr:rowOff>
    </xdr:from>
    <xdr:to>
      <xdr:col>18</xdr:col>
      <xdr:colOff>389792</xdr:colOff>
      <xdr:row>18</xdr:row>
      <xdr:rowOff>60464</xdr:rowOff>
    </xdr:to>
    <xdr:grpSp>
      <xdr:nvGrpSpPr>
        <xdr:cNvPr id="13" name="グループ化 12"/>
        <xdr:cNvGrpSpPr/>
      </xdr:nvGrpSpPr>
      <xdr:grpSpPr>
        <a:xfrm>
          <a:off x="4309441" y="323850"/>
          <a:ext cx="3485003" cy="3281571"/>
          <a:chOff x="4286251" y="410306"/>
          <a:chExt cx="3494942" cy="3279914"/>
        </a:xfrm>
      </xdr:grpSpPr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1" y="523874"/>
            <a:ext cx="3494942" cy="31663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5" name="直線コネクタ 14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テキスト ボックス 15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17" name="直線コネクタ 16"/>
          <xdr:cNvCxnSpPr/>
        </xdr:nvCxnSpPr>
        <xdr:spPr>
          <a:xfrm>
            <a:off x="4623288" y="1905000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テキスト ボックス 17"/>
          <xdr:cNvSpPr txBox="1"/>
        </xdr:nvSpPr>
        <xdr:spPr>
          <a:xfrm>
            <a:off x="4385894" y="169618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19" name="直線コネクタ 18"/>
          <xdr:cNvCxnSpPr/>
        </xdr:nvCxnSpPr>
        <xdr:spPr>
          <a:xfrm flipV="1">
            <a:off x="5927481" y="2776904"/>
            <a:ext cx="1128346" cy="461596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テキスト ボックス 19"/>
          <xdr:cNvSpPr txBox="1"/>
        </xdr:nvSpPr>
        <xdr:spPr>
          <a:xfrm>
            <a:off x="5756029" y="2963743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21" name="直線コネクタ 20"/>
          <xdr:cNvCxnSpPr/>
        </xdr:nvCxnSpPr>
        <xdr:spPr>
          <a:xfrm>
            <a:off x="6403731" y="57882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テキスト ボックス 21"/>
          <xdr:cNvSpPr txBox="1"/>
        </xdr:nvSpPr>
        <xdr:spPr>
          <a:xfrm>
            <a:off x="7231672" y="1780442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11</xdr:col>
      <xdr:colOff>234462</xdr:colOff>
      <xdr:row>3</xdr:row>
      <xdr:rowOff>14654</xdr:rowOff>
    </xdr:from>
    <xdr:to>
      <xdr:col>13</xdr:col>
      <xdr:colOff>307731</xdr:colOff>
      <xdr:row>5</xdr:row>
      <xdr:rowOff>300404</xdr:rowOff>
    </xdr:to>
    <xdr:cxnSp macro="">
      <xdr:nvCxnSpPr>
        <xdr:cNvPr id="14" name="直線コネクタ 13"/>
        <xdr:cNvCxnSpPr/>
      </xdr:nvCxnSpPr>
      <xdr:spPr>
        <a:xfrm flipV="1">
          <a:off x="4930287" y="586154"/>
          <a:ext cx="854319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205154</xdr:colOff>
      <xdr:row>2</xdr:row>
      <xdr:rowOff>29306</xdr:rowOff>
    </xdr:from>
    <xdr:to>
      <xdr:col>14</xdr:col>
      <xdr:colOff>183173</xdr:colOff>
      <xdr:row>3</xdr:row>
      <xdr:rowOff>175844</xdr:rowOff>
    </xdr:to>
    <xdr:sp macro="" textlink="">
      <xdr:nvSpPr>
        <xdr:cNvPr id="15" name="テキスト ボックス 14"/>
        <xdr:cNvSpPr txBox="1"/>
      </xdr:nvSpPr>
      <xdr:spPr>
        <a:xfrm>
          <a:off x="5682029" y="410306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175846</xdr:colOff>
      <xdr:row>8</xdr:row>
      <xdr:rowOff>43961</xdr:rowOff>
    </xdr:from>
    <xdr:to>
      <xdr:col>14</xdr:col>
      <xdr:colOff>36634</xdr:colOff>
      <xdr:row>14</xdr:row>
      <xdr:rowOff>161192</xdr:rowOff>
    </xdr:to>
    <xdr:cxnSp macro="">
      <xdr:nvCxnSpPr>
        <xdr:cNvPr id="16" name="直線コネクタ 15"/>
        <xdr:cNvCxnSpPr/>
      </xdr:nvCxnSpPr>
      <xdr:spPr>
        <a:xfrm>
          <a:off x="4871671" y="1682261"/>
          <a:ext cx="1032363" cy="126023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326779</xdr:colOff>
      <xdr:row>6</xdr:row>
      <xdr:rowOff>179510</xdr:rowOff>
    </xdr:from>
    <xdr:to>
      <xdr:col>11</xdr:col>
      <xdr:colOff>304798</xdr:colOff>
      <xdr:row>8</xdr:row>
      <xdr:rowOff>135548</xdr:rowOff>
    </xdr:to>
    <xdr:sp macro="" textlink="">
      <xdr:nvSpPr>
        <xdr:cNvPr id="17" name="テキスト ボックス 16"/>
        <xdr:cNvSpPr txBox="1"/>
      </xdr:nvSpPr>
      <xdr:spPr>
        <a:xfrm>
          <a:off x="4632079" y="1436810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153865</xdr:colOff>
      <xdr:row>10</xdr:row>
      <xdr:rowOff>124557</xdr:rowOff>
    </xdr:from>
    <xdr:to>
      <xdr:col>17</xdr:col>
      <xdr:colOff>80597</xdr:colOff>
      <xdr:row>15</xdr:row>
      <xdr:rowOff>58615</xdr:rowOff>
    </xdr:to>
    <xdr:cxnSp macro="">
      <xdr:nvCxnSpPr>
        <xdr:cNvPr id="18" name="直線コネクタ 17"/>
        <xdr:cNvCxnSpPr/>
      </xdr:nvCxnSpPr>
      <xdr:spPr>
        <a:xfrm flipV="1">
          <a:off x="6021265" y="2143857"/>
          <a:ext cx="1098307" cy="8865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48356</xdr:colOff>
      <xdr:row>13</xdr:row>
      <xdr:rowOff>128223</xdr:rowOff>
    </xdr:from>
    <xdr:to>
      <xdr:col>15</xdr:col>
      <xdr:colOff>26375</xdr:colOff>
      <xdr:row>15</xdr:row>
      <xdr:rowOff>84261</xdr:rowOff>
    </xdr:to>
    <xdr:sp macro="" textlink="">
      <xdr:nvSpPr>
        <xdr:cNvPr id="19" name="テキスト ボックス 18"/>
        <xdr:cNvSpPr txBox="1"/>
      </xdr:nvSpPr>
      <xdr:spPr>
        <a:xfrm>
          <a:off x="5915756" y="2719023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14</xdr:col>
      <xdr:colOff>359019</xdr:colOff>
      <xdr:row>3</xdr:row>
      <xdr:rowOff>102577</xdr:rowOff>
    </xdr:from>
    <xdr:to>
      <xdr:col>17</xdr:col>
      <xdr:colOff>212482</xdr:colOff>
      <xdr:row>9</xdr:row>
      <xdr:rowOff>131884</xdr:rowOff>
    </xdr:to>
    <xdr:cxnSp macro="">
      <xdr:nvCxnSpPr>
        <xdr:cNvPr id="20" name="直線コネクタ 19"/>
        <xdr:cNvCxnSpPr/>
      </xdr:nvCxnSpPr>
      <xdr:spPr>
        <a:xfrm>
          <a:off x="6226419" y="674077"/>
          <a:ext cx="1025038" cy="12866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43961</xdr:colOff>
      <xdr:row>8</xdr:row>
      <xdr:rowOff>29308</xdr:rowOff>
    </xdr:from>
    <xdr:to>
      <xdr:col>18</xdr:col>
      <xdr:colOff>21980</xdr:colOff>
      <xdr:row>9</xdr:row>
      <xdr:rowOff>175846</xdr:rowOff>
    </xdr:to>
    <xdr:sp macro="" textlink="">
      <xdr:nvSpPr>
        <xdr:cNvPr id="21" name="テキスト ボックス 20"/>
        <xdr:cNvSpPr txBox="1"/>
      </xdr:nvSpPr>
      <xdr:spPr>
        <a:xfrm>
          <a:off x="7082936" y="166760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</xdr:row>
      <xdr:rowOff>66675</xdr:rowOff>
    </xdr:from>
    <xdr:to>
      <xdr:col>19</xdr:col>
      <xdr:colOff>8792</xdr:colOff>
      <xdr:row>18</xdr:row>
      <xdr:rowOff>31889</xdr:rowOff>
    </xdr:to>
    <xdr:grpSp>
      <xdr:nvGrpSpPr>
        <xdr:cNvPr id="12" name="グループ化 11"/>
        <xdr:cNvGrpSpPr/>
      </xdr:nvGrpSpPr>
      <xdr:grpSpPr>
        <a:xfrm>
          <a:off x="4354046" y="257175"/>
          <a:ext cx="3510070" cy="3315773"/>
          <a:chOff x="4286251" y="410306"/>
          <a:chExt cx="3494942" cy="3318014"/>
        </a:xfrm>
      </xdr:grpSpPr>
      <xdr:pic>
        <xdr:nvPicPr>
          <xdr:cNvPr id="22" name="図 2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1" y="561974"/>
            <a:ext cx="3494942" cy="31663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3" name="直線コネクタ 22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テキスト ボックス 23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5" name="直線コネクタ 24"/>
          <xdr:cNvCxnSpPr/>
        </xdr:nvCxnSpPr>
        <xdr:spPr>
          <a:xfrm>
            <a:off x="4623288" y="1905000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テキスト ボックス 25"/>
          <xdr:cNvSpPr txBox="1"/>
        </xdr:nvSpPr>
        <xdr:spPr>
          <a:xfrm>
            <a:off x="4385894" y="169618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7" name="直線コネクタ 26"/>
          <xdr:cNvCxnSpPr/>
        </xdr:nvCxnSpPr>
        <xdr:spPr>
          <a:xfrm flipV="1">
            <a:off x="5927481" y="2776904"/>
            <a:ext cx="1128346" cy="461596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テキスト ボックス 27"/>
          <xdr:cNvSpPr txBox="1"/>
        </xdr:nvSpPr>
        <xdr:spPr>
          <a:xfrm>
            <a:off x="5756029" y="2963743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29" name="直線コネクタ 28"/>
          <xdr:cNvCxnSpPr/>
        </xdr:nvCxnSpPr>
        <xdr:spPr>
          <a:xfrm>
            <a:off x="6403731" y="57882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/>
          <xdr:cNvSpPr txBox="1"/>
        </xdr:nvSpPr>
        <xdr:spPr>
          <a:xfrm>
            <a:off x="7231672" y="1780442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289872</xdr:colOff>
      <xdr:row>5</xdr:row>
      <xdr:rowOff>142522</xdr:rowOff>
    </xdr:from>
    <xdr:to>
      <xdr:col>13</xdr:col>
      <xdr:colOff>389244</xdr:colOff>
      <xdr:row>19</xdr:row>
      <xdr:rowOff>106116</xdr:rowOff>
    </xdr:to>
    <xdr:grpSp>
      <xdr:nvGrpSpPr>
        <xdr:cNvPr id="27" name="グループ化 26"/>
        <xdr:cNvGrpSpPr/>
      </xdr:nvGrpSpPr>
      <xdr:grpSpPr>
        <a:xfrm>
          <a:off x="4169145" y="610113"/>
          <a:ext cx="2350735" cy="2128367"/>
          <a:chOff x="4613029" y="410306"/>
          <a:chExt cx="2801816" cy="2648686"/>
        </a:xfrm>
      </xdr:grpSpPr>
      <xdr:cxnSp macro="">
        <xdr:nvCxnSpPr>
          <xdr:cNvPr id="29" name="直線コネクタ 28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31" name="直線コネクタ 30"/>
          <xdr:cNvCxnSpPr/>
        </xdr:nvCxnSpPr>
        <xdr:spPr>
          <a:xfrm>
            <a:off x="4850423" y="1685192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テキスト ボックス 31"/>
          <xdr:cNvSpPr txBox="1"/>
        </xdr:nvSpPr>
        <xdr:spPr>
          <a:xfrm>
            <a:off x="4613029" y="1439741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33" name="直線コネクタ 32"/>
          <xdr:cNvCxnSpPr/>
        </xdr:nvCxnSpPr>
        <xdr:spPr>
          <a:xfrm flipV="1">
            <a:off x="5993423" y="2146788"/>
            <a:ext cx="1091712" cy="88655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テキスト ボックス 33"/>
          <xdr:cNvSpPr txBox="1"/>
        </xdr:nvSpPr>
        <xdr:spPr>
          <a:xfrm>
            <a:off x="5887914" y="272195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35" name="直線コネクタ 34"/>
          <xdr:cNvCxnSpPr/>
        </xdr:nvCxnSpPr>
        <xdr:spPr>
          <a:xfrm>
            <a:off x="6198577" y="67407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" name="テキスト ボックス 35"/>
          <xdr:cNvSpPr txBox="1"/>
        </xdr:nvSpPr>
        <xdr:spPr>
          <a:xfrm>
            <a:off x="7048499" y="167053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9526</xdr:colOff>
      <xdr:row>5</xdr:row>
      <xdr:rowOff>9525</xdr:rowOff>
    </xdr:from>
    <xdr:to>
      <xdr:col>14</xdr:col>
      <xdr:colOff>0</xdr:colOff>
      <xdr:row>21</xdr:row>
      <xdr:rowOff>123825</xdr:rowOff>
    </xdr:to>
    <xdr:grpSp>
      <xdr:nvGrpSpPr>
        <xdr:cNvPr id="22" name="グループ化 21"/>
        <xdr:cNvGrpSpPr/>
      </xdr:nvGrpSpPr>
      <xdr:grpSpPr>
        <a:xfrm>
          <a:off x="3888799" y="477116"/>
          <a:ext cx="2951883" cy="2590800"/>
          <a:chOff x="4286251" y="410306"/>
          <a:chExt cx="3494942" cy="3318014"/>
        </a:xfrm>
      </xdr:grpSpPr>
      <xdr:pic>
        <xdr:nvPicPr>
          <xdr:cNvPr id="23" name="図 22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1" y="561974"/>
            <a:ext cx="3494942" cy="31663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4" name="直線コネクタ 23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テキスト ボックス 24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6" name="直線コネクタ 25"/>
          <xdr:cNvCxnSpPr/>
        </xdr:nvCxnSpPr>
        <xdr:spPr>
          <a:xfrm>
            <a:off x="4623288" y="1905000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テキスト ボックス 36"/>
          <xdr:cNvSpPr txBox="1"/>
        </xdr:nvSpPr>
        <xdr:spPr>
          <a:xfrm>
            <a:off x="4385894" y="169618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38" name="直線コネクタ 37"/>
          <xdr:cNvCxnSpPr/>
        </xdr:nvCxnSpPr>
        <xdr:spPr>
          <a:xfrm flipV="1">
            <a:off x="5927481" y="2776904"/>
            <a:ext cx="1128346" cy="461596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テキスト ボックス 38"/>
          <xdr:cNvSpPr txBox="1"/>
        </xdr:nvSpPr>
        <xdr:spPr>
          <a:xfrm>
            <a:off x="5756029" y="2963743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40" name="直線コネクタ 39"/>
          <xdr:cNvCxnSpPr/>
        </xdr:nvCxnSpPr>
        <xdr:spPr>
          <a:xfrm>
            <a:off x="6403731" y="57882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テキスト ボックス 40"/>
          <xdr:cNvSpPr txBox="1"/>
        </xdr:nvSpPr>
        <xdr:spPr>
          <a:xfrm>
            <a:off x="7231672" y="1780442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447674</xdr:colOff>
      <xdr:row>4</xdr:row>
      <xdr:rowOff>142875</xdr:rowOff>
    </xdr:from>
    <xdr:to>
      <xdr:col>14</xdr:col>
      <xdr:colOff>9524</xdr:colOff>
      <xdr:row>21</xdr:row>
      <xdr:rowOff>95250</xdr:rowOff>
    </xdr:to>
    <xdr:grpSp>
      <xdr:nvGrpSpPr>
        <xdr:cNvPr id="23" name="グループ化 22"/>
        <xdr:cNvGrpSpPr/>
      </xdr:nvGrpSpPr>
      <xdr:grpSpPr>
        <a:xfrm>
          <a:off x="3876674" y="454602"/>
          <a:ext cx="2973532" cy="2584739"/>
          <a:chOff x="4286251" y="410306"/>
          <a:chExt cx="3494942" cy="3318014"/>
        </a:xfrm>
      </xdr:grpSpPr>
      <xdr:pic>
        <xdr:nvPicPr>
          <xdr:cNvPr id="24" name="図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1" y="561974"/>
            <a:ext cx="3494942" cy="31663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5" name="直線コネクタ 24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テキスト ボックス 25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7" name="直線コネクタ 26"/>
          <xdr:cNvCxnSpPr/>
        </xdr:nvCxnSpPr>
        <xdr:spPr>
          <a:xfrm>
            <a:off x="4623288" y="1905000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テキスト ボックス 27"/>
          <xdr:cNvSpPr txBox="1"/>
        </xdr:nvSpPr>
        <xdr:spPr>
          <a:xfrm>
            <a:off x="4385894" y="169618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9" name="直線コネクタ 28"/>
          <xdr:cNvCxnSpPr/>
        </xdr:nvCxnSpPr>
        <xdr:spPr>
          <a:xfrm flipV="1">
            <a:off x="5927481" y="2776904"/>
            <a:ext cx="1128346" cy="461596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/>
          <xdr:cNvSpPr txBox="1"/>
        </xdr:nvSpPr>
        <xdr:spPr>
          <a:xfrm>
            <a:off x="5756029" y="2963743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31" name="直線コネクタ 30"/>
          <xdr:cNvCxnSpPr/>
        </xdr:nvCxnSpPr>
        <xdr:spPr>
          <a:xfrm>
            <a:off x="6403731" y="57882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テキスト ボックス 31"/>
          <xdr:cNvSpPr txBox="1"/>
        </xdr:nvSpPr>
        <xdr:spPr>
          <a:xfrm>
            <a:off x="7231672" y="1780442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</xdr:row>
      <xdr:rowOff>104775</xdr:rowOff>
    </xdr:from>
    <xdr:to>
      <xdr:col>14</xdr:col>
      <xdr:colOff>9525</xdr:colOff>
      <xdr:row>21</xdr:row>
      <xdr:rowOff>57150</xdr:rowOff>
    </xdr:to>
    <xdr:grpSp>
      <xdr:nvGrpSpPr>
        <xdr:cNvPr id="23" name="グループ化 22"/>
        <xdr:cNvGrpSpPr/>
      </xdr:nvGrpSpPr>
      <xdr:grpSpPr>
        <a:xfrm>
          <a:off x="3879273" y="416502"/>
          <a:ext cx="2970934" cy="2584739"/>
          <a:chOff x="4286251" y="410306"/>
          <a:chExt cx="3494942" cy="3318014"/>
        </a:xfrm>
      </xdr:grpSpPr>
      <xdr:pic>
        <xdr:nvPicPr>
          <xdr:cNvPr id="24" name="図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1" y="561974"/>
            <a:ext cx="3494942" cy="31663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5" name="直線コネクタ 24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テキスト ボックス 25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7" name="直線コネクタ 26"/>
          <xdr:cNvCxnSpPr/>
        </xdr:nvCxnSpPr>
        <xdr:spPr>
          <a:xfrm>
            <a:off x="4623288" y="1905000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テキスト ボックス 27"/>
          <xdr:cNvSpPr txBox="1"/>
        </xdr:nvSpPr>
        <xdr:spPr>
          <a:xfrm>
            <a:off x="4385894" y="169618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9" name="直線コネクタ 28"/>
          <xdr:cNvCxnSpPr/>
        </xdr:nvCxnSpPr>
        <xdr:spPr>
          <a:xfrm flipV="1">
            <a:off x="5927481" y="2776904"/>
            <a:ext cx="1128346" cy="461596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/>
          <xdr:cNvSpPr txBox="1"/>
        </xdr:nvSpPr>
        <xdr:spPr>
          <a:xfrm>
            <a:off x="5756029" y="2963743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31" name="直線コネクタ 30"/>
          <xdr:cNvCxnSpPr/>
        </xdr:nvCxnSpPr>
        <xdr:spPr>
          <a:xfrm>
            <a:off x="6403731" y="57882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テキスト ボックス 31"/>
          <xdr:cNvSpPr txBox="1"/>
        </xdr:nvSpPr>
        <xdr:spPr>
          <a:xfrm>
            <a:off x="7231672" y="1780442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5</xdr:row>
      <xdr:rowOff>19050</xdr:rowOff>
    </xdr:from>
    <xdr:to>
      <xdr:col>14</xdr:col>
      <xdr:colOff>9525</xdr:colOff>
      <xdr:row>21</xdr:row>
      <xdr:rowOff>133350</xdr:rowOff>
    </xdr:to>
    <xdr:grpSp>
      <xdr:nvGrpSpPr>
        <xdr:cNvPr id="23" name="グループ化 22"/>
        <xdr:cNvGrpSpPr/>
      </xdr:nvGrpSpPr>
      <xdr:grpSpPr>
        <a:xfrm>
          <a:off x="3866029" y="489697"/>
          <a:ext cx="2967878" cy="2602006"/>
          <a:chOff x="4286251" y="410306"/>
          <a:chExt cx="3494942" cy="3318014"/>
        </a:xfrm>
      </xdr:grpSpPr>
      <xdr:pic>
        <xdr:nvPicPr>
          <xdr:cNvPr id="24" name="図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1" y="561974"/>
            <a:ext cx="3494942" cy="31663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5" name="直線コネクタ 24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テキスト ボックス 25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7" name="直線コネクタ 26"/>
          <xdr:cNvCxnSpPr/>
        </xdr:nvCxnSpPr>
        <xdr:spPr>
          <a:xfrm>
            <a:off x="4623288" y="1905000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テキスト ボックス 27"/>
          <xdr:cNvSpPr txBox="1"/>
        </xdr:nvSpPr>
        <xdr:spPr>
          <a:xfrm>
            <a:off x="4385894" y="169618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9" name="直線コネクタ 28"/>
          <xdr:cNvCxnSpPr/>
        </xdr:nvCxnSpPr>
        <xdr:spPr>
          <a:xfrm flipV="1">
            <a:off x="5927481" y="2776904"/>
            <a:ext cx="1128346" cy="461596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/>
          <xdr:cNvSpPr txBox="1"/>
        </xdr:nvSpPr>
        <xdr:spPr>
          <a:xfrm>
            <a:off x="5756029" y="2963743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31" name="直線コネクタ 30"/>
          <xdr:cNvCxnSpPr/>
        </xdr:nvCxnSpPr>
        <xdr:spPr>
          <a:xfrm>
            <a:off x="6403731" y="57882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テキスト ボックス 31"/>
          <xdr:cNvSpPr txBox="1"/>
        </xdr:nvSpPr>
        <xdr:spPr>
          <a:xfrm>
            <a:off x="7231672" y="1780442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559594</xdr:colOff>
      <xdr:row>21</xdr:row>
      <xdr:rowOff>83344</xdr:rowOff>
    </xdr:from>
    <xdr:to>
      <xdr:col>26</xdr:col>
      <xdr:colOff>0</xdr:colOff>
      <xdr:row>56</xdr:row>
      <xdr:rowOff>440532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83343</xdr:colOff>
      <xdr:row>21</xdr:row>
      <xdr:rowOff>119063</xdr:rowOff>
    </xdr:from>
    <xdr:to>
      <xdr:col>12</xdr:col>
      <xdr:colOff>345281</xdr:colOff>
      <xdr:row>56</xdr:row>
      <xdr:rowOff>345282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26</xdr:col>
      <xdr:colOff>0</xdr:colOff>
      <xdr:row>62</xdr:row>
      <xdr:rowOff>0</xdr:rowOff>
    </xdr:to>
    <xdr:sp macro="" textlink="">
      <xdr:nvSpPr>
        <xdr:cNvPr id="4" name="Text Box 1333"/>
        <xdr:cNvSpPr txBox="1">
          <a:spLocks noChangeArrowheads="1"/>
        </xdr:cNvSpPr>
      </xdr:nvSpPr>
      <xdr:spPr bwMode="auto">
        <a:xfrm>
          <a:off x="533400" y="8429625"/>
          <a:ext cx="13335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１：車線減少　　　　　　２：信号現示不適　　　　３：踏切　　　　　　　　４：橋梁　　　　　　　　５：右折、対向直進　　　６：左折車　　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７：大型車　　　　　　　８：二輪車　　　　　　　９：歩行者　　　　　　１０：駐車車両　　　　　１１：バス停、バスレーン１２：工事、事故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１３：沿道出入車両　　　１４：道路線形　　　　　１５：交差点形状　　　　１６：先詰まり　　　　　１７：その他</a:t>
          </a:r>
        </a:p>
      </xdr:txBody>
    </xdr:sp>
    <xdr:clientData/>
  </xdr:twoCellAnchor>
  <xdr:twoCellAnchor editAs="oneCell">
    <xdr:from>
      <xdr:col>13</xdr:col>
      <xdr:colOff>317500</xdr:colOff>
      <xdr:row>1</xdr:row>
      <xdr:rowOff>165100</xdr:rowOff>
    </xdr:from>
    <xdr:to>
      <xdr:col>25</xdr:col>
      <xdr:colOff>150433</xdr:colOff>
      <xdr:row>20</xdr:row>
      <xdr:rowOff>139700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55600"/>
          <a:ext cx="5319333" cy="478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47624</xdr:colOff>
      <xdr:row>21</xdr:row>
      <xdr:rowOff>83344</xdr:rowOff>
    </xdr:from>
    <xdr:to>
      <xdr:col>25</xdr:col>
      <xdr:colOff>416718</xdr:colOff>
      <xdr:row>56</xdr:row>
      <xdr:rowOff>333377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11906</xdr:colOff>
      <xdr:row>21</xdr:row>
      <xdr:rowOff>130969</xdr:rowOff>
    </xdr:from>
    <xdr:to>
      <xdr:col>13</xdr:col>
      <xdr:colOff>0</xdr:colOff>
      <xdr:row>56</xdr:row>
      <xdr:rowOff>392907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26</xdr:col>
      <xdr:colOff>0</xdr:colOff>
      <xdr:row>62</xdr:row>
      <xdr:rowOff>0</xdr:rowOff>
    </xdr:to>
    <xdr:sp macro="" textlink="">
      <xdr:nvSpPr>
        <xdr:cNvPr id="4" name="Text Box 1333"/>
        <xdr:cNvSpPr txBox="1">
          <a:spLocks noChangeArrowheads="1"/>
        </xdr:cNvSpPr>
      </xdr:nvSpPr>
      <xdr:spPr bwMode="auto">
        <a:xfrm>
          <a:off x="581025" y="15411450"/>
          <a:ext cx="113252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１：車線減少　　　　　　２：信号現示不適　　　　３：踏切　　　　　　　　４：橋梁　　　　　　　　５：右折、対向直進　　　６：左折車　　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７：大型車　　　　　　　８：二輪車　　　　　　　９：歩行者　　　　　　１０：駐車車両　　　　　１１：バス停、バスレーン１２：工事、事故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１３：沿道出入車両　　　１４：道路線形　　　　　１５：交差点形状　　　　１６：先詰まり　　　　　１７：その他</a:t>
          </a:r>
        </a:p>
      </xdr:txBody>
    </xdr:sp>
    <xdr:clientData/>
  </xdr:twoCellAnchor>
  <xdr:twoCellAnchor editAs="oneCell">
    <xdr:from>
      <xdr:col>13</xdr:col>
      <xdr:colOff>342900</xdr:colOff>
      <xdr:row>1</xdr:row>
      <xdr:rowOff>127000</xdr:rowOff>
    </xdr:from>
    <xdr:to>
      <xdr:col>25</xdr:col>
      <xdr:colOff>175833</xdr:colOff>
      <xdr:row>20</xdr:row>
      <xdr:rowOff>101600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800" y="317500"/>
          <a:ext cx="5319333" cy="478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15875</xdr:colOff>
      <xdr:row>2</xdr:row>
      <xdr:rowOff>22225</xdr:rowOff>
    </xdr:from>
    <xdr:ext cx="4251325" cy="3192463"/>
    <xdr:pic>
      <xdr:nvPicPr>
        <xdr:cNvPr id="2" name="図 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8075" y="365125"/>
          <a:ext cx="4251325" cy="3192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133350</xdr:colOff>
      <xdr:row>50</xdr:row>
      <xdr:rowOff>19050</xdr:rowOff>
    </xdr:from>
    <xdr:ext cx="4953000" cy="3307556"/>
    <xdr:sp macro="" textlink="">
      <xdr:nvSpPr>
        <xdr:cNvPr id="3" name="AutoShape 717"/>
        <xdr:cNvSpPr>
          <a:spLocks noChangeAspect="1" noChangeArrowheads="1"/>
        </xdr:cNvSpPr>
      </xdr:nvSpPr>
      <xdr:spPr bwMode="auto">
        <a:xfrm>
          <a:off x="2190750" y="8591550"/>
          <a:ext cx="4953000" cy="3307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0</xdr:col>
      <xdr:colOff>0</xdr:colOff>
      <xdr:row>10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0" y="1714500"/>
          <a:ext cx="20574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57149</xdr:colOff>
      <xdr:row>8</xdr:row>
      <xdr:rowOff>133350</xdr:rowOff>
    </xdr:from>
    <xdr:to>
      <xdr:col>28</xdr:col>
      <xdr:colOff>209549</xdr:colOff>
      <xdr:row>8</xdr:row>
      <xdr:rowOff>295275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-8500312">
          <a:off x="19259549" y="1504950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28575</xdr:colOff>
      <xdr:row>9</xdr:row>
      <xdr:rowOff>257175</xdr:rowOff>
    </xdr:from>
    <xdr:to>
      <xdr:col>25</xdr:col>
      <xdr:colOff>219075</xdr:colOff>
      <xdr:row>9</xdr:row>
      <xdr:rowOff>428625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4647067">
          <a:off x="17268825" y="1619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219075</xdr:colOff>
      <xdr:row>6</xdr:row>
      <xdr:rowOff>0</xdr:rowOff>
    </xdr:from>
    <xdr:to>
      <xdr:col>28</xdr:col>
      <xdr:colOff>0</xdr:colOff>
      <xdr:row>6</xdr:row>
      <xdr:rowOff>142875</xdr:rowOff>
    </xdr:to>
    <xdr:grpSp>
      <xdr:nvGrpSpPr>
        <xdr:cNvPr id="7" name="Group 15"/>
        <xdr:cNvGrpSpPr>
          <a:grpSpLocks/>
        </xdr:cNvGrpSpPr>
      </xdr:nvGrpSpPr>
      <xdr:grpSpPr bwMode="auto">
        <a:xfrm rot="-427501">
          <a:off x="11553825" y="2190750"/>
          <a:ext cx="304800" cy="142875"/>
          <a:chOff x="816" y="265"/>
          <a:chExt cx="141" cy="69"/>
        </a:xfrm>
      </xdr:grpSpPr>
      <xdr:sp macro="" textlink="">
        <xdr:nvSpPr>
          <xdr:cNvPr id="8" name="AutoShape 16"/>
          <xdr:cNvSpPr>
            <a:spLocks noChangeArrowheads="1"/>
          </xdr:cNvSpPr>
        </xdr:nvSpPr>
        <xdr:spPr bwMode="auto">
          <a:xfrm>
            <a:off x="816" y="265"/>
            <a:ext cx="141" cy="69"/>
          </a:xfrm>
          <a:prstGeom prst="flowChartAlternateProcess">
            <a:avLst/>
          </a:prstGeom>
          <a:solidFill>
            <a:srgbClr val="0000FF"/>
          </a:solidFill>
          <a:ln w="12700">
            <a:noFill/>
            <a:miter lim="800000"/>
            <a:headEnd/>
            <a:tailEnd/>
          </a:ln>
        </xdr:spPr>
      </xdr:sp>
      <xdr:sp macro="" textlink="">
        <xdr:nvSpPr>
          <xdr:cNvPr id="9" name="AutoShape 17"/>
          <xdr:cNvSpPr>
            <a:spLocks noChangeArrowheads="1"/>
          </xdr:cNvSpPr>
        </xdr:nvSpPr>
        <xdr:spPr bwMode="auto">
          <a:xfrm>
            <a:off x="821" y="270"/>
            <a:ext cx="131" cy="59"/>
          </a:xfrm>
          <a:prstGeom prst="flowChartAlternateProcess">
            <a:avLst/>
          </a:prstGeom>
          <a:noFill/>
          <a:ln w="1587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" name="AutoShape 18"/>
          <xdr:cNvSpPr>
            <a:spLocks noChangeArrowheads="1"/>
          </xdr:cNvSpPr>
        </xdr:nvSpPr>
        <xdr:spPr bwMode="auto">
          <a:xfrm>
            <a:off x="827" y="275"/>
            <a:ext cx="117" cy="49"/>
          </a:xfrm>
          <a:prstGeom prst="leftArrow">
            <a:avLst>
              <a:gd name="adj1" fmla="val 50000"/>
              <a:gd name="adj2" fmla="val 59694"/>
            </a:avLst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38100</xdr:colOff>
      <xdr:row>8</xdr:row>
      <xdr:rowOff>466725</xdr:rowOff>
    </xdr:from>
    <xdr:to>
      <xdr:col>25</xdr:col>
      <xdr:colOff>200025</xdr:colOff>
      <xdr:row>9</xdr:row>
      <xdr:rowOff>133350</xdr:rowOff>
    </xdr:to>
    <xdr:pic>
      <xdr:nvPicPr>
        <xdr:cNvPr id="11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-5805168">
          <a:off x="17197388" y="1528762"/>
          <a:ext cx="133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164307</xdr:colOff>
      <xdr:row>3</xdr:row>
      <xdr:rowOff>302419</xdr:rowOff>
    </xdr:from>
    <xdr:to>
      <xdr:col>15</xdr:col>
      <xdr:colOff>345282</xdr:colOff>
      <xdr:row>4</xdr:row>
      <xdr:rowOff>47625</xdr:rowOff>
    </xdr:to>
    <xdr:sp macro="" textlink="">
      <xdr:nvSpPr>
        <xdr:cNvPr id="12" name="Rectangle 48"/>
        <xdr:cNvSpPr>
          <a:spLocks noChangeArrowheads="1"/>
        </xdr:cNvSpPr>
      </xdr:nvSpPr>
      <xdr:spPr bwMode="auto">
        <a:xfrm>
          <a:off x="10451307" y="683419"/>
          <a:ext cx="180975" cy="5000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27</xdr:col>
      <xdr:colOff>66675</xdr:colOff>
      <xdr:row>6</xdr:row>
      <xdr:rowOff>409575</xdr:rowOff>
    </xdr:from>
    <xdr:to>
      <xdr:col>27</xdr:col>
      <xdr:colOff>257175</xdr:colOff>
      <xdr:row>7</xdr:row>
      <xdr:rowOff>142875</xdr:rowOff>
    </xdr:to>
    <xdr:pic>
      <xdr:nvPicPr>
        <xdr:cNvPr id="13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416830">
          <a:off x="18583275" y="1200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23533</xdr:colOff>
      <xdr:row>6</xdr:row>
      <xdr:rowOff>244523</xdr:rowOff>
    </xdr:from>
    <xdr:to>
      <xdr:col>15</xdr:col>
      <xdr:colOff>312610</xdr:colOff>
      <xdr:row>7</xdr:row>
      <xdr:rowOff>9868</xdr:rowOff>
    </xdr:to>
    <xdr:pic>
      <xdr:nvPicPr>
        <xdr:cNvPr id="14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052883">
          <a:off x="10448574" y="1058982"/>
          <a:ext cx="12995" cy="289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362754</xdr:colOff>
      <xdr:row>4</xdr:row>
      <xdr:rowOff>21543</xdr:rowOff>
    </xdr:from>
    <xdr:to>
      <xdr:col>12</xdr:col>
      <xdr:colOff>156613</xdr:colOff>
      <xdr:row>4</xdr:row>
      <xdr:rowOff>270338</xdr:rowOff>
    </xdr:to>
    <xdr:pic>
      <xdr:nvPicPr>
        <xdr:cNvPr id="15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7016706">
          <a:off x="8069611" y="544286"/>
          <a:ext cx="153545" cy="479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581025</xdr:colOff>
      <xdr:row>4</xdr:row>
      <xdr:rowOff>295274</xdr:rowOff>
    </xdr:from>
    <xdr:to>
      <xdr:col>28</xdr:col>
      <xdr:colOff>104775</xdr:colOff>
      <xdr:row>4</xdr:row>
      <xdr:rowOff>485774</xdr:rowOff>
    </xdr:to>
    <xdr:pic>
      <xdr:nvPicPr>
        <xdr:cNvPr id="16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7156256">
          <a:off x="19202400" y="752474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104029</xdr:colOff>
      <xdr:row>3</xdr:row>
      <xdr:rowOff>470077</xdr:rowOff>
    </xdr:from>
    <xdr:to>
      <xdr:col>15</xdr:col>
      <xdr:colOff>338424</xdr:colOff>
      <xdr:row>4</xdr:row>
      <xdr:rowOff>249800</xdr:rowOff>
    </xdr:to>
    <xdr:pic>
      <xdr:nvPicPr>
        <xdr:cNvPr id="17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91029" y="689152"/>
          <a:ext cx="234395" cy="170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66675</xdr:colOff>
      <xdr:row>13</xdr:row>
      <xdr:rowOff>66675</xdr:rowOff>
    </xdr:from>
    <xdr:to>
      <xdr:col>27</xdr:col>
      <xdr:colOff>266700</xdr:colOff>
      <xdr:row>14</xdr:row>
      <xdr:rowOff>0</xdr:rowOff>
    </xdr:to>
    <xdr:grpSp>
      <xdr:nvGrpSpPr>
        <xdr:cNvPr id="18" name="Group 90"/>
        <xdr:cNvGrpSpPr>
          <a:grpSpLocks/>
        </xdr:cNvGrpSpPr>
      </xdr:nvGrpSpPr>
      <xdr:grpSpPr bwMode="auto">
        <a:xfrm>
          <a:off x="11401425" y="5114925"/>
          <a:ext cx="200025" cy="314325"/>
          <a:chOff x="221" y="1353"/>
          <a:chExt cx="21" cy="33"/>
        </a:xfrm>
      </xdr:grpSpPr>
      <xdr:sp macro="" textlink="">
        <xdr:nvSpPr>
          <xdr:cNvPr id="19" name="Line 37"/>
          <xdr:cNvSpPr>
            <a:spLocks noChangeShapeType="1"/>
          </xdr:cNvSpPr>
        </xdr:nvSpPr>
        <xdr:spPr bwMode="auto">
          <a:xfrm rot="-3779561">
            <a:off x="224" y="1370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" name="Freeform 39"/>
          <xdr:cNvSpPr>
            <a:spLocks/>
          </xdr:cNvSpPr>
        </xdr:nvSpPr>
        <xdr:spPr bwMode="auto">
          <a:xfrm rot="-3736216">
            <a:off x="226" y="1352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24</xdr:col>
      <xdr:colOff>123825</xdr:colOff>
      <xdr:row>16</xdr:row>
      <xdr:rowOff>266700</xdr:rowOff>
    </xdr:from>
    <xdr:to>
      <xdr:col>25</xdr:col>
      <xdr:colOff>28575</xdr:colOff>
      <xdr:row>17</xdr:row>
      <xdr:rowOff>200025</xdr:rowOff>
    </xdr:to>
    <xdr:grpSp>
      <xdr:nvGrpSpPr>
        <xdr:cNvPr id="21" name="Group 93"/>
        <xdr:cNvGrpSpPr>
          <a:grpSpLocks/>
        </xdr:cNvGrpSpPr>
      </xdr:nvGrpSpPr>
      <xdr:grpSpPr bwMode="auto">
        <a:xfrm>
          <a:off x="10529888" y="6457950"/>
          <a:ext cx="214312" cy="314325"/>
          <a:chOff x="286" y="1262"/>
          <a:chExt cx="22" cy="33"/>
        </a:xfrm>
      </xdr:grpSpPr>
      <xdr:sp macro="" textlink="">
        <xdr:nvSpPr>
          <xdr:cNvPr id="22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3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0</xdr:colOff>
      <xdr:row>15</xdr:row>
      <xdr:rowOff>76200</xdr:rowOff>
    </xdr:from>
    <xdr:to>
      <xdr:col>28</xdr:col>
      <xdr:colOff>161925</xdr:colOff>
      <xdr:row>16</xdr:row>
      <xdr:rowOff>9525</xdr:rowOff>
    </xdr:to>
    <xdr:grpSp>
      <xdr:nvGrpSpPr>
        <xdr:cNvPr id="24" name="Group 96"/>
        <xdr:cNvGrpSpPr>
          <a:grpSpLocks/>
        </xdr:cNvGrpSpPr>
      </xdr:nvGrpSpPr>
      <xdr:grpSpPr bwMode="auto">
        <a:xfrm>
          <a:off x="11858625" y="5886450"/>
          <a:ext cx="161925" cy="314325"/>
          <a:chOff x="286" y="1262"/>
          <a:chExt cx="22" cy="33"/>
        </a:xfrm>
      </xdr:grpSpPr>
      <xdr:sp macro="" textlink="">
        <xdr:nvSpPr>
          <xdr:cNvPr id="25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6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30</xdr:col>
      <xdr:colOff>292895</xdr:colOff>
      <xdr:row>15</xdr:row>
      <xdr:rowOff>252413</xdr:rowOff>
    </xdr:from>
    <xdr:to>
      <xdr:col>31</xdr:col>
      <xdr:colOff>2382</xdr:colOff>
      <xdr:row>16</xdr:row>
      <xdr:rowOff>71438</xdr:rowOff>
    </xdr:to>
    <xdr:grpSp>
      <xdr:nvGrpSpPr>
        <xdr:cNvPr id="27" name="Group 109"/>
        <xdr:cNvGrpSpPr>
          <a:grpSpLocks/>
        </xdr:cNvGrpSpPr>
      </xdr:nvGrpSpPr>
      <xdr:grpSpPr bwMode="auto">
        <a:xfrm rot="1327775">
          <a:off x="13199270" y="6062663"/>
          <a:ext cx="233362" cy="200025"/>
          <a:chOff x="206" y="1182"/>
          <a:chExt cx="31" cy="21"/>
        </a:xfrm>
      </xdr:grpSpPr>
      <xdr:sp macro="" textlink="">
        <xdr:nvSpPr>
          <xdr:cNvPr id="28" name="Line 110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Line 111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502444</xdr:colOff>
      <xdr:row>13</xdr:row>
      <xdr:rowOff>242886</xdr:rowOff>
    </xdr:from>
    <xdr:to>
      <xdr:col>31</xdr:col>
      <xdr:colOff>16669</xdr:colOff>
      <xdr:row>14</xdr:row>
      <xdr:rowOff>157162</xdr:rowOff>
    </xdr:to>
    <xdr:grpSp>
      <xdr:nvGrpSpPr>
        <xdr:cNvPr id="30" name="Group 112"/>
        <xdr:cNvGrpSpPr>
          <a:grpSpLocks/>
        </xdr:cNvGrpSpPr>
      </xdr:nvGrpSpPr>
      <xdr:grpSpPr bwMode="auto">
        <a:xfrm rot="7041647">
          <a:off x="13280231" y="5419724"/>
          <a:ext cx="295276" cy="38100"/>
          <a:chOff x="206" y="1182"/>
          <a:chExt cx="31" cy="21"/>
        </a:xfrm>
      </xdr:grpSpPr>
      <xdr:sp macro="" textlink="">
        <xdr:nvSpPr>
          <xdr:cNvPr id="31" name="Line 113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Line 114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276225</xdr:colOff>
      <xdr:row>15</xdr:row>
      <xdr:rowOff>123825</xdr:rowOff>
    </xdr:from>
    <xdr:to>
      <xdr:col>26</xdr:col>
      <xdr:colOff>180975</xdr:colOff>
      <xdr:row>16</xdr:row>
      <xdr:rowOff>57150</xdr:rowOff>
    </xdr:to>
    <xdr:grpSp>
      <xdr:nvGrpSpPr>
        <xdr:cNvPr id="33" name="Group 131"/>
        <xdr:cNvGrpSpPr>
          <a:grpSpLocks/>
        </xdr:cNvGrpSpPr>
      </xdr:nvGrpSpPr>
      <xdr:grpSpPr bwMode="auto">
        <a:xfrm>
          <a:off x="10991850" y="5934075"/>
          <a:ext cx="214313" cy="314325"/>
          <a:chOff x="286" y="1262"/>
          <a:chExt cx="22" cy="33"/>
        </a:xfrm>
      </xdr:grpSpPr>
      <xdr:sp macro="" textlink="">
        <xdr:nvSpPr>
          <xdr:cNvPr id="34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35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30</xdr:col>
      <xdr:colOff>58339</xdr:colOff>
      <xdr:row>23</xdr:row>
      <xdr:rowOff>99617</xdr:rowOff>
    </xdr:from>
    <xdr:to>
      <xdr:col>32</xdr:col>
      <xdr:colOff>25796</xdr:colOff>
      <xdr:row>28</xdr:row>
      <xdr:rowOff>109935</xdr:rowOff>
    </xdr:to>
    <xdr:grpSp>
      <xdr:nvGrpSpPr>
        <xdr:cNvPr id="36" name="Group 189"/>
        <xdr:cNvGrpSpPr>
          <a:grpSpLocks/>
        </xdr:cNvGrpSpPr>
      </xdr:nvGrpSpPr>
      <xdr:grpSpPr bwMode="auto">
        <a:xfrm>
          <a:off x="12964714" y="8957867"/>
          <a:ext cx="1015207" cy="1534318"/>
          <a:chOff x="187" y="1242"/>
          <a:chExt cx="144" cy="147"/>
        </a:xfrm>
      </xdr:grpSpPr>
      <xdr:grpSp>
        <xdr:nvGrpSpPr>
          <xdr:cNvPr id="37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47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8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8" name="Group 193"/>
          <xdr:cNvGrpSpPr>
            <a:grpSpLocks/>
          </xdr:cNvGrpSpPr>
        </xdr:nvGrpSpPr>
        <xdr:grpSpPr bwMode="auto">
          <a:xfrm rot="10800000">
            <a:off x="245" y="1356"/>
            <a:ext cx="21" cy="33"/>
            <a:chOff x="261" y="1122"/>
            <a:chExt cx="21" cy="33"/>
          </a:xfrm>
        </xdr:grpSpPr>
        <xdr:sp macro="" textlink="">
          <xdr:nvSpPr>
            <xdr:cNvPr id="45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46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39" name="Group 197"/>
          <xdr:cNvGrpSpPr>
            <a:grpSpLocks/>
          </xdr:cNvGrpSpPr>
        </xdr:nvGrpSpPr>
        <xdr:grpSpPr bwMode="auto">
          <a:xfrm rot="10800000" flipV="1">
            <a:off x="274" y="1242"/>
            <a:ext cx="21" cy="33"/>
            <a:chOff x="261" y="1122"/>
            <a:chExt cx="21" cy="33"/>
          </a:xfrm>
        </xdr:grpSpPr>
        <xdr:sp macro="" textlink="">
          <xdr:nvSpPr>
            <xdr:cNvPr id="43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44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40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41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25</xdr:col>
      <xdr:colOff>39684</xdr:colOff>
      <xdr:row>30</xdr:row>
      <xdr:rowOff>304801</xdr:rowOff>
    </xdr:from>
    <xdr:to>
      <xdr:col>28</xdr:col>
      <xdr:colOff>337344</xdr:colOff>
      <xdr:row>35</xdr:row>
      <xdr:rowOff>206376</xdr:rowOff>
    </xdr:to>
    <xdr:grpSp>
      <xdr:nvGrpSpPr>
        <xdr:cNvPr id="49" name="Group 218"/>
        <xdr:cNvGrpSpPr>
          <a:grpSpLocks/>
        </xdr:cNvGrpSpPr>
      </xdr:nvGrpSpPr>
      <xdr:grpSpPr bwMode="auto">
        <a:xfrm>
          <a:off x="10755309" y="11353801"/>
          <a:ext cx="1440660" cy="1568450"/>
          <a:chOff x="516" y="1243"/>
          <a:chExt cx="139" cy="146"/>
        </a:xfrm>
      </xdr:grpSpPr>
      <xdr:grpSp>
        <xdr:nvGrpSpPr>
          <xdr:cNvPr id="50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60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1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1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58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9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2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56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7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3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54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5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140493</xdr:colOff>
      <xdr:row>33</xdr:row>
      <xdr:rowOff>233361</xdr:rowOff>
    </xdr:from>
    <xdr:to>
      <xdr:col>41</xdr:col>
      <xdr:colOff>240506</xdr:colOff>
      <xdr:row>38</xdr:row>
      <xdr:rowOff>14286</xdr:rowOff>
    </xdr:to>
    <xdr:grpSp>
      <xdr:nvGrpSpPr>
        <xdr:cNvPr id="62" name="Group 248"/>
        <xdr:cNvGrpSpPr>
          <a:grpSpLocks/>
        </xdr:cNvGrpSpPr>
      </xdr:nvGrpSpPr>
      <xdr:grpSpPr bwMode="auto">
        <a:xfrm rot="2112234">
          <a:off x="17761743" y="12282486"/>
          <a:ext cx="1147763" cy="1447800"/>
          <a:chOff x="187" y="1242"/>
          <a:chExt cx="144" cy="147"/>
        </a:xfrm>
      </xdr:grpSpPr>
      <xdr:grpSp>
        <xdr:nvGrpSpPr>
          <xdr:cNvPr id="63" name="Group 249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75" name="Line 25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6" name="Line 25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4" name="Group 252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72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73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74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65" name="Group 256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69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70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71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66" name="Group 260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67" name="Line 26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8" name="Line 26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138112</xdr:colOff>
      <xdr:row>27</xdr:row>
      <xdr:rowOff>190499</xdr:rowOff>
    </xdr:from>
    <xdr:to>
      <xdr:col>41</xdr:col>
      <xdr:colOff>4762</xdr:colOff>
      <xdr:row>31</xdr:row>
      <xdr:rowOff>285749</xdr:rowOff>
    </xdr:to>
    <xdr:grpSp>
      <xdr:nvGrpSpPr>
        <xdr:cNvPr id="77" name="Group 272"/>
        <xdr:cNvGrpSpPr>
          <a:grpSpLocks/>
        </xdr:cNvGrpSpPr>
      </xdr:nvGrpSpPr>
      <xdr:grpSpPr bwMode="auto">
        <a:xfrm>
          <a:off x="17759362" y="10239374"/>
          <a:ext cx="914400" cy="1428750"/>
          <a:chOff x="516" y="1243"/>
          <a:chExt cx="139" cy="146"/>
        </a:xfrm>
      </xdr:grpSpPr>
      <xdr:grpSp>
        <xdr:nvGrpSpPr>
          <xdr:cNvPr id="78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88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9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9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86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7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0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84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5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1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82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3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33</xdr:col>
      <xdr:colOff>676275</xdr:colOff>
      <xdr:row>8</xdr:row>
      <xdr:rowOff>38100</xdr:rowOff>
    </xdr:from>
    <xdr:to>
      <xdr:col>34</xdr:col>
      <xdr:colOff>342900</xdr:colOff>
      <xdr:row>8</xdr:row>
      <xdr:rowOff>276225</xdr:rowOff>
    </xdr:to>
    <xdr:sp macro="" textlink="">
      <xdr:nvSpPr>
        <xdr:cNvPr id="90" name="Freeform 4"/>
        <xdr:cNvSpPr>
          <a:spLocks/>
        </xdr:cNvSpPr>
      </xdr:nvSpPr>
      <xdr:spPr bwMode="auto">
        <a:xfrm>
          <a:off x="23307675" y="1409700"/>
          <a:ext cx="352425" cy="1333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31</xdr:col>
      <xdr:colOff>0</xdr:colOff>
      <xdr:row>5</xdr:row>
      <xdr:rowOff>457200</xdr:rowOff>
    </xdr:from>
    <xdr:to>
      <xdr:col>36</xdr:col>
      <xdr:colOff>428625</xdr:colOff>
      <xdr:row>6</xdr:row>
      <xdr:rowOff>9525</xdr:rowOff>
    </xdr:to>
    <xdr:grpSp>
      <xdr:nvGrpSpPr>
        <xdr:cNvPr id="91" name="Group 72"/>
        <xdr:cNvGrpSpPr>
          <a:grpSpLocks/>
        </xdr:cNvGrpSpPr>
      </xdr:nvGrpSpPr>
      <xdr:grpSpPr bwMode="auto">
        <a:xfrm>
          <a:off x="13430250" y="2171700"/>
          <a:ext cx="3048000" cy="28575"/>
          <a:chOff x="628" y="643"/>
          <a:chExt cx="204" cy="8"/>
        </a:xfrm>
      </xdr:grpSpPr>
      <xdr:sp macro="" textlink="">
        <xdr:nvSpPr>
          <xdr:cNvPr id="92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6</xdr:row>
      <xdr:rowOff>409575</xdr:rowOff>
    </xdr:from>
    <xdr:to>
      <xdr:col>38</xdr:col>
      <xdr:colOff>0</xdr:colOff>
      <xdr:row>6</xdr:row>
      <xdr:rowOff>476250</xdr:rowOff>
    </xdr:to>
    <xdr:grpSp>
      <xdr:nvGrpSpPr>
        <xdr:cNvPr id="94" name="Group 39"/>
        <xdr:cNvGrpSpPr>
          <a:grpSpLocks/>
        </xdr:cNvGrpSpPr>
      </xdr:nvGrpSpPr>
      <xdr:grpSpPr bwMode="auto">
        <a:xfrm>
          <a:off x="13430250" y="2600325"/>
          <a:ext cx="3667125" cy="66675"/>
          <a:chOff x="504" y="685"/>
          <a:chExt cx="328" cy="9"/>
        </a:xfrm>
      </xdr:grpSpPr>
      <xdr:sp macro="" textlink="">
        <xdr:nvSpPr>
          <xdr:cNvPr id="95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128587</xdr:colOff>
      <xdr:row>12</xdr:row>
      <xdr:rowOff>83344</xdr:rowOff>
    </xdr:from>
    <xdr:to>
      <xdr:col>27</xdr:col>
      <xdr:colOff>566737</xdr:colOff>
      <xdr:row>12</xdr:row>
      <xdr:rowOff>83344</xdr:rowOff>
    </xdr:to>
    <xdr:sp macro="" textlink="">
      <xdr:nvSpPr>
        <xdr:cNvPr id="97" name="Line 3"/>
        <xdr:cNvSpPr>
          <a:spLocks noChangeShapeType="1"/>
        </xdr:cNvSpPr>
      </xdr:nvSpPr>
      <xdr:spPr bwMode="auto">
        <a:xfrm>
          <a:off x="18645187" y="2140744"/>
          <a:ext cx="438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30956</xdr:colOff>
      <xdr:row>18</xdr:row>
      <xdr:rowOff>359568</xdr:rowOff>
    </xdr:from>
    <xdr:to>
      <xdr:col>32</xdr:col>
      <xdr:colOff>0</xdr:colOff>
      <xdr:row>19</xdr:row>
      <xdr:rowOff>24287</xdr:rowOff>
    </xdr:to>
    <xdr:grpSp>
      <xdr:nvGrpSpPr>
        <xdr:cNvPr id="98" name="Group 20"/>
        <xdr:cNvGrpSpPr>
          <a:grpSpLocks/>
        </xdr:cNvGrpSpPr>
      </xdr:nvGrpSpPr>
      <xdr:grpSpPr bwMode="auto">
        <a:xfrm>
          <a:off x="10437019" y="7312818"/>
          <a:ext cx="3517106" cy="45719"/>
          <a:chOff x="628" y="643"/>
          <a:chExt cx="204" cy="8"/>
        </a:xfrm>
      </xdr:grpSpPr>
      <xdr:sp macro="" textlink="">
        <xdr:nvSpPr>
          <xdr:cNvPr id="99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34</xdr:col>
      <xdr:colOff>66675</xdr:colOff>
      <xdr:row>4</xdr:row>
      <xdr:rowOff>38100</xdr:rowOff>
    </xdr:from>
    <xdr:to>
      <xdr:col>36</xdr:col>
      <xdr:colOff>9525</xdr:colOff>
      <xdr:row>4</xdr:row>
      <xdr:rowOff>95250</xdr:rowOff>
    </xdr:to>
    <xdr:grpSp>
      <xdr:nvGrpSpPr>
        <xdr:cNvPr id="101" name="Group 39"/>
        <xdr:cNvGrpSpPr>
          <a:grpSpLocks/>
        </xdr:cNvGrpSpPr>
      </xdr:nvGrpSpPr>
      <xdr:grpSpPr bwMode="auto">
        <a:xfrm>
          <a:off x="15068550" y="1276350"/>
          <a:ext cx="990600" cy="57150"/>
          <a:chOff x="504" y="685"/>
          <a:chExt cx="328" cy="9"/>
        </a:xfrm>
      </xdr:grpSpPr>
      <xdr:sp macro="" textlink="">
        <xdr:nvSpPr>
          <xdr:cNvPr id="102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114300</xdr:colOff>
      <xdr:row>15</xdr:row>
      <xdr:rowOff>50006</xdr:rowOff>
    </xdr:from>
    <xdr:to>
      <xdr:col>29</xdr:col>
      <xdr:colOff>652463</xdr:colOff>
      <xdr:row>15</xdr:row>
      <xdr:rowOff>59531</xdr:rowOff>
    </xdr:to>
    <xdr:sp macro="" textlink="">
      <xdr:nvSpPr>
        <xdr:cNvPr id="104" name="Line 172"/>
        <xdr:cNvSpPr>
          <a:spLocks noChangeShapeType="1"/>
        </xdr:cNvSpPr>
      </xdr:nvSpPr>
      <xdr:spPr bwMode="auto">
        <a:xfrm flipH="1">
          <a:off x="20002500" y="2621756"/>
          <a:ext cx="538163" cy="95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35</xdr:col>
      <xdr:colOff>409577</xdr:colOff>
      <xdr:row>21</xdr:row>
      <xdr:rowOff>107156</xdr:rowOff>
    </xdr:from>
    <xdr:to>
      <xdr:col>37</xdr:col>
      <xdr:colOff>528639</xdr:colOff>
      <xdr:row>24</xdr:row>
      <xdr:rowOff>357187</xdr:rowOff>
    </xdr:to>
    <xdr:grpSp>
      <xdr:nvGrpSpPr>
        <xdr:cNvPr id="105" name="Group 189"/>
        <xdr:cNvGrpSpPr>
          <a:grpSpLocks/>
        </xdr:cNvGrpSpPr>
      </xdr:nvGrpSpPr>
      <xdr:grpSpPr bwMode="auto">
        <a:xfrm rot="-5400000">
          <a:off x="15822217" y="8316516"/>
          <a:ext cx="1393031" cy="1166812"/>
          <a:chOff x="187" y="1242"/>
          <a:chExt cx="144" cy="147"/>
        </a:xfrm>
      </xdr:grpSpPr>
      <xdr:grpSp>
        <xdr:nvGrpSpPr>
          <xdr:cNvPr id="106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118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9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07" name="Group 193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115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116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17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108" name="Group 197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112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113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14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109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110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1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33</xdr:col>
      <xdr:colOff>28575</xdr:colOff>
      <xdr:row>21</xdr:row>
      <xdr:rowOff>19050</xdr:rowOff>
    </xdr:from>
    <xdr:to>
      <xdr:col>35</xdr:col>
      <xdr:colOff>57150</xdr:colOff>
      <xdr:row>24</xdr:row>
      <xdr:rowOff>238125</xdr:rowOff>
    </xdr:to>
    <xdr:grpSp>
      <xdr:nvGrpSpPr>
        <xdr:cNvPr id="120" name="グループ化 151"/>
        <xdr:cNvGrpSpPr>
          <a:grpSpLocks/>
        </xdr:cNvGrpSpPr>
      </xdr:nvGrpSpPr>
      <xdr:grpSpPr bwMode="auto">
        <a:xfrm>
          <a:off x="14506575" y="8115300"/>
          <a:ext cx="1076325" cy="1362075"/>
          <a:chOff x="1747837" y="11472863"/>
          <a:chExt cx="1400175" cy="1371600"/>
        </a:xfrm>
      </xdr:grpSpPr>
      <xdr:sp macro="" textlink="">
        <xdr:nvSpPr>
          <xdr:cNvPr id="121" name="Line 172"/>
          <xdr:cNvSpPr>
            <a:spLocks noChangeShapeType="1"/>
          </xdr:cNvSpPr>
        </xdr:nvSpPr>
        <xdr:spPr bwMode="auto">
          <a:xfrm flipH="1">
            <a:off x="2266950" y="11782425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grpSp>
        <xdr:nvGrpSpPr>
          <xdr:cNvPr id="122" name="Group 189"/>
          <xdr:cNvGrpSpPr>
            <a:grpSpLocks/>
          </xdr:cNvGrpSpPr>
        </xdr:nvGrpSpPr>
        <xdr:grpSpPr bwMode="auto">
          <a:xfrm rot="-5400000">
            <a:off x="1762125" y="11458575"/>
            <a:ext cx="1371600" cy="1400175"/>
            <a:chOff x="187" y="1242"/>
            <a:chExt cx="144" cy="147"/>
          </a:xfrm>
        </xdr:grpSpPr>
        <xdr:grpSp>
          <xdr:nvGrpSpPr>
            <xdr:cNvPr id="124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136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7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25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133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134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135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126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42" cy="33"/>
              <a:chOff x="261" y="1122"/>
              <a:chExt cx="42" cy="33"/>
            </a:xfrm>
          </xdr:grpSpPr>
          <xdr:sp macro="" textlink="">
            <xdr:nvSpPr>
              <xdr:cNvPr id="130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131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132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127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128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9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123" name="Line 172"/>
          <xdr:cNvSpPr>
            <a:spLocks noChangeShapeType="1"/>
          </xdr:cNvSpPr>
        </xdr:nvSpPr>
        <xdr:spPr bwMode="auto">
          <a:xfrm flipH="1">
            <a:off x="2219325" y="12515850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  <xdr:twoCellAnchor>
    <xdr:from>
      <xdr:col>30</xdr:col>
      <xdr:colOff>523875</xdr:colOff>
      <xdr:row>4</xdr:row>
      <xdr:rowOff>66675</xdr:rowOff>
    </xdr:from>
    <xdr:to>
      <xdr:col>33</xdr:col>
      <xdr:colOff>219075</xdr:colOff>
      <xdr:row>4</xdr:row>
      <xdr:rowOff>114300</xdr:rowOff>
    </xdr:to>
    <xdr:grpSp>
      <xdr:nvGrpSpPr>
        <xdr:cNvPr id="138" name="Group 39"/>
        <xdr:cNvGrpSpPr>
          <a:grpSpLocks/>
        </xdr:cNvGrpSpPr>
      </xdr:nvGrpSpPr>
      <xdr:grpSpPr bwMode="auto">
        <a:xfrm>
          <a:off x="13430250" y="1304925"/>
          <a:ext cx="1266825" cy="47625"/>
          <a:chOff x="504" y="685"/>
          <a:chExt cx="328" cy="9"/>
        </a:xfrm>
      </xdr:grpSpPr>
      <xdr:sp macro="" textlink="">
        <xdr:nvSpPr>
          <xdr:cNvPr id="139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60637</xdr:colOff>
      <xdr:row>6</xdr:row>
      <xdr:rowOff>109421</xdr:rowOff>
    </xdr:from>
    <xdr:to>
      <xdr:col>12</xdr:col>
      <xdr:colOff>292800</xdr:colOff>
      <xdr:row>6</xdr:row>
      <xdr:rowOff>367602</xdr:rowOff>
    </xdr:to>
    <xdr:pic>
      <xdr:nvPicPr>
        <xdr:cNvPr id="141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0969498">
          <a:off x="8290237" y="1138121"/>
          <a:ext cx="232163" cy="58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392907</xdr:colOff>
      <xdr:row>14</xdr:row>
      <xdr:rowOff>104776</xdr:rowOff>
    </xdr:from>
    <xdr:to>
      <xdr:col>37</xdr:col>
      <xdr:colOff>431007</xdr:colOff>
      <xdr:row>17</xdr:row>
      <xdr:rowOff>285751</xdr:rowOff>
    </xdr:to>
    <xdr:grpSp>
      <xdr:nvGrpSpPr>
        <xdr:cNvPr id="142" name="Group 263"/>
        <xdr:cNvGrpSpPr>
          <a:grpSpLocks/>
        </xdr:cNvGrpSpPr>
      </xdr:nvGrpSpPr>
      <xdr:grpSpPr bwMode="auto">
        <a:xfrm rot="-3241976">
          <a:off x="15799594" y="5653089"/>
          <a:ext cx="1323975" cy="1085850"/>
          <a:chOff x="516" y="1289"/>
          <a:chExt cx="139" cy="137"/>
        </a:xfrm>
      </xdr:grpSpPr>
      <xdr:grpSp>
        <xdr:nvGrpSpPr>
          <xdr:cNvPr id="143" name="Group 264"/>
          <xdr:cNvGrpSpPr>
            <a:grpSpLocks/>
          </xdr:cNvGrpSpPr>
        </xdr:nvGrpSpPr>
        <xdr:grpSpPr bwMode="auto">
          <a:xfrm rot="16200000" flipH="1">
            <a:off x="629" y="1368"/>
            <a:ext cx="31" cy="21"/>
            <a:chOff x="206" y="1182"/>
            <a:chExt cx="31" cy="21"/>
          </a:xfrm>
        </xdr:grpSpPr>
        <xdr:sp macro="" textlink="">
          <xdr:nvSpPr>
            <xdr:cNvPr id="149" name="Line 265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0" name="Line 266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44" name="Group 267"/>
          <xdr:cNvGrpSpPr>
            <a:grpSpLocks/>
          </xdr:cNvGrpSpPr>
        </xdr:nvGrpSpPr>
        <xdr:grpSpPr bwMode="auto">
          <a:xfrm rot="5400000">
            <a:off x="511" y="1316"/>
            <a:ext cx="31" cy="21"/>
            <a:chOff x="206" y="1182"/>
            <a:chExt cx="31" cy="21"/>
          </a:xfrm>
        </xdr:grpSpPr>
        <xdr:sp macro="" textlink="">
          <xdr:nvSpPr>
            <xdr:cNvPr id="147" name="Line 268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8" name="Line 269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5" name="Freeform 39"/>
          <xdr:cNvSpPr>
            <a:spLocks/>
          </xdr:cNvSpPr>
        </xdr:nvSpPr>
        <xdr:spPr bwMode="auto">
          <a:xfrm rot="5400000">
            <a:off x="547" y="1395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  <xdr:sp macro="" textlink="">
        <xdr:nvSpPr>
          <xdr:cNvPr id="146" name="Freeform 39"/>
          <xdr:cNvSpPr>
            <a:spLocks/>
          </xdr:cNvSpPr>
        </xdr:nvSpPr>
        <xdr:spPr bwMode="auto">
          <a:xfrm rot="-5400000">
            <a:off x="577" y="1301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33</xdr:col>
      <xdr:colOff>2382</xdr:colOff>
      <xdr:row>27</xdr:row>
      <xdr:rowOff>133351</xdr:rowOff>
    </xdr:from>
    <xdr:to>
      <xdr:col>35</xdr:col>
      <xdr:colOff>88107</xdr:colOff>
      <xdr:row>30</xdr:row>
      <xdr:rowOff>278607</xdr:rowOff>
    </xdr:to>
    <xdr:grpSp>
      <xdr:nvGrpSpPr>
        <xdr:cNvPr id="151" name="グループ化 2"/>
        <xdr:cNvGrpSpPr>
          <a:grpSpLocks/>
        </xdr:cNvGrpSpPr>
      </xdr:nvGrpSpPr>
      <xdr:grpSpPr bwMode="auto">
        <a:xfrm>
          <a:off x="14480382" y="10182226"/>
          <a:ext cx="1133475" cy="1145381"/>
          <a:chOff x="4876800" y="9877425"/>
          <a:chExt cx="1304925" cy="1343025"/>
        </a:xfrm>
      </xdr:grpSpPr>
      <xdr:grpSp>
        <xdr:nvGrpSpPr>
          <xdr:cNvPr id="152" name="Group 263"/>
          <xdr:cNvGrpSpPr>
            <a:grpSpLocks/>
          </xdr:cNvGrpSpPr>
        </xdr:nvGrpSpPr>
        <xdr:grpSpPr bwMode="auto">
          <a:xfrm rot="-3403885">
            <a:off x="5161044" y="9701508"/>
            <a:ext cx="914400" cy="1304925"/>
            <a:chOff x="559" y="1289"/>
            <a:chExt cx="96" cy="137"/>
          </a:xfrm>
        </xdr:grpSpPr>
        <xdr:grpSp>
          <xdr:nvGrpSpPr>
            <xdr:cNvPr id="154" name="Group 264"/>
            <xdr:cNvGrpSpPr>
              <a:grpSpLocks/>
            </xdr:cNvGrpSpPr>
          </xdr:nvGrpSpPr>
          <xdr:grpSpPr bwMode="auto">
            <a:xfrm rot="16200000" flipH="1">
              <a:off x="629" y="1368"/>
              <a:ext cx="31" cy="21"/>
              <a:chOff x="206" y="1182"/>
              <a:chExt cx="31" cy="21"/>
            </a:xfrm>
          </xdr:grpSpPr>
          <xdr:sp macro="" textlink="">
            <xdr:nvSpPr>
              <xdr:cNvPr id="157" name="Line 265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8" name="Line 266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55" name="Freeform 39"/>
            <xdr:cNvSpPr>
              <a:spLocks/>
            </xdr:cNvSpPr>
          </xdr:nvSpPr>
          <xdr:spPr bwMode="auto">
            <a:xfrm rot="5400000">
              <a:off x="547" y="1395"/>
              <a:ext cx="43" cy="19"/>
            </a:xfrm>
            <a:custGeom>
              <a:avLst/>
              <a:gdLst>
                <a:gd name="T0" fmla="*/ 0 w 43"/>
                <a:gd name="T1" fmla="*/ 25 h 19"/>
                <a:gd name="T2" fmla="*/ 16 w 43"/>
                <a:gd name="T3" fmla="*/ 18 h 19"/>
                <a:gd name="T4" fmla="*/ 25 w 43"/>
                <a:gd name="T5" fmla="*/ 0 h 19"/>
                <a:gd name="T6" fmla="*/ 0 60000 65536"/>
                <a:gd name="T7" fmla="*/ 0 60000 65536"/>
                <a:gd name="T8" fmla="*/ 0 60000 65536"/>
                <a:gd name="T9" fmla="*/ 0 w 43"/>
                <a:gd name="T10" fmla="*/ 0 h 19"/>
                <a:gd name="T11" fmla="*/ 25 w 43"/>
                <a:gd name="T12" fmla="*/ 25 h 19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43" h="19">
                  <a:moveTo>
                    <a:pt x="43" y="19"/>
                  </a:moveTo>
                  <a:cubicBezTo>
                    <a:pt x="37" y="18"/>
                    <a:pt x="14" y="19"/>
                    <a:pt x="7" y="16"/>
                  </a:cubicBezTo>
                  <a:cubicBezTo>
                    <a:pt x="0" y="13"/>
                    <a:pt x="3" y="4"/>
                    <a:pt x="2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56" name="Freeform 39"/>
            <xdr:cNvSpPr>
              <a:spLocks/>
            </xdr:cNvSpPr>
          </xdr:nvSpPr>
          <xdr:spPr bwMode="auto">
            <a:xfrm rot="-5400000">
              <a:off x="577" y="1301"/>
              <a:ext cx="43" cy="19"/>
            </a:xfrm>
            <a:custGeom>
              <a:avLst/>
              <a:gdLst>
                <a:gd name="T0" fmla="*/ 0 w 43"/>
                <a:gd name="T1" fmla="*/ 25 h 19"/>
                <a:gd name="T2" fmla="*/ 16 w 43"/>
                <a:gd name="T3" fmla="*/ 18 h 19"/>
                <a:gd name="T4" fmla="*/ 25 w 43"/>
                <a:gd name="T5" fmla="*/ 0 h 19"/>
                <a:gd name="T6" fmla="*/ 0 60000 65536"/>
                <a:gd name="T7" fmla="*/ 0 60000 65536"/>
                <a:gd name="T8" fmla="*/ 0 60000 65536"/>
                <a:gd name="T9" fmla="*/ 0 w 43"/>
                <a:gd name="T10" fmla="*/ 0 h 19"/>
                <a:gd name="T11" fmla="*/ 25 w 43"/>
                <a:gd name="T12" fmla="*/ 25 h 19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43" h="19">
                  <a:moveTo>
                    <a:pt x="43" y="19"/>
                  </a:moveTo>
                  <a:cubicBezTo>
                    <a:pt x="37" y="18"/>
                    <a:pt x="14" y="19"/>
                    <a:pt x="7" y="16"/>
                  </a:cubicBezTo>
                  <a:cubicBezTo>
                    <a:pt x="0" y="13"/>
                    <a:pt x="3" y="4"/>
                    <a:pt x="2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sp macro="" textlink="">
        <xdr:nvSpPr>
          <xdr:cNvPr id="153" name="Freeform 39"/>
          <xdr:cNvSpPr>
            <a:spLocks/>
          </xdr:cNvSpPr>
        </xdr:nvSpPr>
        <xdr:spPr bwMode="auto">
          <a:xfrm rot="-8280832">
            <a:off x="4864343" y="10548074"/>
            <a:ext cx="238125" cy="466725"/>
          </a:xfrm>
          <a:custGeom>
            <a:avLst/>
            <a:gdLst>
              <a:gd name="T0" fmla="*/ 0 w 43"/>
              <a:gd name="T1" fmla="*/ 2147483647 h 19"/>
              <a:gd name="T2" fmla="*/ 2147483647 w 43"/>
              <a:gd name="T3" fmla="*/ 2147483647 h 19"/>
              <a:gd name="T4" fmla="*/ 2147483647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none" w="med" len="med"/>
          </a:ln>
        </xdr:spPr>
      </xdr:sp>
    </xdr:grpSp>
    <xdr:clientData/>
  </xdr:twoCellAnchor>
  <xdr:twoCellAnchor>
    <xdr:from>
      <xdr:col>38</xdr:col>
      <xdr:colOff>450056</xdr:colOff>
      <xdr:row>14</xdr:row>
      <xdr:rowOff>107155</xdr:rowOff>
    </xdr:from>
    <xdr:to>
      <xdr:col>40</xdr:col>
      <xdr:colOff>507206</xdr:colOff>
      <xdr:row>17</xdr:row>
      <xdr:rowOff>269080</xdr:rowOff>
    </xdr:to>
    <xdr:grpSp>
      <xdr:nvGrpSpPr>
        <xdr:cNvPr id="159" name="Group 263"/>
        <xdr:cNvGrpSpPr>
          <a:grpSpLocks/>
        </xdr:cNvGrpSpPr>
      </xdr:nvGrpSpPr>
      <xdr:grpSpPr bwMode="auto">
        <a:xfrm rot="-8894915">
          <a:off x="17547431" y="5536405"/>
          <a:ext cx="1104900" cy="1304925"/>
          <a:chOff x="516" y="1289"/>
          <a:chExt cx="139" cy="137"/>
        </a:xfrm>
      </xdr:grpSpPr>
      <xdr:grpSp>
        <xdr:nvGrpSpPr>
          <xdr:cNvPr id="160" name="Group 264"/>
          <xdr:cNvGrpSpPr>
            <a:grpSpLocks/>
          </xdr:cNvGrpSpPr>
        </xdr:nvGrpSpPr>
        <xdr:grpSpPr bwMode="auto">
          <a:xfrm rot="16200000" flipH="1">
            <a:off x="629" y="1368"/>
            <a:ext cx="31" cy="21"/>
            <a:chOff x="206" y="1182"/>
            <a:chExt cx="31" cy="21"/>
          </a:xfrm>
        </xdr:grpSpPr>
        <xdr:sp macro="" textlink="">
          <xdr:nvSpPr>
            <xdr:cNvPr id="166" name="Line 265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7" name="Line 266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61" name="Group 267"/>
          <xdr:cNvGrpSpPr>
            <a:grpSpLocks/>
          </xdr:cNvGrpSpPr>
        </xdr:nvGrpSpPr>
        <xdr:grpSpPr bwMode="auto">
          <a:xfrm rot="5400000">
            <a:off x="511" y="1316"/>
            <a:ext cx="31" cy="21"/>
            <a:chOff x="206" y="1182"/>
            <a:chExt cx="31" cy="21"/>
          </a:xfrm>
        </xdr:grpSpPr>
        <xdr:sp macro="" textlink="">
          <xdr:nvSpPr>
            <xdr:cNvPr id="164" name="Line 268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5" name="Line 269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62" name="Freeform 39"/>
          <xdr:cNvSpPr>
            <a:spLocks/>
          </xdr:cNvSpPr>
        </xdr:nvSpPr>
        <xdr:spPr bwMode="auto">
          <a:xfrm rot="5400000">
            <a:off x="547" y="1395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  <xdr:sp macro="" textlink="">
        <xdr:nvSpPr>
          <xdr:cNvPr id="163" name="Freeform 39"/>
          <xdr:cNvSpPr>
            <a:spLocks/>
          </xdr:cNvSpPr>
        </xdr:nvSpPr>
        <xdr:spPr bwMode="auto">
          <a:xfrm rot="-5400000">
            <a:off x="577" y="1301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29</xdr:col>
      <xdr:colOff>0</xdr:colOff>
      <xdr:row>13</xdr:row>
      <xdr:rowOff>47625</xdr:rowOff>
    </xdr:from>
    <xdr:to>
      <xdr:col>29</xdr:col>
      <xdr:colOff>57150</xdr:colOff>
      <xdr:row>13</xdr:row>
      <xdr:rowOff>361950</xdr:rowOff>
    </xdr:to>
    <xdr:grpSp>
      <xdr:nvGrpSpPr>
        <xdr:cNvPr id="168" name="Group 90"/>
        <xdr:cNvGrpSpPr>
          <a:grpSpLocks/>
        </xdr:cNvGrpSpPr>
      </xdr:nvGrpSpPr>
      <xdr:grpSpPr bwMode="auto">
        <a:xfrm>
          <a:off x="12382500" y="5095875"/>
          <a:ext cx="57150" cy="314325"/>
          <a:chOff x="221" y="1353"/>
          <a:chExt cx="21" cy="33"/>
        </a:xfrm>
      </xdr:grpSpPr>
      <xdr:sp macro="" textlink="">
        <xdr:nvSpPr>
          <xdr:cNvPr id="169" name="Line 37"/>
          <xdr:cNvSpPr>
            <a:spLocks noChangeShapeType="1"/>
          </xdr:cNvSpPr>
        </xdr:nvSpPr>
        <xdr:spPr bwMode="auto">
          <a:xfrm rot="-3779561">
            <a:off x="224" y="1370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70" name="Freeform 39"/>
          <xdr:cNvSpPr>
            <a:spLocks/>
          </xdr:cNvSpPr>
        </xdr:nvSpPr>
        <xdr:spPr bwMode="auto">
          <a:xfrm rot="-3736216">
            <a:off x="226" y="1352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29</xdr:col>
      <xdr:colOff>466725</xdr:colOff>
      <xdr:row>13</xdr:row>
      <xdr:rowOff>76200</xdr:rowOff>
    </xdr:from>
    <xdr:to>
      <xdr:col>30</xdr:col>
      <xdr:colOff>0</xdr:colOff>
      <xdr:row>14</xdr:row>
      <xdr:rowOff>19050</xdr:rowOff>
    </xdr:to>
    <xdr:grpSp>
      <xdr:nvGrpSpPr>
        <xdr:cNvPr id="171" name="Group 93"/>
        <xdr:cNvGrpSpPr>
          <a:grpSpLocks/>
        </xdr:cNvGrpSpPr>
      </xdr:nvGrpSpPr>
      <xdr:grpSpPr bwMode="auto">
        <a:xfrm>
          <a:off x="12849225" y="5124450"/>
          <a:ext cx="57150" cy="323850"/>
          <a:chOff x="286" y="1262"/>
          <a:chExt cx="22" cy="33"/>
        </a:xfrm>
      </xdr:grpSpPr>
      <xdr:sp macro="" textlink="">
        <xdr:nvSpPr>
          <xdr:cNvPr id="172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73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66675</xdr:colOff>
      <xdr:row>13</xdr:row>
      <xdr:rowOff>38100</xdr:rowOff>
    </xdr:from>
    <xdr:to>
      <xdr:col>28</xdr:col>
      <xdr:colOff>276225</xdr:colOff>
      <xdr:row>13</xdr:row>
      <xdr:rowOff>352425</xdr:rowOff>
    </xdr:to>
    <xdr:grpSp>
      <xdr:nvGrpSpPr>
        <xdr:cNvPr id="174" name="Group 96"/>
        <xdr:cNvGrpSpPr>
          <a:grpSpLocks/>
        </xdr:cNvGrpSpPr>
      </xdr:nvGrpSpPr>
      <xdr:grpSpPr bwMode="auto">
        <a:xfrm>
          <a:off x="11925300" y="5086350"/>
          <a:ext cx="209550" cy="314325"/>
          <a:chOff x="286" y="1262"/>
          <a:chExt cx="22" cy="33"/>
        </a:xfrm>
      </xdr:grpSpPr>
      <xdr:sp macro="" textlink="">
        <xdr:nvSpPr>
          <xdr:cNvPr id="175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76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426242</xdr:colOff>
      <xdr:row>16</xdr:row>
      <xdr:rowOff>123826</xdr:rowOff>
    </xdr:from>
    <xdr:to>
      <xdr:col>29</xdr:col>
      <xdr:colOff>40479</xdr:colOff>
      <xdr:row>16</xdr:row>
      <xdr:rowOff>323850</xdr:rowOff>
    </xdr:to>
    <xdr:grpSp>
      <xdr:nvGrpSpPr>
        <xdr:cNvPr id="177" name="Group 109"/>
        <xdr:cNvGrpSpPr>
          <a:grpSpLocks/>
        </xdr:cNvGrpSpPr>
      </xdr:nvGrpSpPr>
      <xdr:grpSpPr bwMode="auto">
        <a:xfrm rot="1327775">
          <a:off x="12284867" y="6315076"/>
          <a:ext cx="138112" cy="200024"/>
          <a:chOff x="206" y="1182"/>
          <a:chExt cx="31" cy="21"/>
        </a:xfrm>
      </xdr:grpSpPr>
      <xdr:sp macro="" textlink="">
        <xdr:nvSpPr>
          <xdr:cNvPr id="178" name="Line 110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" name="Line 111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316706</xdr:colOff>
      <xdr:row>35</xdr:row>
      <xdr:rowOff>206363</xdr:rowOff>
    </xdr:from>
    <xdr:to>
      <xdr:col>29</xdr:col>
      <xdr:colOff>110330</xdr:colOff>
      <xdr:row>39</xdr:row>
      <xdr:rowOff>2380</xdr:rowOff>
    </xdr:to>
    <xdr:grpSp>
      <xdr:nvGrpSpPr>
        <xdr:cNvPr id="180" name="Group 272"/>
        <xdr:cNvGrpSpPr>
          <a:grpSpLocks/>
        </xdr:cNvGrpSpPr>
      </xdr:nvGrpSpPr>
      <xdr:grpSpPr bwMode="auto">
        <a:xfrm>
          <a:off x="11651456" y="12922238"/>
          <a:ext cx="841374" cy="1129517"/>
          <a:chOff x="516" y="1275"/>
          <a:chExt cx="139" cy="114"/>
        </a:xfrm>
      </xdr:grpSpPr>
      <xdr:grpSp>
        <xdr:nvGrpSpPr>
          <xdr:cNvPr id="181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188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9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82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186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7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83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184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5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36</xdr:col>
      <xdr:colOff>172643</xdr:colOff>
      <xdr:row>32</xdr:row>
      <xdr:rowOff>322660</xdr:rowOff>
    </xdr:from>
    <xdr:to>
      <xdr:col>38</xdr:col>
      <xdr:colOff>127399</xdr:colOff>
      <xdr:row>37</xdr:row>
      <xdr:rowOff>198835</xdr:rowOff>
    </xdr:to>
    <xdr:grpSp>
      <xdr:nvGrpSpPr>
        <xdr:cNvPr id="190" name="Group 218"/>
        <xdr:cNvGrpSpPr>
          <a:grpSpLocks/>
        </xdr:cNvGrpSpPr>
      </xdr:nvGrpSpPr>
      <xdr:grpSpPr bwMode="auto">
        <a:xfrm rot="21120797">
          <a:off x="16222268" y="12038410"/>
          <a:ext cx="1002506" cy="1543050"/>
          <a:chOff x="516" y="1243"/>
          <a:chExt cx="139" cy="146"/>
        </a:xfrm>
      </xdr:grpSpPr>
      <xdr:grpSp>
        <xdr:nvGrpSpPr>
          <xdr:cNvPr id="191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201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2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2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199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0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3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197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8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4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195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6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85724</xdr:colOff>
      <xdr:row>21</xdr:row>
      <xdr:rowOff>69055</xdr:rowOff>
    </xdr:from>
    <xdr:to>
      <xdr:col>41</xdr:col>
      <xdr:colOff>209549</xdr:colOff>
      <xdr:row>24</xdr:row>
      <xdr:rowOff>250030</xdr:rowOff>
    </xdr:to>
    <xdr:grpSp>
      <xdr:nvGrpSpPr>
        <xdr:cNvPr id="203" name="Group 218"/>
        <xdr:cNvGrpSpPr>
          <a:grpSpLocks/>
        </xdr:cNvGrpSpPr>
      </xdr:nvGrpSpPr>
      <xdr:grpSpPr bwMode="auto">
        <a:xfrm rot="-3108980">
          <a:off x="17630774" y="8241505"/>
          <a:ext cx="1323975" cy="1171575"/>
          <a:chOff x="516" y="1243"/>
          <a:chExt cx="139" cy="146"/>
        </a:xfrm>
      </xdr:grpSpPr>
      <xdr:grpSp>
        <xdr:nvGrpSpPr>
          <xdr:cNvPr id="204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214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5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05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212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3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06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210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1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07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208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9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26</xdr:col>
      <xdr:colOff>102337</xdr:colOff>
      <xdr:row>31</xdr:row>
      <xdr:rowOff>276787</xdr:rowOff>
    </xdr:from>
    <xdr:to>
      <xdr:col>28</xdr:col>
      <xdr:colOff>59478</xdr:colOff>
      <xdr:row>34</xdr:row>
      <xdr:rowOff>233067</xdr:rowOff>
    </xdr:to>
    <xdr:grpSp>
      <xdr:nvGrpSpPr>
        <xdr:cNvPr id="216" name="グループ化 2"/>
        <xdr:cNvGrpSpPr>
          <a:grpSpLocks/>
        </xdr:cNvGrpSpPr>
      </xdr:nvGrpSpPr>
      <xdr:grpSpPr bwMode="auto">
        <a:xfrm rot="20930209">
          <a:off x="11127525" y="11659162"/>
          <a:ext cx="790578" cy="956405"/>
          <a:chOff x="6858000" y="12144375"/>
          <a:chExt cx="666750" cy="663458"/>
        </a:xfrm>
      </xdr:grpSpPr>
      <xdr:sp macro="" textlink="">
        <xdr:nvSpPr>
          <xdr:cNvPr id="217" name="Line 172"/>
          <xdr:cNvSpPr>
            <a:spLocks noChangeShapeType="1"/>
          </xdr:cNvSpPr>
        </xdr:nvSpPr>
        <xdr:spPr bwMode="auto">
          <a:xfrm flipH="1">
            <a:off x="7419975" y="12277725"/>
            <a:ext cx="104775" cy="5143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18" name="Line 172"/>
          <xdr:cNvSpPr>
            <a:spLocks noChangeShapeType="1"/>
          </xdr:cNvSpPr>
        </xdr:nvSpPr>
        <xdr:spPr bwMode="auto">
          <a:xfrm flipH="1">
            <a:off x="6858000" y="12172950"/>
            <a:ext cx="104775" cy="5143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19" name="Line 172"/>
          <xdr:cNvSpPr>
            <a:spLocks noChangeShapeType="1"/>
          </xdr:cNvSpPr>
        </xdr:nvSpPr>
        <xdr:spPr bwMode="auto">
          <a:xfrm>
            <a:off x="6991350" y="12144375"/>
            <a:ext cx="504825" cy="952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20" name="Line 172"/>
          <xdr:cNvSpPr>
            <a:spLocks noChangeShapeType="1"/>
          </xdr:cNvSpPr>
        </xdr:nvSpPr>
        <xdr:spPr bwMode="auto">
          <a:xfrm>
            <a:off x="6875270" y="12712583"/>
            <a:ext cx="504825" cy="952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  <xdr:twoCellAnchor>
    <xdr:from>
      <xdr:col>35</xdr:col>
      <xdr:colOff>0</xdr:colOff>
      <xdr:row>3</xdr:row>
      <xdr:rowOff>200025</xdr:rowOff>
    </xdr:from>
    <xdr:to>
      <xdr:col>35</xdr:col>
      <xdr:colOff>342900</xdr:colOff>
      <xdr:row>3</xdr:row>
      <xdr:rowOff>257175</xdr:rowOff>
    </xdr:to>
    <xdr:grpSp>
      <xdr:nvGrpSpPr>
        <xdr:cNvPr id="221" name="Group 39"/>
        <xdr:cNvGrpSpPr>
          <a:grpSpLocks/>
        </xdr:cNvGrpSpPr>
      </xdr:nvGrpSpPr>
      <xdr:grpSpPr bwMode="auto">
        <a:xfrm>
          <a:off x="15525750" y="962025"/>
          <a:ext cx="342900" cy="57150"/>
          <a:chOff x="504" y="685"/>
          <a:chExt cx="328" cy="9"/>
        </a:xfrm>
      </xdr:grpSpPr>
      <xdr:sp macro="" textlink="">
        <xdr:nvSpPr>
          <xdr:cNvPr id="222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3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32</xdr:col>
      <xdr:colOff>371475</xdr:colOff>
      <xdr:row>9</xdr:row>
      <xdr:rowOff>76200</xdr:rowOff>
    </xdr:from>
    <xdr:to>
      <xdr:col>33</xdr:col>
      <xdr:colOff>95250</xdr:colOff>
      <xdr:row>9</xdr:row>
      <xdr:rowOff>76200</xdr:rowOff>
    </xdr:to>
    <xdr:sp macro="" textlink="">
      <xdr:nvSpPr>
        <xdr:cNvPr id="224" name="Line 14"/>
        <xdr:cNvSpPr>
          <a:spLocks noChangeShapeType="1"/>
        </xdr:cNvSpPr>
      </xdr:nvSpPr>
      <xdr:spPr bwMode="auto">
        <a:xfrm>
          <a:off x="22317075" y="1619250"/>
          <a:ext cx="4095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4</xdr:row>
      <xdr:rowOff>133350</xdr:rowOff>
    </xdr:from>
    <xdr:to>
      <xdr:col>27</xdr:col>
      <xdr:colOff>219074</xdr:colOff>
      <xdr:row>4</xdr:row>
      <xdr:rowOff>352424</xdr:rowOff>
    </xdr:to>
    <xdr:sp macro="" textlink="">
      <xdr:nvSpPr>
        <xdr:cNvPr id="225" name="テキスト ボックス 224"/>
        <xdr:cNvSpPr txBox="1"/>
      </xdr:nvSpPr>
      <xdr:spPr>
        <a:xfrm>
          <a:off x="18602325" y="819150"/>
          <a:ext cx="133349" cy="38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a</a:t>
          </a:r>
        </a:p>
        <a:p>
          <a:endParaRPr kumimoji="1" lang="en-US" altLang="ja-JP" sz="8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35</xdr:col>
      <xdr:colOff>38100</xdr:colOff>
      <xdr:row>7</xdr:row>
      <xdr:rowOff>466725</xdr:rowOff>
    </xdr:from>
    <xdr:to>
      <xdr:col>35</xdr:col>
      <xdr:colOff>390525</xdr:colOff>
      <xdr:row>8</xdr:row>
      <xdr:rowOff>209550</xdr:rowOff>
    </xdr:to>
    <xdr:sp macro="" textlink="">
      <xdr:nvSpPr>
        <xdr:cNvPr id="226" name="Freeform 4"/>
        <xdr:cNvSpPr>
          <a:spLocks/>
        </xdr:cNvSpPr>
      </xdr:nvSpPr>
      <xdr:spPr bwMode="auto">
        <a:xfrm>
          <a:off x="24041100" y="1371600"/>
          <a:ext cx="352425" cy="1714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36</xdr:col>
      <xdr:colOff>0</xdr:colOff>
      <xdr:row>8</xdr:row>
      <xdr:rowOff>85725</xdr:rowOff>
    </xdr:from>
    <xdr:to>
      <xdr:col>36</xdr:col>
      <xdr:colOff>381000</xdr:colOff>
      <xdr:row>8</xdr:row>
      <xdr:rowOff>342900</xdr:rowOff>
    </xdr:to>
    <xdr:sp macro="" textlink="">
      <xdr:nvSpPr>
        <xdr:cNvPr id="227" name="Freeform 4"/>
        <xdr:cNvSpPr>
          <a:spLocks/>
        </xdr:cNvSpPr>
      </xdr:nvSpPr>
      <xdr:spPr bwMode="auto">
        <a:xfrm>
          <a:off x="24688800" y="1457325"/>
          <a:ext cx="381000" cy="857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36</xdr:col>
      <xdr:colOff>11906</xdr:colOff>
      <xdr:row>27</xdr:row>
      <xdr:rowOff>76201</xdr:rowOff>
    </xdr:from>
    <xdr:to>
      <xdr:col>38</xdr:col>
      <xdr:colOff>2381</xdr:colOff>
      <xdr:row>31</xdr:row>
      <xdr:rowOff>57151</xdr:rowOff>
    </xdr:to>
    <xdr:grpSp>
      <xdr:nvGrpSpPr>
        <xdr:cNvPr id="228" name="グループ化 1"/>
        <xdr:cNvGrpSpPr>
          <a:grpSpLocks/>
        </xdr:cNvGrpSpPr>
      </xdr:nvGrpSpPr>
      <xdr:grpSpPr bwMode="auto">
        <a:xfrm>
          <a:off x="16061531" y="10125076"/>
          <a:ext cx="1038225" cy="1314450"/>
          <a:chOff x="6438900" y="9886950"/>
          <a:chExt cx="1390650" cy="1323975"/>
        </a:xfrm>
      </xdr:grpSpPr>
      <xdr:grpSp>
        <xdr:nvGrpSpPr>
          <xdr:cNvPr id="229" name="Group 222"/>
          <xdr:cNvGrpSpPr>
            <a:grpSpLocks/>
          </xdr:cNvGrpSpPr>
        </xdr:nvGrpSpPr>
        <xdr:grpSpPr bwMode="auto">
          <a:xfrm rot="-8766582">
            <a:off x="7525290" y="10133795"/>
            <a:ext cx="295275" cy="200025"/>
            <a:chOff x="206" y="1182"/>
            <a:chExt cx="31" cy="21"/>
          </a:xfrm>
        </xdr:grpSpPr>
        <xdr:sp macro="" textlink="">
          <xdr:nvSpPr>
            <xdr:cNvPr id="236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0" name="Group 225"/>
          <xdr:cNvGrpSpPr>
            <a:grpSpLocks/>
          </xdr:cNvGrpSpPr>
        </xdr:nvGrpSpPr>
        <xdr:grpSpPr bwMode="auto">
          <a:xfrm rot="7433418">
            <a:off x="6609260" y="9943028"/>
            <a:ext cx="295275" cy="200025"/>
            <a:chOff x="206" y="1182"/>
            <a:chExt cx="31" cy="21"/>
          </a:xfrm>
        </xdr:grpSpPr>
        <xdr:sp macro="" textlink="">
          <xdr:nvSpPr>
            <xdr:cNvPr id="234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5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1" name="Group 228"/>
          <xdr:cNvGrpSpPr>
            <a:grpSpLocks/>
          </xdr:cNvGrpSpPr>
        </xdr:nvGrpSpPr>
        <xdr:grpSpPr bwMode="auto">
          <a:xfrm rot="-3366582">
            <a:off x="7385159" y="10923196"/>
            <a:ext cx="295275" cy="200025"/>
            <a:chOff x="206" y="1182"/>
            <a:chExt cx="31" cy="21"/>
          </a:xfrm>
        </xdr:grpSpPr>
        <xdr:sp macro="" textlink="">
          <xdr:nvSpPr>
            <xdr:cNvPr id="232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3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25</xdr:col>
      <xdr:colOff>69056</xdr:colOff>
      <xdr:row>13</xdr:row>
      <xdr:rowOff>140494</xdr:rowOff>
    </xdr:from>
    <xdr:to>
      <xdr:col>26</xdr:col>
      <xdr:colOff>35718</xdr:colOff>
      <xdr:row>14</xdr:row>
      <xdr:rowOff>223837</xdr:rowOff>
    </xdr:to>
    <xdr:sp macro="" textlink="">
      <xdr:nvSpPr>
        <xdr:cNvPr id="238" name="Freeform 39"/>
        <xdr:cNvSpPr>
          <a:spLocks/>
        </xdr:cNvSpPr>
      </xdr:nvSpPr>
      <xdr:spPr bwMode="auto">
        <a:xfrm rot="-8280832">
          <a:off x="17214056" y="2369344"/>
          <a:ext cx="652462" cy="207168"/>
        </a:xfrm>
        <a:custGeom>
          <a:avLst/>
          <a:gdLst>
            <a:gd name="T0" fmla="*/ 0 w 43"/>
            <a:gd name="T1" fmla="*/ 2147483647 h 19"/>
            <a:gd name="T2" fmla="*/ 2147483647 w 43"/>
            <a:gd name="T3" fmla="*/ 2147483647 h 19"/>
            <a:gd name="T4" fmla="*/ 2147483647 w 43"/>
            <a:gd name="T5" fmla="*/ 0 h 19"/>
            <a:gd name="T6" fmla="*/ 0 60000 65536"/>
            <a:gd name="T7" fmla="*/ 0 60000 65536"/>
            <a:gd name="T8" fmla="*/ 0 60000 65536"/>
            <a:gd name="T9" fmla="*/ 0 w 43"/>
            <a:gd name="T10" fmla="*/ 0 h 19"/>
            <a:gd name="T11" fmla="*/ 25 w 43"/>
            <a:gd name="T12" fmla="*/ 25 h 1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19">
              <a:moveTo>
                <a:pt x="43" y="19"/>
              </a:moveTo>
              <a:cubicBezTo>
                <a:pt x="37" y="18"/>
                <a:pt x="14" y="19"/>
                <a:pt x="7" y="16"/>
              </a:cubicBezTo>
              <a:cubicBezTo>
                <a:pt x="0" y="13"/>
                <a:pt x="3" y="4"/>
                <a:pt x="2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none" w="med" len="med"/>
        </a:ln>
      </xdr:spPr>
    </xdr:sp>
    <xdr:clientData/>
  </xdr:twoCellAnchor>
  <xdr:twoCellAnchor>
    <xdr:from>
      <xdr:col>31</xdr:col>
      <xdr:colOff>304800</xdr:colOff>
      <xdr:row>8</xdr:row>
      <xdr:rowOff>323850</xdr:rowOff>
    </xdr:from>
    <xdr:to>
      <xdr:col>32</xdr:col>
      <xdr:colOff>19050</xdr:colOff>
      <xdr:row>8</xdr:row>
      <xdr:rowOff>323850</xdr:rowOff>
    </xdr:to>
    <xdr:sp macro="" textlink="">
      <xdr:nvSpPr>
        <xdr:cNvPr id="239" name="Line 14"/>
        <xdr:cNvSpPr>
          <a:spLocks noChangeShapeType="1"/>
        </xdr:cNvSpPr>
      </xdr:nvSpPr>
      <xdr:spPr bwMode="auto">
        <a:xfrm>
          <a:off x="21564600" y="1543050"/>
          <a:ext cx="4000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190500</xdr:colOff>
      <xdr:row>8</xdr:row>
      <xdr:rowOff>247650</xdr:rowOff>
    </xdr:from>
    <xdr:to>
      <xdr:col>30</xdr:col>
      <xdr:colOff>590550</xdr:colOff>
      <xdr:row>8</xdr:row>
      <xdr:rowOff>247650</xdr:rowOff>
    </xdr:to>
    <xdr:sp macro="" textlink="">
      <xdr:nvSpPr>
        <xdr:cNvPr id="240" name="Line 14"/>
        <xdr:cNvSpPr>
          <a:spLocks noChangeShapeType="1"/>
        </xdr:cNvSpPr>
      </xdr:nvSpPr>
      <xdr:spPr bwMode="auto">
        <a:xfrm>
          <a:off x="20764500" y="1543050"/>
          <a:ext cx="4000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152401</xdr:colOff>
      <xdr:row>4</xdr:row>
      <xdr:rowOff>88106</xdr:rowOff>
    </xdr:from>
    <xdr:to>
      <xdr:col>24</xdr:col>
      <xdr:colOff>138113</xdr:colOff>
      <xdr:row>4</xdr:row>
      <xdr:rowOff>88106</xdr:rowOff>
    </xdr:to>
    <xdr:sp macro="" textlink="">
      <xdr:nvSpPr>
        <xdr:cNvPr id="241" name="Line 3"/>
        <xdr:cNvSpPr>
          <a:spLocks noChangeShapeType="1"/>
        </xdr:cNvSpPr>
      </xdr:nvSpPr>
      <xdr:spPr bwMode="auto">
        <a:xfrm>
          <a:off x="15925801" y="773906"/>
          <a:ext cx="671512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416718</xdr:colOff>
      <xdr:row>3</xdr:row>
      <xdr:rowOff>83345</xdr:rowOff>
    </xdr:from>
    <xdr:to>
      <xdr:col>19</xdr:col>
      <xdr:colOff>435768</xdr:colOff>
      <xdr:row>3</xdr:row>
      <xdr:rowOff>388145</xdr:rowOff>
    </xdr:to>
    <xdr:sp macro="" textlink="">
      <xdr:nvSpPr>
        <xdr:cNvPr id="242" name="Freeform 4"/>
        <xdr:cNvSpPr>
          <a:spLocks/>
        </xdr:cNvSpPr>
      </xdr:nvSpPr>
      <xdr:spPr bwMode="auto">
        <a:xfrm>
          <a:off x="12761118" y="597695"/>
          <a:ext cx="704850" cy="857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259556</xdr:colOff>
      <xdr:row>5</xdr:row>
      <xdr:rowOff>200025</xdr:rowOff>
    </xdr:from>
    <xdr:to>
      <xdr:col>24</xdr:col>
      <xdr:colOff>245268</xdr:colOff>
      <xdr:row>5</xdr:row>
      <xdr:rowOff>200025</xdr:rowOff>
    </xdr:to>
    <xdr:grpSp>
      <xdr:nvGrpSpPr>
        <xdr:cNvPr id="243" name="Group 5"/>
        <xdr:cNvGrpSpPr>
          <a:grpSpLocks/>
        </xdr:cNvGrpSpPr>
      </xdr:nvGrpSpPr>
      <xdr:grpSpPr bwMode="auto">
        <a:xfrm>
          <a:off x="10356056" y="1914525"/>
          <a:ext cx="295275" cy="0"/>
          <a:chOff x="961" y="206"/>
          <a:chExt cx="31" cy="8"/>
        </a:xfrm>
      </xdr:grpSpPr>
      <xdr:sp macro="" textlink="">
        <xdr:nvSpPr>
          <xdr:cNvPr id="244" name="Line 5"/>
          <xdr:cNvSpPr>
            <a:spLocks noChangeShapeType="1"/>
          </xdr:cNvSpPr>
        </xdr:nvSpPr>
        <xdr:spPr bwMode="auto">
          <a:xfrm>
            <a:off x="961" y="206"/>
            <a:ext cx="31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" name="Line 6"/>
          <xdr:cNvSpPr>
            <a:spLocks noChangeShapeType="1"/>
          </xdr:cNvSpPr>
        </xdr:nvSpPr>
        <xdr:spPr bwMode="auto">
          <a:xfrm>
            <a:off x="961" y="214"/>
            <a:ext cx="31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28575</xdr:colOff>
      <xdr:row>5</xdr:row>
      <xdr:rowOff>276225</xdr:rowOff>
    </xdr:from>
    <xdr:to>
      <xdr:col>20</xdr:col>
      <xdr:colOff>0</xdr:colOff>
      <xdr:row>5</xdr:row>
      <xdr:rowOff>276225</xdr:rowOff>
    </xdr:to>
    <xdr:sp macro="" textlink="">
      <xdr:nvSpPr>
        <xdr:cNvPr id="246" name="Line 14"/>
        <xdr:cNvSpPr>
          <a:spLocks noChangeShapeType="1"/>
        </xdr:cNvSpPr>
      </xdr:nvSpPr>
      <xdr:spPr bwMode="auto">
        <a:xfrm>
          <a:off x="13058775" y="1028700"/>
          <a:ext cx="6572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416718</xdr:colOff>
      <xdr:row>2</xdr:row>
      <xdr:rowOff>142875</xdr:rowOff>
    </xdr:from>
    <xdr:to>
      <xdr:col>20</xdr:col>
      <xdr:colOff>23813</xdr:colOff>
      <xdr:row>2</xdr:row>
      <xdr:rowOff>154782</xdr:rowOff>
    </xdr:to>
    <xdr:cxnSp macro="">
      <xdr:nvCxnSpPr>
        <xdr:cNvPr id="247" name="直線コネクタ 246"/>
        <xdr:cNvCxnSpPr/>
      </xdr:nvCxnSpPr>
      <xdr:spPr>
        <a:xfrm flipV="1">
          <a:off x="12761118" y="485775"/>
          <a:ext cx="978695" cy="1190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428623</xdr:colOff>
      <xdr:row>4</xdr:row>
      <xdr:rowOff>261462</xdr:rowOff>
    </xdr:from>
    <xdr:to>
      <xdr:col>20</xdr:col>
      <xdr:colOff>11906</xdr:colOff>
      <xdr:row>4</xdr:row>
      <xdr:rowOff>307181</xdr:rowOff>
    </xdr:to>
    <xdr:grpSp>
      <xdr:nvGrpSpPr>
        <xdr:cNvPr id="248" name="Group 39"/>
        <xdr:cNvGrpSpPr>
          <a:grpSpLocks/>
        </xdr:cNvGrpSpPr>
      </xdr:nvGrpSpPr>
      <xdr:grpSpPr bwMode="auto">
        <a:xfrm>
          <a:off x="8429623" y="1499712"/>
          <a:ext cx="464346" cy="45719"/>
          <a:chOff x="504" y="685"/>
          <a:chExt cx="328" cy="9"/>
        </a:xfrm>
      </xdr:grpSpPr>
      <xdr:sp macro="" textlink="">
        <xdr:nvSpPr>
          <xdr:cNvPr id="249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0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180975</xdr:colOff>
      <xdr:row>6</xdr:row>
      <xdr:rowOff>228600</xdr:rowOff>
    </xdr:to>
    <xdr:sp macro="" textlink="">
      <xdr:nvSpPr>
        <xdr:cNvPr id="251" name="Rectangle 48"/>
        <xdr:cNvSpPr>
          <a:spLocks noChangeArrowheads="1"/>
        </xdr:cNvSpPr>
      </xdr:nvSpPr>
      <xdr:spPr bwMode="auto">
        <a:xfrm>
          <a:off x="15087600" y="1028700"/>
          <a:ext cx="180975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15</xdr:col>
      <xdr:colOff>257175</xdr:colOff>
      <xdr:row>6</xdr:row>
      <xdr:rowOff>333375</xdr:rowOff>
    </xdr:from>
    <xdr:to>
      <xdr:col>16</xdr:col>
      <xdr:colOff>9525</xdr:colOff>
      <xdr:row>7</xdr:row>
      <xdr:rowOff>76200</xdr:rowOff>
    </xdr:to>
    <xdr:sp macro="" textlink="">
      <xdr:nvSpPr>
        <xdr:cNvPr id="252" name="Rectangle 48"/>
        <xdr:cNvSpPr>
          <a:spLocks noChangeArrowheads="1"/>
        </xdr:cNvSpPr>
      </xdr:nvSpPr>
      <xdr:spPr bwMode="auto">
        <a:xfrm>
          <a:off x="10544175" y="1200150"/>
          <a:ext cx="43815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B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426244</xdr:colOff>
      <xdr:row>6</xdr:row>
      <xdr:rowOff>216694</xdr:rowOff>
    </xdr:from>
    <xdr:to>
      <xdr:col>12</xdr:col>
      <xdr:colOff>178594</xdr:colOff>
      <xdr:row>6</xdr:row>
      <xdr:rowOff>445294</xdr:rowOff>
    </xdr:to>
    <xdr:sp macro="" textlink="">
      <xdr:nvSpPr>
        <xdr:cNvPr id="253" name="Rectangle 48"/>
        <xdr:cNvSpPr>
          <a:spLocks noChangeArrowheads="1"/>
        </xdr:cNvSpPr>
      </xdr:nvSpPr>
      <xdr:spPr bwMode="auto">
        <a:xfrm>
          <a:off x="7970044" y="1197769"/>
          <a:ext cx="4381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278606</xdr:colOff>
      <xdr:row>3</xdr:row>
      <xdr:rowOff>435768</xdr:rowOff>
    </xdr:from>
    <xdr:to>
      <xdr:col>12</xdr:col>
      <xdr:colOff>30956</xdr:colOff>
      <xdr:row>4</xdr:row>
      <xdr:rowOff>178594</xdr:rowOff>
    </xdr:to>
    <xdr:sp macro="" textlink="">
      <xdr:nvSpPr>
        <xdr:cNvPr id="254" name="Rectangle 48"/>
        <xdr:cNvSpPr>
          <a:spLocks noChangeArrowheads="1"/>
        </xdr:cNvSpPr>
      </xdr:nvSpPr>
      <xdr:spPr bwMode="auto">
        <a:xfrm>
          <a:off x="7822406" y="683418"/>
          <a:ext cx="438150" cy="1714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B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288131</xdr:colOff>
      <xdr:row>6</xdr:row>
      <xdr:rowOff>159543</xdr:rowOff>
    </xdr:from>
    <xdr:to>
      <xdr:col>23</xdr:col>
      <xdr:colOff>164306</xdr:colOff>
      <xdr:row>6</xdr:row>
      <xdr:rowOff>388143</xdr:rowOff>
    </xdr:to>
    <xdr:sp macro="" textlink="">
      <xdr:nvSpPr>
        <xdr:cNvPr id="255" name="Rectangle 48"/>
        <xdr:cNvSpPr>
          <a:spLocks noChangeArrowheads="1"/>
        </xdr:cNvSpPr>
      </xdr:nvSpPr>
      <xdr:spPr bwMode="auto">
        <a:xfrm>
          <a:off x="15375731" y="1188243"/>
          <a:ext cx="561975" cy="95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D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26</xdr:col>
      <xdr:colOff>47626</xdr:colOff>
      <xdr:row>20</xdr:row>
      <xdr:rowOff>180975</xdr:rowOff>
    </xdr:from>
    <xdr:to>
      <xdr:col>33</xdr:col>
      <xdr:colOff>2383</xdr:colOff>
      <xdr:row>20</xdr:row>
      <xdr:rowOff>226694</xdr:rowOff>
    </xdr:to>
    <xdr:grpSp>
      <xdr:nvGrpSpPr>
        <xdr:cNvPr id="256" name="Group 20"/>
        <xdr:cNvGrpSpPr>
          <a:grpSpLocks/>
        </xdr:cNvGrpSpPr>
      </xdr:nvGrpSpPr>
      <xdr:grpSpPr bwMode="auto">
        <a:xfrm>
          <a:off x="11072814" y="7896225"/>
          <a:ext cx="3407569" cy="45719"/>
          <a:chOff x="628" y="643"/>
          <a:chExt cx="204" cy="8"/>
        </a:xfrm>
      </xdr:grpSpPr>
      <xdr:sp macro="" textlink="">
        <xdr:nvSpPr>
          <xdr:cNvPr id="257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8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426244</xdr:colOff>
      <xdr:row>13</xdr:row>
      <xdr:rowOff>169068</xdr:rowOff>
    </xdr:from>
    <xdr:to>
      <xdr:col>8</xdr:col>
      <xdr:colOff>9525</xdr:colOff>
      <xdr:row>13</xdr:row>
      <xdr:rowOff>228600</xdr:rowOff>
    </xdr:to>
    <xdr:grpSp>
      <xdr:nvGrpSpPr>
        <xdr:cNvPr id="259" name="Group 20"/>
        <xdr:cNvGrpSpPr>
          <a:grpSpLocks/>
        </xdr:cNvGrpSpPr>
      </xdr:nvGrpSpPr>
      <xdr:grpSpPr bwMode="auto">
        <a:xfrm>
          <a:off x="1569244" y="5217318"/>
          <a:ext cx="2155031" cy="59532"/>
          <a:chOff x="628" y="643"/>
          <a:chExt cx="204" cy="8"/>
        </a:xfrm>
      </xdr:grpSpPr>
      <xdr:sp macro="" textlink="">
        <xdr:nvSpPr>
          <xdr:cNvPr id="260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1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192881</xdr:colOff>
      <xdr:row>17</xdr:row>
      <xdr:rowOff>178594</xdr:rowOff>
    </xdr:from>
    <xdr:to>
      <xdr:col>29</xdr:col>
      <xdr:colOff>285749</xdr:colOff>
      <xdr:row>17</xdr:row>
      <xdr:rowOff>250031</xdr:rowOff>
    </xdr:to>
    <xdr:grpSp>
      <xdr:nvGrpSpPr>
        <xdr:cNvPr id="262" name="Group 20"/>
        <xdr:cNvGrpSpPr>
          <a:grpSpLocks/>
        </xdr:cNvGrpSpPr>
      </xdr:nvGrpSpPr>
      <xdr:grpSpPr bwMode="auto">
        <a:xfrm>
          <a:off x="9979819" y="6750844"/>
          <a:ext cx="2688430" cy="71437"/>
          <a:chOff x="628" y="643"/>
          <a:chExt cx="204" cy="8"/>
        </a:xfrm>
      </xdr:grpSpPr>
      <xdr:sp macro="" textlink="">
        <xdr:nvSpPr>
          <xdr:cNvPr id="263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4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2381</xdr:colOff>
      <xdr:row>12</xdr:row>
      <xdr:rowOff>192882</xdr:rowOff>
    </xdr:from>
    <xdr:to>
      <xdr:col>4</xdr:col>
      <xdr:colOff>11906</xdr:colOff>
      <xdr:row>12</xdr:row>
      <xdr:rowOff>192882</xdr:rowOff>
    </xdr:to>
    <xdr:sp macro="" textlink="">
      <xdr:nvSpPr>
        <xdr:cNvPr id="265" name="Line 3"/>
        <xdr:cNvSpPr>
          <a:spLocks noChangeShapeType="1"/>
        </xdr:cNvSpPr>
      </xdr:nvSpPr>
      <xdr:spPr bwMode="auto">
        <a:xfrm>
          <a:off x="2059781" y="2231232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45244</xdr:colOff>
      <xdr:row>17</xdr:row>
      <xdr:rowOff>7143</xdr:rowOff>
    </xdr:from>
    <xdr:to>
      <xdr:col>27</xdr:col>
      <xdr:colOff>178594</xdr:colOff>
      <xdr:row>17</xdr:row>
      <xdr:rowOff>7143</xdr:rowOff>
    </xdr:to>
    <xdr:sp macro="" textlink="">
      <xdr:nvSpPr>
        <xdr:cNvPr id="266" name="Line 3"/>
        <xdr:cNvSpPr>
          <a:spLocks noChangeShapeType="1"/>
        </xdr:cNvSpPr>
      </xdr:nvSpPr>
      <xdr:spPr bwMode="auto">
        <a:xfrm>
          <a:off x="17876044" y="2921793"/>
          <a:ext cx="819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238124</xdr:colOff>
      <xdr:row>14</xdr:row>
      <xdr:rowOff>304800</xdr:rowOff>
    </xdr:from>
    <xdr:to>
      <xdr:col>26</xdr:col>
      <xdr:colOff>71437</xdr:colOff>
      <xdr:row>14</xdr:row>
      <xdr:rowOff>304800</xdr:rowOff>
    </xdr:to>
    <xdr:sp macro="" textlink="">
      <xdr:nvSpPr>
        <xdr:cNvPr id="267" name="Line 3"/>
        <xdr:cNvSpPr>
          <a:spLocks noChangeShapeType="1"/>
        </xdr:cNvSpPr>
      </xdr:nvSpPr>
      <xdr:spPr bwMode="auto">
        <a:xfrm>
          <a:off x="16697324" y="2571750"/>
          <a:ext cx="1204913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40482</xdr:colOff>
      <xdr:row>13</xdr:row>
      <xdr:rowOff>157163</xdr:rowOff>
    </xdr:from>
    <xdr:to>
      <xdr:col>27</xdr:col>
      <xdr:colOff>523874</xdr:colOff>
      <xdr:row>13</xdr:row>
      <xdr:rowOff>228600</xdr:rowOff>
    </xdr:to>
    <xdr:grpSp>
      <xdr:nvGrpSpPr>
        <xdr:cNvPr id="268" name="Group 20"/>
        <xdr:cNvGrpSpPr>
          <a:grpSpLocks/>
        </xdr:cNvGrpSpPr>
      </xdr:nvGrpSpPr>
      <xdr:grpSpPr bwMode="auto">
        <a:xfrm>
          <a:off x="10136982" y="5205413"/>
          <a:ext cx="1721642" cy="71437"/>
          <a:chOff x="628" y="643"/>
          <a:chExt cx="204" cy="8"/>
        </a:xfrm>
      </xdr:grpSpPr>
      <xdr:sp macro="" textlink="">
        <xdr:nvSpPr>
          <xdr:cNvPr id="269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0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19049</xdr:colOff>
      <xdr:row>12</xdr:row>
      <xdr:rowOff>171449</xdr:rowOff>
    </xdr:from>
    <xdr:to>
      <xdr:col>13</xdr:col>
      <xdr:colOff>0</xdr:colOff>
      <xdr:row>12</xdr:row>
      <xdr:rowOff>217168</xdr:rowOff>
    </xdr:to>
    <xdr:grpSp>
      <xdr:nvGrpSpPr>
        <xdr:cNvPr id="271" name="Group 20"/>
        <xdr:cNvGrpSpPr>
          <a:grpSpLocks/>
        </xdr:cNvGrpSpPr>
      </xdr:nvGrpSpPr>
      <xdr:grpSpPr bwMode="auto">
        <a:xfrm>
          <a:off x="3305174" y="4838699"/>
          <a:ext cx="2552701" cy="45719"/>
          <a:chOff x="628" y="643"/>
          <a:chExt cx="204" cy="8"/>
        </a:xfrm>
      </xdr:grpSpPr>
      <xdr:sp macro="" textlink="">
        <xdr:nvSpPr>
          <xdr:cNvPr id="272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3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21431</xdr:colOff>
      <xdr:row>18</xdr:row>
      <xdr:rowOff>23813</xdr:rowOff>
    </xdr:from>
    <xdr:to>
      <xdr:col>31</xdr:col>
      <xdr:colOff>345280</xdr:colOff>
      <xdr:row>18</xdr:row>
      <xdr:rowOff>83344</xdr:rowOff>
    </xdr:to>
    <xdr:grpSp>
      <xdr:nvGrpSpPr>
        <xdr:cNvPr id="274" name="Group 20"/>
        <xdr:cNvGrpSpPr>
          <a:grpSpLocks/>
        </xdr:cNvGrpSpPr>
      </xdr:nvGrpSpPr>
      <xdr:grpSpPr bwMode="auto">
        <a:xfrm>
          <a:off x="10117931" y="6977063"/>
          <a:ext cx="3657599" cy="59531"/>
          <a:chOff x="628" y="643"/>
          <a:chExt cx="204" cy="8"/>
        </a:xfrm>
      </xdr:grpSpPr>
      <xdr:sp macro="" textlink="">
        <xdr:nvSpPr>
          <xdr:cNvPr id="275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6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228600</xdr:colOff>
      <xdr:row>16</xdr:row>
      <xdr:rowOff>250031</xdr:rowOff>
    </xdr:from>
    <xdr:to>
      <xdr:col>28</xdr:col>
      <xdr:colOff>650081</xdr:colOff>
      <xdr:row>16</xdr:row>
      <xdr:rowOff>250032</xdr:rowOff>
    </xdr:to>
    <xdr:sp macro="" textlink="">
      <xdr:nvSpPr>
        <xdr:cNvPr id="277" name="Line 3"/>
        <xdr:cNvSpPr>
          <a:spLocks noChangeShapeType="1"/>
        </xdr:cNvSpPr>
      </xdr:nvSpPr>
      <xdr:spPr bwMode="auto">
        <a:xfrm flipV="1">
          <a:off x="17373600" y="2917031"/>
          <a:ext cx="2478881" cy="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116681</xdr:colOff>
      <xdr:row>20</xdr:row>
      <xdr:rowOff>126206</xdr:rowOff>
    </xdr:from>
    <xdr:to>
      <xdr:col>29</xdr:col>
      <xdr:colOff>21431</xdr:colOff>
      <xdr:row>20</xdr:row>
      <xdr:rowOff>126206</xdr:rowOff>
    </xdr:to>
    <xdr:sp macro="" textlink="">
      <xdr:nvSpPr>
        <xdr:cNvPr id="278" name="Line 3"/>
        <xdr:cNvSpPr>
          <a:spLocks noChangeShapeType="1"/>
        </xdr:cNvSpPr>
      </xdr:nvSpPr>
      <xdr:spPr bwMode="auto">
        <a:xfrm>
          <a:off x="18633281" y="3555206"/>
          <a:ext cx="12763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419100</xdr:colOff>
      <xdr:row>12</xdr:row>
      <xdr:rowOff>38100</xdr:rowOff>
    </xdr:from>
    <xdr:to>
      <xdr:col>5</xdr:col>
      <xdr:colOff>9525</xdr:colOff>
      <xdr:row>12</xdr:row>
      <xdr:rowOff>342900</xdr:rowOff>
    </xdr:to>
    <xdr:sp macro="" textlink="">
      <xdr:nvSpPr>
        <xdr:cNvPr id="279" name="Freeform 4"/>
        <xdr:cNvSpPr>
          <a:spLocks/>
        </xdr:cNvSpPr>
      </xdr:nvSpPr>
      <xdr:spPr bwMode="auto">
        <a:xfrm>
          <a:off x="2476500" y="2095500"/>
          <a:ext cx="962025" cy="1333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409575</xdr:colOff>
      <xdr:row>13</xdr:row>
      <xdr:rowOff>47625</xdr:rowOff>
    </xdr:from>
    <xdr:to>
      <xdr:col>10</xdr:col>
      <xdr:colOff>0</xdr:colOff>
      <xdr:row>13</xdr:row>
      <xdr:rowOff>352425</xdr:rowOff>
    </xdr:to>
    <xdr:sp macro="" textlink="">
      <xdr:nvSpPr>
        <xdr:cNvPr id="280" name="Freeform 4"/>
        <xdr:cNvSpPr>
          <a:spLocks/>
        </xdr:cNvSpPr>
      </xdr:nvSpPr>
      <xdr:spPr bwMode="auto">
        <a:xfrm>
          <a:off x="5895975" y="2276475"/>
          <a:ext cx="962025" cy="1238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10</xdr:col>
      <xdr:colOff>423864</xdr:colOff>
      <xdr:row>13</xdr:row>
      <xdr:rowOff>59532</xdr:rowOff>
    </xdr:from>
    <xdr:to>
      <xdr:col>12</xdr:col>
      <xdr:colOff>19051</xdr:colOff>
      <xdr:row>13</xdr:row>
      <xdr:rowOff>364332</xdr:rowOff>
    </xdr:to>
    <xdr:sp macro="" textlink="">
      <xdr:nvSpPr>
        <xdr:cNvPr id="281" name="Freeform 4"/>
        <xdr:cNvSpPr>
          <a:spLocks/>
        </xdr:cNvSpPr>
      </xdr:nvSpPr>
      <xdr:spPr bwMode="auto">
        <a:xfrm>
          <a:off x="7281864" y="2288382"/>
          <a:ext cx="966787" cy="11430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123824</xdr:colOff>
      <xdr:row>10</xdr:row>
      <xdr:rowOff>142875</xdr:rowOff>
    </xdr:from>
    <xdr:to>
      <xdr:col>28</xdr:col>
      <xdr:colOff>488155</xdr:colOff>
      <xdr:row>10</xdr:row>
      <xdr:rowOff>209550</xdr:rowOff>
    </xdr:to>
    <xdr:grpSp>
      <xdr:nvGrpSpPr>
        <xdr:cNvPr id="282" name="Group 20"/>
        <xdr:cNvGrpSpPr>
          <a:grpSpLocks/>
        </xdr:cNvGrpSpPr>
      </xdr:nvGrpSpPr>
      <xdr:grpSpPr bwMode="auto">
        <a:xfrm>
          <a:off x="9910762" y="4238625"/>
          <a:ext cx="2436018" cy="66675"/>
          <a:chOff x="628" y="643"/>
          <a:chExt cx="204" cy="8"/>
        </a:xfrm>
      </xdr:grpSpPr>
      <xdr:sp macro="" textlink="">
        <xdr:nvSpPr>
          <xdr:cNvPr id="283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4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428625</xdr:colOff>
      <xdr:row>17</xdr:row>
      <xdr:rowOff>133350</xdr:rowOff>
    </xdr:from>
    <xdr:to>
      <xdr:col>32</xdr:col>
      <xdr:colOff>247650</xdr:colOff>
      <xdr:row>17</xdr:row>
      <xdr:rowOff>179069</xdr:rowOff>
    </xdr:to>
    <xdr:grpSp>
      <xdr:nvGrpSpPr>
        <xdr:cNvPr id="285" name="Group 20"/>
        <xdr:cNvGrpSpPr>
          <a:grpSpLocks/>
        </xdr:cNvGrpSpPr>
      </xdr:nvGrpSpPr>
      <xdr:grpSpPr bwMode="auto">
        <a:xfrm>
          <a:off x="12287250" y="6705600"/>
          <a:ext cx="1914525" cy="45719"/>
          <a:chOff x="628" y="643"/>
          <a:chExt cx="204" cy="8"/>
        </a:xfrm>
      </xdr:grpSpPr>
      <xdr:sp macro="" textlink="">
        <xdr:nvSpPr>
          <xdr:cNvPr id="286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7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11904</xdr:colOff>
      <xdr:row>13</xdr:row>
      <xdr:rowOff>178594</xdr:rowOff>
    </xdr:from>
    <xdr:to>
      <xdr:col>12</xdr:col>
      <xdr:colOff>416717</xdr:colOff>
      <xdr:row>13</xdr:row>
      <xdr:rowOff>226219</xdr:rowOff>
    </xdr:to>
    <xdr:grpSp>
      <xdr:nvGrpSpPr>
        <xdr:cNvPr id="288" name="Group 20"/>
        <xdr:cNvGrpSpPr>
          <a:grpSpLocks/>
        </xdr:cNvGrpSpPr>
      </xdr:nvGrpSpPr>
      <xdr:grpSpPr bwMode="auto">
        <a:xfrm>
          <a:off x="5441154" y="5226844"/>
          <a:ext cx="404813" cy="47625"/>
          <a:chOff x="628" y="643"/>
          <a:chExt cx="204" cy="8"/>
        </a:xfrm>
      </xdr:grpSpPr>
      <xdr:sp macro="" textlink="">
        <xdr:nvSpPr>
          <xdr:cNvPr id="289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0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321468</xdr:colOff>
      <xdr:row>27</xdr:row>
      <xdr:rowOff>146843</xdr:rowOff>
    </xdr:from>
    <xdr:to>
      <xdr:col>30</xdr:col>
      <xdr:colOff>127792</xdr:colOff>
      <xdr:row>31</xdr:row>
      <xdr:rowOff>242093</xdr:rowOff>
    </xdr:to>
    <xdr:grpSp>
      <xdr:nvGrpSpPr>
        <xdr:cNvPr id="291" name="Group 272"/>
        <xdr:cNvGrpSpPr>
          <a:grpSpLocks/>
        </xdr:cNvGrpSpPr>
      </xdr:nvGrpSpPr>
      <xdr:grpSpPr bwMode="auto">
        <a:xfrm>
          <a:off x="12180093" y="10195718"/>
          <a:ext cx="854074" cy="1428750"/>
          <a:chOff x="516" y="1243"/>
          <a:chExt cx="139" cy="146"/>
        </a:xfrm>
      </xdr:grpSpPr>
      <xdr:grpSp>
        <xdr:nvGrpSpPr>
          <xdr:cNvPr id="292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302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3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93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300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1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94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298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99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95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296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97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29</xdr:col>
      <xdr:colOff>529431</xdr:colOff>
      <xdr:row>33</xdr:row>
      <xdr:rowOff>246063</xdr:rowOff>
    </xdr:from>
    <xdr:to>
      <xdr:col>31</xdr:col>
      <xdr:colOff>445293</xdr:colOff>
      <xdr:row>38</xdr:row>
      <xdr:rowOff>19844</xdr:rowOff>
    </xdr:to>
    <xdr:grpSp>
      <xdr:nvGrpSpPr>
        <xdr:cNvPr id="304" name="Group 272"/>
        <xdr:cNvGrpSpPr>
          <a:grpSpLocks/>
        </xdr:cNvGrpSpPr>
      </xdr:nvGrpSpPr>
      <xdr:grpSpPr bwMode="auto">
        <a:xfrm rot="1994948">
          <a:off x="12911931" y="12295188"/>
          <a:ext cx="963612" cy="1440656"/>
          <a:chOff x="516" y="1243"/>
          <a:chExt cx="139" cy="146"/>
        </a:xfrm>
      </xdr:grpSpPr>
      <xdr:grpSp>
        <xdr:nvGrpSpPr>
          <xdr:cNvPr id="305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315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6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06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313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4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07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311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2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08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309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0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13</xdr:col>
      <xdr:colOff>55563</xdr:colOff>
      <xdr:row>27</xdr:row>
      <xdr:rowOff>250032</xdr:rowOff>
    </xdr:from>
    <xdr:to>
      <xdr:col>15</xdr:col>
      <xdr:colOff>393700</xdr:colOff>
      <xdr:row>32</xdr:row>
      <xdr:rowOff>23814</xdr:rowOff>
    </xdr:to>
    <xdr:grpSp>
      <xdr:nvGrpSpPr>
        <xdr:cNvPr id="317" name="Group 272"/>
        <xdr:cNvGrpSpPr>
          <a:grpSpLocks/>
        </xdr:cNvGrpSpPr>
      </xdr:nvGrpSpPr>
      <xdr:grpSpPr bwMode="auto">
        <a:xfrm>
          <a:off x="5913438" y="10298907"/>
          <a:ext cx="1195387" cy="1440657"/>
          <a:chOff x="516" y="1243"/>
          <a:chExt cx="139" cy="146"/>
        </a:xfrm>
      </xdr:grpSpPr>
      <xdr:grpSp>
        <xdr:nvGrpSpPr>
          <xdr:cNvPr id="318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328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9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19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326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7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20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324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5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21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322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28</xdr:col>
      <xdr:colOff>15612</xdr:colOff>
      <xdr:row>22</xdr:row>
      <xdr:rowOff>134273</xdr:rowOff>
    </xdr:from>
    <xdr:to>
      <xdr:col>30</xdr:col>
      <xdr:colOff>2978</xdr:colOff>
      <xdr:row>26</xdr:row>
      <xdr:rowOff>2154</xdr:rowOff>
    </xdr:to>
    <xdr:grpSp>
      <xdr:nvGrpSpPr>
        <xdr:cNvPr id="330" name="グループ化 329"/>
        <xdr:cNvGrpSpPr/>
      </xdr:nvGrpSpPr>
      <xdr:grpSpPr>
        <a:xfrm>
          <a:off x="11874237" y="8611523"/>
          <a:ext cx="1035116" cy="1106131"/>
          <a:chOff x="1587238" y="10453023"/>
          <a:chExt cx="1352616" cy="1122006"/>
        </a:xfrm>
      </xdr:grpSpPr>
      <xdr:grpSp>
        <xdr:nvGrpSpPr>
          <xdr:cNvPr id="331" name="グループ化 151"/>
          <xdr:cNvGrpSpPr>
            <a:grpSpLocks/>
          </xdr:cNvGrpSpPr>
        </xdr:nvGrpSpPr>
        <xdr:grpSpPr bwMode="auto">
          <a:xfrm rot="18766758">
            <a:off x="1702543" y="10337718"/>
            <a:ext cx="1122006" cy="1352616"/>
            <a:chOff x="2033589" y="11472864"/>
            <a:chExt cx="1114425" cy="1362075"/>
          </a:xfrm>
        </xdr:grpSpPr>
        <xdr:grpSp>
          <xdr:nvGrpSpPr>
            <xdr:cNvPr id="334" name="Group 189"/>
            <xdr:cNvGrpSpPr>
              <a:grpSpLocks/>
            </xdr:cNvGrpSpPr>
          </xdr:nvGrpSpPr>
          <xdr:grpSpPr bwMode="auto">
            <a:xfrm rot="-5400000">
              <a:off x="1909764" y="11596689"/>
              <a:ext cx="1362075" cy="1114425"/>
              <a:chOff x="188" y="1272"/>
              <a:chExt cx="143" cy="117"/>
            </a:xfrm>
          </xdr:grpSpPr>
          <xdr:grpSp>
            <xdr:nvGrpSpPr>
              <xdr:cNvPr id="336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44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45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337" name="Group 193"/>
              <xdr:cNvGrpSpPr>
                <a:grpSpLocks/>
              </xdr:cNvGrpSpPr>
            </xdr:nvGrpSpPr>
            <xdr:grpSpPr bwMode="auto">
              <a:xfrm rot="10800000">
                <a:off x="224" y="1356"/>
                <a:ext cx="42" cy="33"/>
                <a:chOff x="261" y="1122"/>
                <a:chExt cx="42" cy="33"/>
              </a:xfrm>
            </xdr:grpSpPr>
            <xdr:sp macro="" textlink="">
              <xdr:nvSpPr>
                <xdr:cNvPr id="341" name="Line 37"/>
                <xdr:cNvSpPr>
                  <a:spLocks noChangeShapeType="1"/>
                </xdr:cNvSpPr>
              </xdr:nvSpPr>
              <xdr:spPr bwMode="auto">
                <a:xfrm rot="5378795">
                  <a:off x="265" y="1139"/>
                  <a:ext cx="3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42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343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338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39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40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335" name="Line 172"/>
            <xdr:cNvSpPr>
              <a:spLocks noChangeShapeType="1"/>
            </xdr:cNvSpPr>
          </xdr:nvSpPr>
          <xdr:spPr bwMode="auto">
            <a:xfrm flipH="1">
              <a:off x="2219325" y="12515850"/>
              <a:ext cx="533400" cy="952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332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3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12388</xdr:colOff>
      <xdr:row>22</xdr:row>
      <xdr:rowOff>73729</xdr:rowOff>
    </xdr:from>
    <xdr:to>
      <xdr:col>27</xdr:col>
      <xdr:colOff>441211</xdr:colOff>
      <xdr:row>24</xdr:row>
      <xdr:rowOff>349250</xdr:rowOff>
    </xdr:to>
    <xdr:grpSp>
      <xdr:nvGrpSpPr>
        <xdr:cNvPr id="346" name="グループ化 345"/>
        <xdr:cNvGrpSpPr/>
      </xdr:nvGrpSpPr>
      <xdr:grpSpPr>
        <a:xfrm>
          <a:off x="10418451" y="8550979"/>
          <a:ext cx="1357510" cy="1037521"/>
          <a:chOff x="1639861" y="10462517"/>
          <a:chExt cx="1324239" cy="978160"/>
        </a:xfrm>
      </xdr:grpSpPr>
      <xdr:grpSp>
        <xdr:nvGrpSpPr>
          <xdr:cNvPr id="347" name="Group 189"/>
          <xdr:cNvGrpSpPr>
            <a:grpSpLocks/>
          </xdr:cNvGrpSpPr>
        </xdr:nvGrpSpPr>
        <xdr:grpSpPr bwMode="auto">
          <a:xfrm rot="13366758">
            <a:off x="1639861" y="10462517"/>
            <a:ext cx="1324239" cy="978160"/>
            <a:chOff x="191" y="1287"/>
            <a:chExt cx="140" cy="102"/>
          </a:xfrm>
        </xdr:grpSpPr>
        <xdr:grpSp>
          <xdr:nvGrpSpPr>
            <xdr:cNvPr id="350" name="Group 190"/>
            <xdr:cNvGrpSpPr>
              <a:grpSpLocks/>
            </xdr:cNvGrpSpPr>
          </xdr:nvGrpSpPr>
          <xdr:grpSpPr bwMode="auto">
            <a:xfrm rot="5400000">
              <a:off x="186" y="1292"/>
              <a:ext cx="31" cy="21"/>
              <a:chOff x="219" y="1181"/>
              <a:chExt cx="31" cy="21"/>
            </a:xfrm>
          </xdr:grpSpPr>
          <xdr:sp macro="" textlink="">
            <xdr:nvSpPr>
              <xdr:cNvPr id="358" name="Line 191"/>
              <xdr:cNvSpPr>
                <a:spLocks noChangeShapeType="1"/>
              </xdr:cNvSpPr>
            </xdr:nvSpPr>
            <xdr:spPr bwMode="auto">
              <a:xfrm>
                <a:off x="219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9" name="Line 192"/>
              <xdr:cNvSpPr>
                <a:spLocks noChangeShapeType="1"/>
              </xdr:cNvSpPr>
            </xdr:nvSpPr>
            <xdr:spPr bwMode="auto">
              <a:xfrm>
                <a:off x="237" y="1181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351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355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356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357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352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353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4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348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9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289719</xdr:colOff>
      <xdr:row>27</xdr:row>
      <xdr:rowOff>257968</xdr:rowOff>
    </xdr:from>
    <xdr:to>
      <xdr:col>29</xdr:col>
      <xdr:colOff>285023</xdr:colOff>
      <xdr:row>31</xdr:row>
      <xdr:rowOff>94099</xdr:rowOff>
    </xdr:to>
    <xdr:grpSp>
      <xdr:nvGrpSpPr>
        <xdr:cNvPr id="360" name="グループ化 359"/>
        <xdr:cNvGrpSpPr/>
      </xdr:nvGrpSpPr>
      <xdr:grpSpPr>
        <a:xfrm rot="10525191">
          <a:off x="11624469" y="10306843"/>
          <a:ext cx="1043054" cy="1169631"/>
          <a:chOff x="1587238" y="10453023"/>
          <a:chExt cx="1352616" cy="1122006"/>
        </a:xfrm>
      </xdr:grpSpPr>
      <xdr:grpSp>
        <xdr:nvGrpSpPr>
          <xdr:cNvPr id="361" name="グループ化 151"/>
          <xdr:cNvGrpSpPr>
            <a:grpSpLocks/>
          </xdr:cNvGrpSpPr>
        </xdr:nvGrpSpPr>
        <xdr:grpSpPr bwMode="auto">
          <a:xfrm rot="18766758">
            <a:off x="1702543" y="10337718"/>
            <a:ext cx="1122006" cy="1352616"/>
            <a:chOff x="2033589" y="11472864"/>
            <a:chExt cx="1114425" cy="1362075"/>
          </a:xfrm>
        </xdr:grpSpPr>
        <xdr:grpSp>
          <xdr:nvGrpSpPr>
            <xdr:cNvPr id="364" name="Group 189"/>
            <xdr:cNvGrpSpPr>
              <a:grpSpLocks/>
            </xdr:cNvGrpSpPr>
          </xdr:nvGrpSpPr>
          <xdr:grpSpPr bwMode="auto">
            <a:xfrm rot="-5400000">
              <a:off x="1909764" y="11596689"/>
              <a:ext cx="1362075" cy="1114425"/>
              <a:chOff x="188" y="1272"/>
              <a:chExt cx="143" cy="117"/>
            </a:xfrm>
          </xdr:grpSpPr>
          <xdr:grpSp>
            <xdr:nvGrpSpPr>
              <xdr:cNvPr id="366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74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75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367" name="Group 193"/>
              <xdr:cNvGrpSpPr>
                <a:grpSpLocks/>
              </xdr:cNvGrpSpPr>
            </xdr:nvGrpSpPr>
            <xdr:grpSpPr bwMode="auto">
              <a:xfrm rot="10800000">
                <a:off x="224" y="1356"/>
                <a:ext cx="42" cy="33"/>
                <a:chOff x="261" y="1122"/>
                <a:chExt cx="42" cy="33"/>
              </a:xfrm>
            </xdr:grpSpPr>
            <xdr:sp macro="" textlink="">
              <xdr:nvSpPr>
                <xdr:cNvPr id="371" name="Line 37"/>
                <xdr:cNvSpPr>
                  <a:spLocks noChangeShapeType="1"/>
                </xdr:cNvSpPr>
              </xdr:nvSpPr>
              <xdr:spPr bwMode="auto">
                <a:xfrm rot="5378795">
                  <a:off x="265" y="1139"/>
                  <a:ext cx="3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72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373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368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69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70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365" name="Line 172"/>
            <xdr:cNvSpPr>
              <a:spLocks noChangeShapeType="1"/>
            </xdr:cNvSpPr>
          </xdr:nvSpPr>
          <xdr:spPr bwMode="auto">
            <a:xfrm flipH="1">
              <a:off x="2219325" y="12515850"/>
              <a:ext cx="533400" cy="952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362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3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2382</xdr:colOff>
      <xdr:row>33</xdr:row>
      <xdr:rowOff>273843</xdr:rowOff>
    </xdr:from>
    <xdr:to>
      <xdr:col>33</xdr:col>
      <xdr:colOff>2580</xdr:colOff>
      <xdr:row>37</xdr:row>
      <xdr:rowOff>37395</xdr:rowOff>
    </xdr:to>
    <xdr:grpSp>
      <xdr:nvGrpSpPr>
        <xdr:cNvPr id="376" name="グループ化 375"/>
        <xdr:cNvGrpSpPr/>
      </xdr:nvGrpSpPr>
      <xdr:grpSpPr>
        <a:xfrm>
          <a:off x="13432632" y="12322968"/>
          <a:ext cx="1047948" cy="1097052"/>
          <a:chOff x="1639861" y="10462517"/>
          <a:chExt cx="1324239" cy="978160"/>
        </a:xfrm>
      </xdr:grpSpPr>
      <xdr:grpSp>
        <xdr:nvGrpSpPr>
          <xdr:cNvPr id="377" name="Group 189"/>
          <xdr:cNvGrpSpPr>
            <a:grpSpLocks/>
          </xdr:cNvGrpSpPr>
        </xdr:nvGrpSpPr>
        <xdr:grpSpPr bwMode="auto">
          <a:xfrm rot="13366758">
            <a:off x="1639861" y="10462517"/>
            <a:ext cx="1324239" cy="978160"/>
            <a:chOff x="191" y="1287"/>
            <a:chExt cx="140" cy="102"/>
          </a:xfrm>
        </xdr:grpSpPr>
        <xdr:grpSp>
          <xdr:nvGrpSpPr>
            <xdr:cNvPr id="380" name="Group 190"/>
            <xdr:cNvGrpSpPr>
              <a:grpSpLocks/>
            </xdr:cNvGrpSpPr>
          </xdr:nvGrpSpPr>
          <xdr:grpSpPr bwMode="auto">
            <a:xfrm rot="5400000">
              <a:off x="186" y="1292"/>
              <a:ext cx="31" cy="21"/>
              <a:chOff x="219" y="1181"/>
              <a:chExt cx="31" cy="21"/>
            </a:xfrm>
          </xdr:grpSpPr>
          <xdr:sp macro="" textlink="">
            <xdr:nvSpPr>
              <xdr:cNvPr id="388" name="Line 191"/>
              <xdr:cNvSpPr>
                <a:spLocks noChangeShapeType="1"/>
              </xdr:cNvSpPr>
            </xdr:nvSpPr>
            <xdr:spPr bwMode="auto">
              <a:xfrm>
                <a:off x="219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9" name="Line 192"/>
              <xdr:cNvSpPr>
                <a:spLocks noChangeShapeType="1"/>
              </xdr:cNvSpPr>
            </xdr:nvSpPr>
            <xdr:spPr bwMode="auto">
              <a:xfrm>
                <a:off x="237" y="1181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381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385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386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387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382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383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4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378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9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416719</xdr:colOff>
      <xdr:row>33</xdr:row>
      <xdr:rowOff>309561</xdr:rowOff>
    </xdr:from>
    <xdr:to>
      <xdr:col>31</xdr:col>
      <xdr:colOff>388210</xdr:colOff>
      <xdr:row>37</xdr:row>
      <xdr:rowOff>145692</xdr:rowOff>
    </xdr:to>
    <xdr:grpSp>
      <xdr:nvGrpSpPr>
        <xdr:cNvPr id="390" name="グループ化 389"/>
        <xdr:cNvGrpSpPr/>
      </xdr:nvGrpSpPr>
      <xdr:grpSpPr>
        <a:xfrm rot="10525191">
          <a:off x="12799219" y="12358686"/>
          <a:ext cx="1019241" cy="1169631"/>
          <a:chOff x="1587238" y="10453023"/>
          <a:chExt cx="1352616" cy="1122006"/>
        </a:xfrm>
      </xdr:grpSpPr>
      <xdr:grpSp>
        <xdr:nvGrpSpPr>
          <xdr:cNvPr id="391" name="グループ化 151"/>
          <xdr:cNvGrpSpPr>
            <a:grpSpLocks/>
          </xdr:cNvGrpSpPr>
        </xdr:nvGrpSpPr>
        <xdr:grpSpPr bwMode="auto">
          <a:xfrm rot="18766758">
            <a:off x="1702543" y="10337718"/>
            <a:ext cx="1122006" cy="1352616"/>
            <a:chOff x="2033589" y="11472864"/>
            <a:chExt cx="1114425" cy="1362075"/>
          </a:xfrm>
        </xdr:grpSpPr>
        <xdr:grpSp>
          <xdr:nvGrpSpPr>
            <xdr:cNvPr id="394" name="Group 189"/>
            <xdr:cNvGrpSpPr>
              <a:grpSpLocks/>
            </xdr:cNvGrpSpPr>
          </xdr:nvGrpSpPr>
          <xdr:grpSpPr bwMode="auto">
            <a:xfrm rot="-5400000">
              <a:off x="1909764" y="11596689"/>
              <a:ext cx="1362075" cy="1114425"/>
              <a:chOff x="188" y="1272"/>
              <a:chExt cx="143" cy="117"/>
            </a:xfrm>
          </xdr:grpSpPr>
          <xdr:grpSp>
            <xdr:nvGrpSpPr>
              <xdr:cNvPr id="396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404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05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397" name="Group 193"/>
              <xdr:cNvGrpSpPr>
                <a:grpSpLocks/>
              </xdr:cNvGrpSpPr>
            </xdr:nvGrpSpPr>
            <xdr:grpSpPr bwMode="auto">
              <a:xfrm rot="10800000">
                <a:off x="224" y="1356"/>
                <a:ext cx="42" cy="33"/>
                <a:chOff x="261" y="1122"/>
                <a:chExt cx="42" cy="33"/>
              </a:xfrm>
            </xdr:grpSpPr>
            <xdr:sp macro="" textlink="">
              <xdr:nvSpPr>
                <xdr:cNvPr id="401" name="Line 37"/>
                <xdr:cNvSpPr>
                  <a:spLocks noChangeShapeType="1"/>
                </xdr:cNvSpPr>
              </xdr:nvSpPr>
              <xdr:spPr bwMode="auto">
                <a:xfrm rot="5378795">
                  <a:off x="265" y="1139"/>
                  <a:ext cx="3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402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403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398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99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00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395" name="Line 172"/>
            <xdr:cNvSpPr>
              <a:spLocks noChangeShapeType="1"/>
            </xdr:cNvSpPr>
          </xdr:nvSpPr>
          <xdr:spPr bwMode="auto">
            <a:xfrm flipH="1">
              <a:off x="2219325" y="12515850"/>
              <a:ext cx="533400" cy="952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392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3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291846</xdr:colOff>
      <xdr:row>26</xdr:row>
      <xdr:rowOff>170313</xdr:rowOff>
    </xdr:from>
    <xdr:to>
      <xdr:col>27</xdr:col>
      <xdr:colOff>193421</xdr:colOff>
      <xdr:row>31</xdr:row>
      <xdr:rowOff>151529</xdr:rowOff>
    </xdr:to>
    <xdr:grpSp>
      <xdr:nvGrpSpPr>
        <xdr:cNvPr id="406" name="グループ化 151"/>
        <xdr:cNvGrpSpPr>
          <a:grpSpLocks/>
        </xdr:cNvGrpSpPr>
      </xdr:nvGrpSpPr>
      <xdr:grpSpPr bwMode="auto">
        <a:xfrm rot="1837601">
          <a:off x="10078784" y="9885813"/>
          <a:ext cx="1449387" cy="1648091"/>
          <a:chOff x="1747837" y="11472863"/>
          <a:chExt cx="1400175" cy="1371600"/>
        </a:xfrm>
      </xdr:grpSpPr>
      <xdr:sp macro="" textlink="">
        <xdr:nvSpPr>
          <xdr:cNvPr id="407" name="Line 172"/>
          <xdr:cNvSpPr>
            <a:spLocks noChangeShapeType="1"/>
          </xdr:cNvSpPr>
        </xdr:nvSpPr>
        <xdr:spPr bwMode="auto">
          <a:xfrm flipH="1">
            <a:off x="2266950" y="11782425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grpSp>
        <xdr:nvGrpSpPr>
          <xdr:cNvPr id="408" name="Group 189"/>
          <xdr:cNvGrpSpPr>
            <a:grpSpLocks/>
          </xdr:cNvGrpSpPr>
        </xdr:nvGrpSpPr>
        <xdr:grpSpPr bwMode="auto">
          <a:xfrm rot="-5400000">
            <a:off x="1762125" y="11458575"/>
            <a:ext cx="1371600" cy="1400175"/>
            <a:chOff x="187" y="1242"/>
            <a:chExt cx="144" cy="147"/>
          </a:xfrm>
        </xdr:grpSpPr>
        <xdr:grpSp>
          <xdr:nvGrpSpPr>
            <xdr:cNvPr id="410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422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3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411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419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20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21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12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42" cy="33"/>
              <a:chOff x="261" y="1122"/>
              <a:chExt cx="42" cy="33"/>
            </a:xfrm>
          </xdr:grpSpPr>
          <xdr:sp macro="" textlink="">
            <xdr:nvSpPr>
              <xdr:cNvPr id="416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17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18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13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414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5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09" name="Line 172"/>
          <xdr:cNvSpPr>
            <a:spLocks noChangeShapeType="1"/>
          </xdr:cNvSpPr>
        </xdr:nvSpPr>
        <xdr:spPr bwMode="auto">
          <a:xfrm flipH="1">
            <a:off x="2219325" y="12515850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  <xdr:twoCellAnchor>
    <xdr:from>
      <xdr:col>8</xdr:col>
      <xdr:colOff>0</xdr:colOff>
      <xdr:row>13</xdr:row>
      <xdr:rowOff>202406</xdr:rowOff>
    </xdr:from>
    <xdr:to>
      <xdr:col>9</xdr:col>
      <xdr:colOff>14288</xdr:colOff>
      <xdr:row>13</xdr:row>
      <xdr:rowOff>202406</xdr:rowOff>
    </xdr:to>
    <xdr:sp macro="" textlink="">
      <xdr:nvSpPr>
        <xdr:cNvPr id="424" name="Line 3"/>
        <xdr:cNvSpPr>
          <a:spLocks noChangeShapeType="1"/>
        </xdr:cNvSpPr>
      </xdr:nvSpPr>
      <xdr:spPr bwMode="auto">
        <a:xfrm>
          <a:off x="5486400" y="2402681"/>
          <a:ext cx="700088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426244</xdr:colOff>
      <xdr:row>12</xdr:row>
      <xdr:rowOff>47625</xdr:rowOff>
    </xdr:from>
    <xdr:to>
      <xdr:col>7</xdr:col>
      <xdr:colOff>16669</xdr:colOff>
      <xdr:row>12</xdr:row>
      <xdr:rowOff>352425</xdr:rowOff>
    </xdr:to>
    <xdr:sp macro="" textlink="">
      <xdr:nvSpPr>
        <xdr:cNvPr id="425" name="Freeform 4"/>
        <xdr:cNvSpPr>
          <a:spLocks/>
        </xdr:cNvSpPr>
      </xdr:nvSpPr>
      <xdr:spPr bwMode="auto">
        <a:xfrm>
          <a:off x="3855244" y="2105025"/>
          <a:ext cx="962025" cy="1238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24</xdr:col>
      <xdr:colOff>176892</xdr:colOff>
      <xdr:row>14</xdr:row>
      <xdr:rowOff>258533</xdr:rowOff>
    </xdr:from>
    <xdr:to>
      <xdr:col>26</xdr:col>
      <xdr:colOff>68035</xdr:colOff>
      <xdr:row>14</xdr:row>
      <xdr:rowOff>258535</xdr:rowOff>
    </xdr:to>
    <xdr:sp macro="" textlink="">
      <xdr:nvSpPr>
        <xdr:cNvPr id="426" name="Line 14"/>
        <xdr:cNvSpPr>
          <a:spLocks noChangeShapeType="1"/>
        </xdr:cNvSpPr>
      </xdr:nvSpPr>
      <xdr:spPr bwMode="auto">
        <a:xfrm flipH="1" flipV="1">
          <a:off x="16636092" y="2573108"/>
          <a:ext cx="1262743" cy="2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144576</xdr:colOff>
      <xdr:row>14</xdr:row>
      <xdr:rowOff>216012</xdr:rowOff>
    </xdr:from>
    <xdr:to>
      <xdr:col>27</xdr:col>
      <xdr:colOff>252072</xdr:colOff>
      <xdr:row>14</xdr:row>
      <xdr:rowOff>216012</xdr:rowOff>
    </xdr:to>
    <xdr:sp macro="" textlink="">
      <xdr:nvSpPr>
        <xdr:cNvPr id="427" name="Line 14"/>
        <xdr:cNvSpPr>
          <a:spLocks noChangeShapeType="1"/>
        </xdr:cNvSpPr>
      </xdr:nvSpPr>
      <xdr:spPr bwMode="auto">
        <a:xfrm>
          <a:off x="17975376" y="2568687"/>
          <a:ext cx="79329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16669</xdr:colOff>
      <xdr:row>13</xdr:row>
      <xdr:rowOff>209210</xdr:rowOff>
    </xdr:from>
    <xdr:to>
      <xdr:col>11</xdr:col>
      <xdr:colOff>341</xdr:colOff>
      <xdr:row>13</xdr:row>
      <xdr:rowOff>209210</xdr:rowOff>
    </xdr:to>
    <xdr:sp macro="" textlink="">
      <xdr:nvSpPr>
        <xdr:cNvPr id="428" name="Line 14"/>
        <xdr:cNvSpPr>
          <a:spLocks noChangeShapeType="1"/>
        </xdr:cNvSpPr>
      </xdr:nvSpPr>
      <xdr:spPr bwMode="auto">
        <a:xfrm>
          <a:off x="6874669" y="2399960"/>
          <a:ext cx="669472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269081</xdr:colOff>
      <xdr:row>11</xdr:row>
      <xdr:rowOff>80962</xdr:rowOff>
    </xdr:from>
    <xdr:to>
      <xdr:col>29</xdr:col>
      <xdr:colOff>4762</xdr:colOff>
      <xdr:row>11</xdr:row>
      <xdr:rowOff>147637</xdr:rowOff>
    </xdr:to>
    <xdr:grpSp>
      <xdr:nvGrpSpPr>
        <xdr:cNvPr id="429" name="Group 20"/>
        <xdr:cNvGrpSpPr>
          <a:grpSpLocks/>
        </xdr:cNvGrpSpPr>
      </xdr:nvGrpSpPr>
      <xdr:grpSpPr bwMode="auto">
        <a:xfrm>
          <a:off x="10056019" y="4462462"/>
          <a:ext cx="2331243" cy="66675"/>
          <a:chOff x="628" y="643"/>
          <a:chExt cx="204" cy="8"/>
        </a:xfrm>
      </xdr:grpSpPr>
      <xdr:sp macro="" textlink="">
        <xdr:nvSpPr>
          <xdr:cNvPr id="430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1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176893</xdr:colOff>
      <xdr:row>14</xdr:row>
      <xdr:rowOff>0</xdr:rowOff>
    </xdr:from>
    <xdr:to>
      <xdr:col>27</xdr:col>
      <xdr:colOff>367393</xdr:colOff>
      <xdr:row>14</xdr:row>
      <xdr:rowOff>2</xdr:rowOff>
    </xdr:to>
    <xdr:sp macro="" textlink="">
      <xdr:nvSpPr>
        <xdr:cNvPr id="432" name="Line 14"/>
        <xdr:cNvSpPr>
          <a:spLocks noChangeShapeType="1"/>
        </xdr:cNvSpPr>
      </xdr:nvSpPr>
      <xdr:spPr bwMode="auto">
        <a:xfrm flipH="1" flipV="1">
          <a:off x="18007693" y="2400300"/>
          <a:ext cx="876300" cy="2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145595</xdr:colOff>
      <xdr:row>13</xdr:row>
      <xdr:rowOff>356507</xdr:rowOff>
    </xdr:from>
    <xdr:to>
      <xdr:col>24</xdr:col>
      <xdr:colOff>217714</xdr:colOff>
      <xdr:row>13</xdr:row>
      <xdr:rowOff>356508</xdr:rowOff>
    </xdr:to>
    <xdr:sp macro="" textlink="">
      <xdr:nvSpPr>
        <xdr:cNvPr id="433" name="Line 14"/>
        <xdr:cNvSpPr>
          <a:spLocks noChangeShapeType="1"/>
        </xdr:cNvSpPr>
      </xdr:nvSpPr>
      <xdr:spPr bwMode="auto">
        <a:xfrm flipH="1" flipV="1">
          <a:off x="15918995" y="2404382"/>
          <a:ext cx="757919" cy="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204107</xdr:colOff>
      <xdr:row>15</xdr:row>
      <xdr:rowOff>141515</xdr:rowOff>
    </xdr:from>
    <xdr:to>
      <xdr:col>24</xdr:col>
      <xdr:colOff>276226</xdr:colOff>
      <xdr:row>15</xdr:row>
      <xdr:rowOff>141516</xdr:rowOff>
    </xdr:to>
    <xdr:sp macro="" textlink="">
      <xdr:nvSpPr>
        <xdr:cNvPr id="434" name="Line 14"/>
        <xdr:cNvSpPr>
          <a:spLocks noChangeShapeType="1"/>
        </xdr:cNvSpPr>
      </xdr:nvSpPr>
      <xdr:spPr bwMode="auto">
        <a:xfrm flipH="1" flipV="1">
          <a:off x="15977507" y="2713265"/>
          <a:ext cx="757919" cy="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23132</xdr:colOff>
      <xdr:row>12</xdr:row>
      <xdr:rowOff>190500</xdr:rowOff>
    </xdr:from>
    <xdr:to>
      <xdr:col>5</xdr:col>
      <xdr:colOff>419100</xdr:colOff>
      <xdr:row>12</xdr:row>
      <xdr:rowOff>194584</xdr:rowOff>
    </xdr:to>
    <xdr:sp macro="" textlink="">
      <xdr:nvSpPr>
        <xdr:cNvPr id="435" name="Line 14"/>
        <xdr:cNvSpPr>
          <a:spLocks noChangeShapeType="1"/>
        </xdr:cNvSpPr>
      </xdr:nvSpPr>
      <xdr:spPr bwMode="auto">
        <a:xfrm flipV="1">
          <a:off x="3452132" y="2228850"/>
          <a:ext cx="395968" cy="4084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17720</xdr:colOff>
      <xdr:row>32</xdr:row>
      <xdr:rowOff>36863</xdr:rowOff>
    </xdr:from>
    <xdr:to>
      <xdr:col>27</xdr:col>
      <xdr:colOff>545844</xdr:colOff>
      <xdr:row>34</xdr:row>
      <xdr:rowOff>173477</xdr:rowOff>
    </xdr:to>
    <xdr:sp macro="" textlink="">
      <xdr:nvSpPr>
        <xdr:cNvPr id="436" name="Line 172"/>
        <xdr:cNvSpPr>
          <a:spLocks noChangeShapeType="1"/>
        </xdr:cNvSpPr>
      </xdr:nvSpPr>
      <xdr:spPr bwMode="auto">
        <a:xfrm rot="20930209">
          <a:off x="18534320" y="5523263"/>
          <a:ext cx="528124" cy="479514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26</xdr:col>
      <xdr:colOff>174132</xdr:colOff>
      <xdr:row>32</xdr:row>
      <xdr:rowOff>143625</xdr:rowOff>
    </xdr:from>
    <xdr:to>
      <xdr:col>27</xdr:col>
      <xdr:colOff>663056</xdr:colOff>
      <xdr:row>34</xdr:row>
      <xdr:rowOff>44449</xdr:rowOff>
    </xdr:to>
    <xdr:sp macro="" textlink="">
      <xdr:nvSpPr>
        <xdr:cNvPr id="437" name="Line 172"/>
        <xdr:cNvSpPr>
          <a:spLocks noChangeShapeType="1"/>
        </xdr:cNvSpPr>
      </xdr:nvSpPr>
      <xdr:spPr bwMode="auto">
        <a:xfrm rot="20930209" flipV="1">
          <a:off x="18004932" y="5630025"/>
          <a:ext cx="1174724" cy="243724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23</xdr:col>
      <xdr:colOff>267975</xdr:colOff>
      <xdr:row>34</xdr:row>
      <xdr:rowOff>2440</xdr:rowOff>
    </xdr:from>
    <xdr:to>
      <xdr:col>27</xdr:col>
      <xdr:colOff>438730</xdr:colOff>
      <xdr:row>38</xdr:row>
      <xdr:rowOff>77755</xdr:rowOff>
    </xdr:to>
    <xdr:grpSp>
      <xdr:nvGrpSpPr>
        <xdr:cNvPr id="438" name="グループ化 437"/>
        <xdr:cNvGrpSpPr/>
      </xdr:nvGrpSpPr>
      <xdr:grpSpPr>
        <a:xfrm>
          <a:off x="10364475" y="12384940"/>
          <a:ext cx="1409005" cy="1408815"/>
          <a:chOff x="1537975" y="12638940"/>
          <a:chExt cx="1409005" cy="1345315"/>
        </a:xfrm>
      </xdr:grpSpPr>
      <xdr:grpSp>
        <xdr:nvGrpSpPr>
          <xdr:cNvPr id="439" name="Group 189"/>
          <xdr:cNvGrpSpPr>
            <a:grpSpLocks/>
          </xdr:cNvGrpSpPr>
        </xdr:nvGrpSpPr>
        <xdr:grpSpPr bwMode="auto">
          <a:xfrm rot="16200000">
            <a:off x="1482928" y="12693987"/>
            <a:ext cx="1345315" cy="1235221"/>
            <a:chOff x="187" y="1242"/>
            <a:chExt cx="144" cy="134"/>
          </a:xfrm>
        </xdr:grpSpPr>
        <xdr:grpSp>
          <xdr:nvGrpSpPr>
            <xdr:cNvPr id="441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452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3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442" name="Group 193"/>
            <xdr:cNvGrpSpPr>
              <a:grpSpLocks/>
            </xdr:cNvGrpSpPr>
          </xdr:nvGrpSpPr>
          <xdr:grpSpPr bwMode="auto">
            <a:xfrm rot="10800000">
              <a:off x="224" y="1365"/>
              <a:ext cx="42" cy="11"/>
              <a:chOff x="261" y="1135"/>
              <a:chExt cx="42" cy="11"/>
            </a:xfrm>
          </xdr:grpSpPr>
          <xdr:sp macro="" textlink="">
            <xdr:nvSpPr>
              <xdr:cNvPr id="450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51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43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42" cy="33"/>
              <a:chOff x="261" y="1122"/>
              <a:chExt cx="42" cy="33"/>
            </a:xfrm>
          </xdr:grpSpPr>
          <xdr:sp macro="" textlink="">
            <xdr:nvSpPr>
              <xdr:cNvPr id="447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48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49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44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445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6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40" name="Line 191"/>
          <xdr:cNvSpPr>
            <a:spLocks noChangeShapeType="1"/>
          </xdr:cNvSpPr>
        </xdr:nvSpPr>
        <xdr:spPr bwMode="auto">
          <a:xfrm rot="7640708" flipH="1" flipV="1">
            <a:off x="2797528" y="13344850"/>
            <a:ext cx="128840" cy="17006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3175</xdr:colOff>
      <xdr:row>26</xdr:row>
      <xdr:rowOff>202406</xdr:rowOff>
    </xdr:from>
    <xdr:to>
      <xdr:col>29</xdr:col>
      <xdr:colOff>532705</xdr:colOff>
      <xdr:row>30</xdr:row>
      <xdr:rowOff>277721</xdr:rowOff>
    </xdr:to>
    <xdr:grpSp>
      <xdr:nvGrpSpPr>
        <xdr:cNvPr id="454" name="グループ化 453"/>
        <xdr:cNvGrpSpPr/>
      </xdr:nvGrpSpPr>
      <xdr:grpSpPr>
        <a:xfrm>
          <a:off x="11861800" y="9917906"/>
          <a:ext cx="1053405" cy="1408815"/>
          <a:chOff x="1537975" y="12638940"/>
          <a:chExt cx="1409005" cy="1345315"/>
        </a:xfrm>
      </xdr:grpSpPr>
      <xdr:grpSp>
        <xdr:nvGrpSpPr>
          <xdr:cNvPr id="455" name="Group 189"/>
          <xdr:cNvGrpSpPr>
            <a:grpSpLocks/>
          </xdr:cNvGrpSpPr>
        </xdr:nvGrpSpPr>
        <xdr:grpSpPr bwMode="auto">
          <a:xfrm rot="16200000">
            <a:off x="1482928" y="12693987"/>
            <a:ext cx="1345315" cy="1235221"/>
            <a:chOff x="187" y="1242"/>
            <a:chExt cx="144" cy="134"/>
          </a:xfrm>
        </xdr:grpSpPr>
        <xdr:grpSp>
          <xdr:nvGrpSpPr>
            <xdr:cNvPr id="457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468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9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458" name="Group 193"/>
            <xdr:cNvGrpSpPr>
              <a:grpSpLocks/>
            </xdr:cNvGrpSpPr>
          </xdr:nvGrpSpPr>
          <xdr:grpSpPr bwMode="auto">
            <a:xfrm rot="10800000">
              <a:off x="224" y="1365"/>
              <a:ext cx="42" cy="11"/>
              <a:chOff x="261" y="1135"/>
              <a:chExt cx="42" cy="11"/>
            </a:xfrm>
          </xdr:grpSpPr>
          <xdr:sp macro="" textlink="">
            <xdr:nvSpPr>
              <xdr:cNvPr id="466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67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59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42" cy="33"/>
              <a:chOff x="261" y="1122"/>
              <a:chExt cx="42" cy="33"/>
            </a:xfrm>
          </xdr:grpSpPr>
          <xdr:sp macro="" textlink="">
            <xdr:nvSpPr>
              <xdr:cNvPr id="463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64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65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60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461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2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56" name="Line 191"/>
          <xdr:cNvSpPr>
            <a:spLocks noChangeShapeType="1"/>
          </xdr:cNvSpPr>
        </xdr:nvSpPr>
        <xdr:spPr bwMode="auto">
          <a:xfrm rot="7640708" flipH="1" flipV="1">
            <a:off x="2797528" y="13344850"/>
            <a:ext cx="128840" cy="17006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187924</xdr:colOff>
      <xdr:row>33</xdr:row>
      <xdr:rowOff>254594</xdr:rowOff>
    </xdr:from>
    <xdr:to>
      <xdr:col>28</xdr:col>
      <xdr:colOff>378825</xdr:colOff>
      <xdr:row>38</xdr:row>
      <xdr:rowOff>793</xdr:rowOff>
    </xdr:to>
    <xdr:grpSp>
      <xdr:nvGrpSpPr>
        <xdr:cNvPr id="470" name="グループ化 469"/>
        <xdr:cNvGrpSpPr/>
      </xdr:nvGrpSpPr>
      <xdr:grpSpPr>
        <a:xfrm>
          <a:off x="11213112" y="12303719"/>
          <a:ext cx="1024338" cy="1413074"/>
          <a:chOff x="3982049" y="12688688"/>
          <a:chExt cx="1191026" cy="1333698"/>
        </a:xfrm>
      </xdr:grpSpPr>
      <xdr:grpSp>
        <xdr:nvGrpSpPr>
          <xdr:cNvPr id="471" name="グループ化 470"/>
          <xdr:cNvGrpSpPr/>
        </xdr:nvGrpSpPr>
        <xdr:grpSpPr>
          <a:xfrm rot="2730866">
            <a:off x="3771013" y="12899724"/>
            <a:ext cx="1333698" cy="911625"/>
            <a:chOff x="1597520" y="10570608"/>
            <a:chExt cx="1324239" cy="859467"/>
          </a:xfrm>
        </xdr:grpSpPr>
        <xdr:grpSp>
          <xdr:nvGrpSpPr>
            <xdr:cNvPr id="473" name="Group 189"/>
            <xdr:cNvGrpSpPr>
              <a:grpSpLocks/>
            </xdr:cNvGrpSpPr>
          </xdr:nvGrpSpPr>
          <xdr:grpSpPr bwMode="auto">
            <a:xfrm rot="13366758">
              <a:off x="1597520" y="10570608"/>
              <a:ext cx="1324239" cy="853492"/>
              <a:chOff x="191" y="1287"/>
              <a:chExt cx="140" cy="89"/>
            </a:xfrm>
          </xdr:grpSpPr>
          <xdr:grpSp>
            <xdr:nvGrpSpPr>
              <xdr:cNvPr id="476" name="Group 190"/>
              <xdr:cNvGrpSpPr>
                <a:grpSpLocks/>
              </xdr:cNvGrpSpPr>
            </xdr:nvGrpSpPr>
            <xdr:grpSpPr bwMode="auto">
              <a:xfrm rot="5400000">
                <a:off x="186" y="1292"/>
                <a:ext cx="31" cy="21"/>
                <a:chOff x="219" y="1181"/>
                <a:chExt cx="31" cy="21"/>
              </a:xfrm>
            </xdr:grpSpPr>
            <xdr:sp macro="" textlink="">
              <xdr:nvSpPr>
                <xdr:cNvPr id="483" name="Line 191"/>
                <xdr:cNvSpPr>
                  <a:spLocks noChangeShapeType="1"/>
                </xdr:cNvSpPr>
              </xdr:nvSpPr>
              <xdr:spPr bwMode="auto">
                <a:xfrm>
                  <a:off x="219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84" name="Line 192"/>
                <xdr:cNvSpPr>
                  <a:spLocks noChangeShapeType="1"/>
                </xdr:cNvSpPr>
              </xdr:nvSpPr>
              <xdr:spPr bwMode="auto">
                <a:xfrm>
                  <a:off x="237" y="1181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477" name="Group 193"/>
              <xdr:cNvGrpSpPr>
                <a:grpSpLocks/>
              </xdr:cNvGrpSpPr>
            </xdr:nvGrpSpPr>
            <xdr:grpSpPr bwMode="auto">
              <a:xfrm rot="10800000">
                <a:off x="224" y="1365"/>
                <a:ext cx="42" cy="11"/>
                <a:chOff x="261" y="1135"/>
                <a:chExt cx="42" cy="11"/>
              </a:xfrm>
            </xdr:grpSpPr>
            <xdr:sp macro="" textlink="">
              <xdr:nvSpPr>
                <xdr:cNvPr id="481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482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478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479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80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474" name="Line 191"/>
            <xdr:cNvSpPr>
              <a:spLocks noChangeShapeType="1"/>
            </xdr:cNvSpPr>
          </xdr:nvSpPr>
          <xdr:spPr bwMode="auto">
            <a:xfrm rot="18766758">
              <a:off x="1815519" y="11114671"/>
              <a:ext cx="0" cy="29728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75" name="Line 191"/>
            <xdr:cNvSpPr>
              <a:spLocks noChangeShapeType="1"/>
            </xdr:cNvSpPr>
          </xdr:nvSpPr>
          <xdr:spPr bwMode="auto">
            <a:xfrm rot="18766758" flipV="1">
              <a:off x="1631083" y="11324300"/>
              <a:ext cx="202554" cy="8996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472" name="Line 202"/>
          <xdr:cNvSpPr>
            <a:spLocks noChangeShapeType="1"/>
          </xdr:cNvSpPr>
        </xdr:nvSpPr>
        <xdr:spPr bwMode="auto">
          <a:xfrm rot="10697624" flipH="1">
            <a:off x="4857750" y="13493750"/>
            <a:ext cx="3153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172462</xdr:colOff>
      <xdr:row>35</xdr:row>
      <xdr:rowOff>22196</xdr:rowOff>
    </xdr:from>
    <xdr:to>
      <xdr:col>31</xdr:col>
      <xdr:colOff>139307</xdr:colOff>
      <xdr:row>38</xdr:row>
      <xdr:rowOff>255147</xdr:rowOff>
    </xdr:to>
    <xdr:grpSp>
      <xdr:nvGrpSpPr>
        <xdr:cNvPr id="485" name="グループ化 484"/>
        <xdr:cNvGrpSpPr/>
      </xdr:nvGrpSpPr>
      <xdr:grpSpPr>
        <a:xfrm>
          <a:off x="12554962" y="12738071"/>
          <a:ext cx="1014595" cy="1233076"/>
          <a:chOff x="3825105" y="12913291"/>
          <a:chExt cx="1347970" cy="1181482"/>
        </a:xfrm>
      </xdr:grpSpPr>
      <xdr:grpSp>
        <xdr:nvGrpSpPr>
          <xdr:cNvPr id="486" name="グループ化 485"/>
          <xdr:cNvGrpSpPr/>
        </xdr:nvGrpSpPr>
        <xdr:grpSpPr>
          <a:xfrm rot="2730866">
            <a:off x="3687008" y="13051388"/>
            <a:ext cx="1181482" cy="905287"/>
            <a:chOff x="1666877" y="10779395"/>
            <a:chExt cx="1173102" cy="853492"/>
          </a:xfrm>
        </xdr:grpSpPr>
        <xdr:grpSp>
          <xdr:nvGrpSpPr>
            <xdr:cNvPr id="488" name="Group 189"/>
            <xdr:cNvGrpSpPr>
              <a:grpSpLocks/>
            </xdr:cNvGrpSpPr>
          </xdr:nvGrpSpPr>
          <xdr:grpSpPr bwMode="auto">
            <a:xfrm rot="13366758">
              <a:off x="2130565" y="10779395"/>
              <a:ext cx="709414" cy="853492"/>
              <a:chOff x="191" y="1287"/>
              <a:chExt cx="75" cy="89"/>
            </a:xfrm>
          </xdr:grpSpPr>
          <xdr:grpSp>
            <xdr:nvGrpSpPr>
              <xdr:cNvPr id="491" name="Group 190"/>
              <xdr:cNvGrpSpPr>
                <a:grpSpLocks/>
              </xdr:cNvGrpSpPr>
            </xdr:nvGrpSpPr>
            <xdr:grpSpPr bwMode="auto">
              <a:xfrm rot="5400000">
                <a:off x="186" y="1292"/>
                <a:ext cx="31" cy="21"/>
                <a:chOff x="219" y="1181"/>
                <a:chExt cx="31" cy="21"/>
              </a:xfrm>
            </xdr:grpSpPr>
            <xdr:sp macro="" textlink="">
              <xdr:nvSpPr>
                <xdr:cNvPr id="495" name="Line 191"/>
                <xdr:cNvSpPr>
                  <a:spLocks noChangeShapeType="1"/>
                </xdr:cNvSpPr>
              </xdr:nvSpPr>
              <xdr:spPr bwMode="auto">
                <a:xfrm>
                  <a:off x="219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96" name="Line 192"/>
                <xdr:cNvSpPr>
                  <a:spLocks noChangeShapeType="1"/>
                </xdr:cNvSpPr>
              </xdr:nvSpPr>
              <xdr:spPr bwMode="auto">
                <a:xfrm>
                  <a:off x="237" y="1181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492" name="Group 193"/>
              <xdr:cNvGrpSpPr>
                <a:grpSpLocks/>
              </xdr:cNvGrpSpPr>
            </xdr:nvGrpSpPr>
            <xdr:grpSpPr bwMode="auto">
              <a:xfrm rot="10800000">
                <a:off x="224" y="1365"/>
                <a:ext cx="42" cy="11"/>
                <a:chOff x="261" y="1135"/>
                <a:chExt cx="42" cy="11"/>
              </a:xfrm>
            </xdr:grpSpPr>
            <xdr:sp macro="" textlink="">
              <xdr:nvSpPr>
                <xdr:cNvPr id="493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494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</xdr:grpSp>
        <xdr:sp macro="" textlink="">
          <xdr:nvSpPr>
            <xdr:cNvPr id="489" name="Line 191"/>
            <xdr:cNvSpPr>
              <a:spLocks noChangeShapeType="1"/>
            </xdr:cNvSpPr>
          </xdr:nvSpPr>
          <xdr:spPr bwMode="auto">
            <a:xfrm rot="18766758">
              <a:off x="1815519" y="11114671"/>
              <a:ext cx="0" cy="29728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90" name="Line 191"/>
            <xdr:cNvSpPr>
              <a:spLocks noChangeShapeType="1"/>
            </xdr:cNvSpPr>
          </xdr:nvSpPr>
          <xdr:spPr bwMode="auto">
            <a:xfrm rot="18766758" flipV="1">
              <a:off x="1631083" y="11324300"/>
              <a:ext cx="202554" cy="8996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487" name="Line 202"/>
          <xdr:cNvSpPr>
            <a:spLocks noChangeShapeType="1"/>
          </xdr:cNvSpPr>
        </xdr:nvSpPr>
        <xdr:spPr bwMode="auto">
          <a:xfrm rot="10697624" flipH="1">
            <a:off x="4857750" y="13493750"/>
            <a:ext cx="3153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47626</xdr:colOff>
      <xdr:row>35</xdr:row>
      <xdr:rowOff>234155</xdr:rowOff>
    </xdr:from>
    <xdr:to>
      <xdr:col>26</xdr:col>
      <xdr:colOff>240029</xdr:colOff>
      <xdr:row>36</xdr:row>
      <xdr:rowOff>220433</xdr:rowOff>
    </xdr:to>
    <xdr:sp macro="" textlink="">
      <xdr:nvSpPr>
        <xdr:cNvPr id="497" name="Freeform 39"/>
        <xdr:cNvSpPr>
          <a:spLocks/>
        </xdr:cNvSpPr>
      </xdr:nvSpPr>
      <xdr:spPr bwMode="auto">
        <a:xfrm rot="21384860">
          <a:off x="17878426" y="6168230"/>
          <a:ext cx="192403" cy="176778"/>
        </a:xfrm>
        <a:custGeom>
          <a:avLst/>
          <a:gdLst>
            <a:gd name="T0" fmla="*/ 0 w 43"/>
            <a:gd name="T1" fmla="*/ 2147483647 h 19"/>
            <a:gd name="T2" fmla="*/ 2147483647 w 43"/>
            <a:gd name="T3" fmla="*/ 2147483647 h 19"/>
            <a:gd name="T4" fmla="*/ 2147483647 w 43"/>
            <a:gd name="T5" fmla="*/ 0 h 19"/>
            <a:gd name="T6" fmla="*/ 0 60000 65536"/>
            <a:gd name="T7" fmla="*/ 0 60000 65536"/>
            <a:gd name="T8" fmla="*/ 0 60000 65536"/>
            <a:gd name="T9" fmla="*/ 0 w 43"/>
            <a:gd name="T10" fmla="*/ 0 h 19"/>
            <a:gd name="T11" fmla="*/ 25 w 43"/>
            <a:gd name="T12" fmla="*/ 25 h 1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19">
              <a:moveTo>
                <a:pt x="43" y="19"/>
              </a:moveTo>
              <a:cubicBezTo>
                <a:pt x="37" y="18"/>
                <a:pt x="14" y="19"/>
                <a:pt x="7" y="16"/>
              </a:cubicBezTo>
              <a:cubicBezTo>
                <a:pt x="0" y="13"/>
                <a:pt x="3" y="4"/>
                <a:pt x="2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none" w="med" len="med"/>
        </a:ln>
      </xdr:spPr>
    </xdr:sp>
    <xdr:clientData/>
  </xdr:twoCellAnchor>
  <xdr:twoCellAnchor>
    <xdr:from>
      <xdr:col>2</xdr:col>
      <xdr:colOff>238125</xdr:colOff>
      <xdr:row>27</xdr:row>
      <xdr:rowOff>238125</xdr:rowOff>
    </xdr:from>
    <xdr:to>
      <xdr:col>6</xdr:col>
      <xdr:colOff>61912</xdr:colOff>
      <xdr:row>32</xdr:row>
      <xdr:rowOff>23812</xdr:rowOff>
    </xdr:to>
    <xdr:grpSp>
      <xdr:nvGrpSpPr>
        <xdr:cNvPr id="498" name="Group 189"/>
        <xdr:cNvGrpSpPr>
          <a:grpSpLocks/>
        </xdr:cNvGrpSpPr>
      </xdr:nvGrpSpPr>
      <xdr:grpSpPr bwMode="auto">
        <a:xfrm rot="-5400000">
          <a:off x="1423988" y="10244137"/>
          <a:ext cx="1452562" cy="1538287"/>
          <a:chOff x="187" y="1242"/>
          <a:chExt cx="144" cy="147"/>
        </a:xfrm>
      </xdr:grpSpPr>
      <xdr:grpSp>
        <xdr:nvGrpSpPr>
          <xdr:cNvPr id="499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511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12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00" name="Group 193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508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509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510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501" name="Group 197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505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506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507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502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503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04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18</xdr:col>
      <xdr:colOff>13097</xdr:colOff>
      <xdr:row>27</xdr:row>
      <xdr:rowOff>213122</xdr:rowOff>
    </xdr:from>
    <xdr:to>
      <xdr:col>21</xdr:col>
      <xdr:colOff>48816</xdr:colOff>
      <xdr:row>32</xdr:row>
      <xdr:rowOff>144065</xdr:rowOff>
    </xdr:to>
    <xdr:grpSp>
      <xdr:nvGrpSpPr>
        <xdr:cNvPr id="513" name="Group 189"/>
        <xdr:cNvGrpSpPr>
          <a:grpSpLocks/>
        </xdr:cNvGrpSpPr>
      </xdr:nvGrpSpPr>
      <xdr:grpSpPr bwMode="auto">
        <a:xfrm>
          <a:off x="8014097" y="10261997"/>
          <a:ext cx="1393032" cy="1597818"/>
          <a:chOff x="187" y="1242"/>
          <a:chExt cx="144" cy="147"/>
        </a:xfrm>
      </xdr:grpSpPr>
      <xdr:grpSp>
        <xdr:nvGrpSpPr>
          <xdr:cNvPr id="514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526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27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15" name="Group 193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523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524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525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516" name="Group 197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520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521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522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517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518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19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7</xdr:col>
      <xdr:colOff>321471</xdr:colOff>
      <xdr:row>27</xdr:row>
      <xdr:rowOff>285753</xdr:rowOff>
    </xdr:from>
    <xdr:to>
      <xdr:col>10</xdr:col>
      <xdr:colOff>376136</xdr:colOff>
      <xdr:row>32</xdr:row>
      <xdr:rowOff>71440</xdr:rowOff>
    </xdr:to>
    <xdr:grpSp>
      <xdr:nvGrpSpPr>
        <xdr:cNvPr id="528" name="グループ化 527"/>
        <xdr:cNvGrpSpPr/>
      </xdr:nvGrpSpPr>
      <xdr:grpSpPr>
        <a:xfrm>
          <a:off x="3607596" y="10334628"/>
          <a:ext cx="1340540" cy="1452562"/>
          <a:chOff x="3631409" y="10429878"/>
          <a:chExt cx="1340540" cy="1393031"/>
        </a:xfrm>
      </xdr:grpSpPr>
      <xdr:sp macro="" textlink="">
        <xdr:nvSpPr>
          <xdr:cNvPr id="529" name="Freeform 39"/>
          <xdr:cNvSpPr>
            <a:spLocks/>
          </xdr:cNvSpPr>
        </xdr:nvSpPr>
        <xdr:spPr bwMode="auto">
          <a:xfrm rot="5400000" flipH="1">
            <a:off x="4575575" y="11059857"/>
            <a:ext cx="288378" cy="504371"/>
          </a:xfrm>
          <a:custGeom>
            <a:avLst/>
            <a:gdLst>
              <a:gd name="T0" fmla="*/ 0 w 43"/>
              <a:gd name="T1" fmla="*/ 2147483647 h 19"/>
              <a:gd name="T2" fmla="*/ 2147483647 w 43"/>
              <a:gd name="T3" fmla="*/ 2147483647 h 19"/>
              <a:gd name="T4" fmla="*/ 2147483647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none" w="med" len="med"/>
          </a:ln>
        </xdr:spPr>
      </xdr:sp>
      <xdr:grpSp>
        <xdr:nvGrpSpPr>
          <xdr:cNvPr id="530" name="Group 189"/>
          <xdr:cNvGrpSpPr>
            <a:grpSpLocks/>
          </xdr:cNvGrpSpPr>
        </xdr:nvGrpSpPr>
        <xdr:grpSpPr bwMode="auto">
          <a:xfrm rot="-5400000">
            <a:off x="3685465" y="10655489"/>
            <a:ext cx="1393031" cy="941809"/>
            <a:chOff x="187" y="1271"/>
            <a:chExt cx="144" cy="90"/>
          </a:xfrm>
        </xdr:grpSpPr>
        <xdr:grpSp>
          <xdr:nvGrpSpPr>
            <xdr:cNvPr id="532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536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7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533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534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5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531" name="Freeform 39"/>
          <xdr:cNvSpPr>
            <a:spLocks/>
          </xdr:cNvSpPr>
        </xdr:nvSpPr>
        <xdr:spPr bwMode="auto">
          <a:xfrm rot="16200000" flipH="1">
            <a:off x="3739406" y="10655256"/>
            <a:ext cx="288378" cy="504371"/>
          </a:xfrm>
          <a:custGeom>
            <a:avLst/>
            <a:gdLst>
              <a:gd name="T0" fmla="*/ 0 w 43"/>
              <a:gd name="T1" fmla="*/ 2147483647 h 19"/>
              <a:gd name="T2" fmla="*/ 2147483647 w 43"/>
              <a:gd name="T3" fmla="*/ 2147483647 h 19"/>
              <a:gd name="T4" fmla="*/ 2147483647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none" w="med" len="med"/>
          </a:ln>
        </xdr:spPr>
      </xdr:sp>
    </xdr:grpSp>
    <xdr:clientData/>
  </xdr:twoCellAnchor>
  <xdr:twoCellAnchor>
    <xdr:from>
      <xdr:col>2</xdr:col>
      <xdr:colOff>319035</xdr:colOff>
      <xdr:row>34</xdr:row>
      <xdr:rowOff>311999</xdr:rowOff>
    </xdr:from>
    <xdr:to>
      <xdr:col>5</xdr:col>
      <xdr:colOff>426191</xdr:colOff>
      <xdr:row>39</xdr:row>
      <xdr:rowOff>45195</xdr:rowOff>
    </xdr:to>
    <xdr:grpSp>
      <xdr:nvGrpSpPr>
        <xdr:cNvPr id="538" name="グループ化 537"/>
        <xdr:cNvGrpSpPr/>
      </xdr:nvGrpSpPr>
      <xdr:grpSpPr>
        <a:xfrm rot="5400000">
          <a:off x="1458515" y="12698019"/>
          <a:ext cx="1400071" cy="1393031"/>
          <a:chOff x="3631409" y="10429878"/>
          <a:chExt cx="1340540" cy="1393031"/>
        </a:xfrm>
      </xdr:grpSpPr>
      <xdr:sp macro="" textlink="">
        <xdr:nvSpPr>
          <xdr:cNvPr id="539" name="Freeform 39"/>
          <xdr:cNvSpPr>
            <a:spLocks/>
          </xdr:cNvSpPr>
        </xdr:nvSpPr>
        <xdr:spPr bwMode="auto">
          <a:xfrm rot="5400000" flipH="1">
            <a:off x="4575575" y="11059857"/>
            <a:ext cx="288378" cy="504371"/>
          </a:xfrm>
          <a:custGeom>
            <a:avLst/>
            <a:gdLst>
              <a:gd name="T0" fmla="*/ 0 w 43"/>
              <a:gd name="T1" fmla="*/ 2147483647 h 19"/>
              <a:gd name="T2" fmla="*/ 2147483647 w 43"/>
              <a:gd name="T3" fmla="*/ 2147483647 h 19"/>
              <a:gd name="T4" fmla="*/ 2147483647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none" w="med" len="med"/>
          </a:ln>
        </xdr:spPr>
      </xdr:sp>
      <xdr:grpSp>
        <xdr:nvGrpSpPr>
          <xdr:cNvPr id="540" name="Group 189"/>
          <xdr:cNvGrpSpPr>
            <a:grpSpLocks/>
          </xdr:cNvGrpSpPr>
        </xdr:nvGrpSpPr>
        <xdr:grpSpPr bwMode="auto">
          <a:xfrm rot="-5400000">
            <a:off x="3685465" y="10655489"/>
            <a:ext cx="1393031" cy="941809"/>
            <a:chOff x="187" y="1271"/>
            <a:chExt cx="144" cy="90"/>
          </a:xfrm>
        </xdr:grpSpPr>
        <xdr:grpSp>
          <xdr:nvGrpSpPr>
            <xdr:cNvPr id="542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546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7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543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544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5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541" name="Freeform 39"/>
          <xdr:cNvSpPr>
            <a:spLocks/>
          </xdr:cNvSpPr>
        </xdr:nvSpPr>
        <xdr:spPr bwMode="auto">
          <a:xfrm rot="16200000" flipH="1">
            <a:off x="3739406" y="10655256"/>
            <a:ext cx="288378" cy="504371"/>
          </a:xfrm>
          <a:custGeom>
            <a:avLst/>
            <a:gdLst>
              <a:gd name="T0" fmla="*/ 0 w 43"/>
              <a:gd name="T1" fmla="*/ 2147483647 h 19"/>
              <a:gd name="T2" fmla="*/ 2147483647 w 43"/>
              <a:gd name="T3" fmla="*/ 2147483647 h 19"/>
              <a:gd name="T4" fmla="*/ 2147483647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none" w="med" len="med"/>
          </a:ln>
        </xdr:spPr>
      </xdr:sp>
    </xdr:grpSp>
    <xdr:clientData/>
  </xdr:twoCellAnchor>
  <xdr:twoCellAnchor>
    <xdr:from>
      <xdr:col>8</xdr:col>
      <xdr:colOff>23812</xdr:colOff>
      <xdr:row>34</xdr:row>
      <xdr:rowOff>226219</xdr:rowOff>
    </xdr:from>
    <xdr:to>
      <xdr:col>10</xdr:col>
      <xdr:colOff>361949</xdr:colOff>
      <xdr:row>39</xdr:row>
      <xdr:rowOff>1</xdr:rowOff>
    </xdr:to>
    <xdr:grpSp>
      <xdr:nvGrpSpPr>
        <xdr:cNvPr id="548" name="Group 272"/>
        <xdr:cNvGrpSpPr>
          <a:grpSpLocks/>
        </xdr:cNvGrpSpPr>
      </xdr:nvGrpSpPr>
      <xdr:grpSpPr bwMode="auto">
        <a:xfrm>
          <a:off x="3738562" y="12608719"/>
          <a:ext cx="1195387" cy="1440657"/>
          <a:chOff x="516" y="1243"/>
          <a:chExt cx="139" cy="146"/>
        </a:xfrm>
      </xdr:grpSpPr>
      <xdr:grpSp>
        <xdr:nvGrpSpPr>
          <xdr:cNvPr id="549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559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60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50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557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58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51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555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56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52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553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54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3730625</xdr:colOff>
      <xdr:row>3</xdr:row>
      <xdr:rowOff>95250</xdr:rowOff>
    </xdr:from>
    <xdr:ext cx="476250" cy="476250"/>
    <xdr:pic>
      <xdr:nvPicPr>
        <xdr:cNvPr id="2" name="図 1" descr="「北マーク」の画像検索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225" y="60960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3698875</xdr:colOff>
      <xdr:row>11</xdr:row>
      <xdr:rowOff>111125</xdr:rowOff>
    </xdr:from>
    <xdr:ext cx="476250" cy="476250"/>
    <xdr:pic>
      <xdr:nvPicPr>
        <xdr:cNvPr id="3" name="図 2" descr="「北マーク」の画像検索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575" y="1997075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absolute">
    <xdr:from>
      <xdr:col>1</xdr:col>
      <xdr:colOff>1051778</xdr:colOff>
      <xdr:row>4</xdr:row>
      <xdr:rowOff>111125</xdr:rowOff>
    </xdr:from>
    <xdr:to>
      <xdr:col>2</xdr:col>
      <xdr:colOff>3174147</xdr:colOff>
      <xdr:row>10</xdr:row>
      <xdr:rowOff>606425</xdr:rowOff>
    </xdr:to>
    <xdr:pic>
      <xdr:nvPicPr>
        <xdr:cNvPr id="4" name="Picture 4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628" y="796925"/>
          <a:ext cx="4900494" cy="478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1095376</xdr:colOff>
      <xdr:row>12</xdr:row>
      <xdr:rowOff>237668</xdr:rowOff>
    </xdr:from>
    <xdr:to>
      <xdr:col>2</xdr:col>
      <xdr:colOff>3146425</xdr:colOff>
      <xdr:row>18</xdr:row>
      <xdr:rowOff>606882</xdr:rowOff>
    </xdr:to>
    <xdr:pic>
      <xdr:nvPicPr>
        <xdr:cNvPr id="5" name="Picture 48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1" y="2228393"/>
          <a:ext cx="4829174" cy="4655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76200</xdr:colOff>
      <xdr:row>1</xdr:row>
      <xdr:rowOff>38100</xdr:rowOff>
    </xdr:from>
    <xdr:to>
      <xdr:col>18</xdr:col>
      <xdr:colOff>285723</xdr:colOff>
      <xdr:row>16</xdr:row>
      <xdr:rowOff>66964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228600"/>
          <a:ext cx="3333723" cy="300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85725</xdr:colOff>
      <xdr:row>1</xdr:row>
      <xdr:rowOff>114300</xdr:rowOff>
    </xdr:from>
    <xdr:to>
      <xdr:col>18</xdr:col>
      <xdr:colOff>295248</xdr:colOff>
      <xdr:row>16</xdr:row>
      <xdr:rowOff>143164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304800"/>
          <a:ext cx="3333723" cy="300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85725</xdr:colOff>
      <xdr:row>1</xdr:row>
      <xdr:rowOff>123825</xdr:rowOff>
    </xdr:from>
    <xdr:to>
      <xdr:col>18</xdr:col>
      <xdr:colOff>295248</xdr:colOff>
      <xdr:row>16</xdr:row>
      <xdr:rowOff>152689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314325"/>
          <a:ext cx="3333723" cy="300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85725</xdr:colOff>
      <xdr:row>2</xdr:row>
      <xdr:rowOff>47625</xdr:rowOff>
    </xdr:from>
    <xdr:to>
      <xdr:col>18</xdr:col>
      <xdr:colOff>295248</xdr:colOff>
      <xdr:row>17</xdr:row>
      <xdr:rowOff>76489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28625"/>
          <a:ext cx="3333723" cy="300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95250</xdr:colOff>
      <xdr:row>2</xdr:row>
      <xdr:rowOff>47625</xdr:rowOff>
    </xdr:from>
    <xdr:to>
      <xdr:col>18</xdr:col>
      <xdr:colOff>304773</xdr:colOff>
      <xdr:row>17</xdr:row>
      <xdr:rowOff>76489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28625"/>
          <a:ext cx="3333723" cy="300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95250</xdr:colOff>
      <xdr:row>2</xdr:row>
      <xdr:rowOff>95250</xdr:rowOff>
    </xdr:from>
    <xdr:to>
      <xdr:col>18</xdr:col>
      <xdr:colOff>304773</xdr:colOff>
      <xdr:row>17</xdr:row>
      <xdr:rowOff>124114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76250"/>
          <a:ext cx="3333723" cy="300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10</xdr:col>
      <xdr:colOff>327499</xdr:colOff>
      <xdr:row>2</xdr:row>
      <xdr:rowOff>29239</xdr:rowOff>
    </xdr:from>
    <xdr:to>
      <xdr:col>18</xdr:col>
      <xdr:colOff>21268</xdr:colOff>
      <xdr:row>15</xdr:row>
      <xdr:rowOff>84439</xdr:rowOff>
    </xdr:to>
    <xdr:grpSp>
      <xdr:nvGrpSpPr>
        <xdr:cNvPr id="3" name="グループ化 2"/>
        <xdr:cNvGrpSpPr/>
      </xdr:nvGrpSpPr>
      <xdr:grpSpPr>
        <a:xfrm>
          <a:off x="4652970" y="410239"/>
          <a:ext cx="2831416" cy="2643759"/>
          <a:chOff x="4613029" y="410306"/>
          <a:chExt cx="2801816" cy="2648686"/>
        </a:xfrm>
      </xdr:grpSpPr>
      <xdr:cxnSp macro="">
        <xdr:nvCxnSpPr>
          <xdr:cNvPr id="5" name="直線コネクタ 4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8" name="直線コネクタ 7"/>
          <xdr:cNvCxnSpPr/>
        </xdr:nvCxnSpPr>
        <xdr:spPr>
          <a:xfrm>
            <a:off x="4850423" y="1685192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/>
          <xdr:cNvSpPr txBox="1"/>
        </xdr:nvSpPr>
        <xdr:spPr>
          <a:xfrm>
            <a:off x="4613029" y="1439741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11" name="直線コネクタ 10"/>
          <xdr:cNvCxnSpPr/>
        </xdr:nvCxnSpPr>
        <xdr:spPr>
          <a:xfrm flipV="1">
            <a:off x="5993423" y="2146788"/>
            <a:ext cx="1091712" cy="88655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テキスト ボックス 13"/>
          <xdr:cNvSpPr txBox="1"/>
        </xdr:nvSpPr>
        <xdr:spPr>
          <a:xfrm>
            <a:off x="5887914" y="272195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15" name="直線コネクタ 14"/>
          <xdr:cNvCxnSpPr/>
        </xdr:nvCxnSpPr>
        <xdr:spPr>
          <a:xfrm>
            <a:off x="6198577" y="67407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テキスト ボックス 16"/>
          <xdr:cNvSpPr txBox="1"/>
        </xdr:nvSpPr>
        <xdr:spPr>
          <a:xfrm>
            <a:off x="7048499" y="167053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16565</xdr:colOff>
      <xdr:row>0</xdr:row>
      <xdr:rowOff>173935</xdr:rowOff>
    </xdr:from>
    <xdr:to>
      <xdr:col>19</xdr:col>
      <xdr:colOff>7963</xdr:colOff>
      <xdr:row>17</xdr:row>
      <xdr:rowOff>137492</xdr:rowOff>
    </xdr:to>
    <xdr:grpSp>
      <xdr:nvGrpSpPr>
        <xdr:cNvPr id="13" name="グループ化 12"/>
        <xdr:cNvGrpSpPr/>
      </xdr:nvGrpSpPr>
      <xdr:grpSpPr>
        <a:xfrm>
          <a:off x="4342036" y="173935"/>
          <a:ext cx="3521251" cy="3314116"/>
          <a:chOff x="4286251" y="410306"/>
          <a:chExt cx="3494942" cy="3318014"/>
        </a:xfrm>
      </xdr:grpSpPr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1" y="561974"/>
            <a:ext cx="3494942" cy="31663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8" name="直線コネクタ 17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テキスト ボックス 18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0" name="直線コネクタ 19"/>
          <xdr:cNvCxnSpPr/>
        </xdr:nvCxnSpPr>
        <xdr:spPr>
          <a:xfrm>
            <a:off x="4623288" y="1905000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テキスト ボックス 20"/>
          <xdr:cNvSpPr txBox="1"/>
        </xdr:nvSpPr>
        <xdr:spPr>
          <a:xfrm>
            <a:off x="4385894" y="169618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2" name="直線コネクタ 21"/>
          <xdr:cNvCxnSpPr/>
        </xdr:nvCxnSpPr>
        <xdr:spPr>
          <a:xfrm flipV="1">
            <a:off x="5927481" y="2776904"/>
            <a:ext cx="1128346" cy="461596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テキスト ボックス 22"/>
          <xdr:cNvSpPr txBox="1"/>
        </xdr:nvSpPr>
        <xdr:spPr>
          <a:xfrm>
            <a:off x="5756029" y="2963743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24" name="直線コネクタ 23"/>
          <xdr:cNvCxnSpPr/>
        </xdr:nvCxnSpPr>
        <xdr:spPr>
          <a:xfrm>
            <a:off x="6403731" y="57882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テキスト ボックス 24"/>
          <xdr:cNvSpPr txBox="1"/>
        </xdr:nvSpPr>
        <xdr:spPr>
          <a:xfrm>
            <a:off x="7231672" y="1780442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E86"/>
  <sheetViews>
    <sheetView zoomScale="55" zoomScaleNormal="55" workbookViewId="0">
      <pane xSplit="7" ySplit="1" topLeftCell="H33" activePane="bottomRight" state="frozen"/>
      <selection pane="topRight" activeCell="H1" sqref="H1"/>
      <selection pane="bottomLeft" activeCell="A2" sqref="A2"/>
      <selection pane="bottomRight" activeCell="B52" sqref="B52"/>
    </sheetView>
  </sheetViews>
  <sheetFormatPr defaultColWidth="12" defaultRowHeight="13.5"/>
  <cols>
    <col min="1" max="1" width="5" style="334" bestFit="1" customWidth="1"/>
    <col min="2" max="2" width="3.6640625" style="334" bestFit="1" customWidth="1"/>
    <col min="3" max="3" width="5.5" style="335" bestFit="1" customWidth="1"/>
    <col min="4" max="4" width="4.6640625" style="336" bestFit="1" customWidth="1"/>
    <col min="5" max="5" width="4" style="337" bestFit="1" customWidth="1"/>
    <col min="6" max="6" width="5.5" style="335" customWidth="1"/>
    <col min="7" max="7" width="4.6640625" style="336" customWidth="1"/>
    <col min="8" max="57" width="15.83203125" style="334" customWidth="1"/>
    <col min="58" max="16384" width="12" style="334"/>
  </cols>
  <sheetData>
    <row r="1" spans="1:57" ht="20.100000000000001" customHeight="1">
      <c r="H1" s="548" t="s">
        <v>182</v>
      </c>
      <c r="I1" s="548"/>
      <c r="J1" s="548"/>
      <c r="K1" s="54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9"/>
      <c r="BA1" s="340"/>
      <c r="BD1" s="341" t="s">
        <v>183</v>
      </c>
      <c r="BE1" s="342" t="s">
        <v>184</v>
      </c>
    </row>
    <row r="2" spans="1:57" ht="20.100000000000001" customHeight="1"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41"/>
      <c r="BA2" s="341"/>
      <c r="BD2" s="341" t="s">
        <v>185</v>
      </c>
      <c r="BE2" s="341"/>
    </row>
    <row r="3" spans="1:57" s="343" customFormat="1" ht="24.95" customHeight="1">
      <c r="C3" s="549"/>
      <c r="D3" s="550"/>
      <c r="E3" s="550"/>
      <c r="F3" s="550"/>
      <c r="G3" s="550"/>
      <c r="H3" s="551">
        <v>1</v>
      </c>
      <c r="I3" s="552"/>
      <c r="J3" s="552"/>
      <c r="K3" s="553"/>
      <c r="L3" s="551">
        <v>2</v>
      </c>
      <c r="M3" s="552"/>
      <c r="N3" s="552"/>
      <c r="O3" s="553"/>
      <c r="P3" s="551">
        <v>3</v>
      </c>
      <c r="Q3" s="552"/>
      <c r="R3" s="552"/>
      <c r="S3" s="553"/>
      <c r="T3" s="551">
        <v>4</v>
      </c>
      <c r="U3" s="552"/>
      <c r="V3" s="552"/>
      <c r="W3" s="553"/>
      <c r="X3" s="551">
        <v>5</v>
      </c>
      <c r="Y3" s="552"/>
      <c r="Z3" s="552"/>
      <c r="AA3" s="553"/>
      <c r="AB3" s="551">
        <v>6</v>
      </c>
      <c r="AC3" s="552"/>
      <c r="AD3" s="552"/>
      <c r="AE3" s="553"/>
      <c r="AF3" s="551">
        <v>7</v>
      </c>
      <c r="AG3" s="552"/>
      <c r="AH3" s="552"/>
      <c r="AI3" s="553"/>
      <c r="AJ3" s="551">
        <v>8</v>
      </c>
      <c r="AK3" s="552"/>
      <c r="AL3" s="552"/>
      <c r="AM3" s="553"/>
      <c r="AN3" s="551">
        <v>9</v>
      </c>
      <c r="AO3" s="552"/>
      <c r="AP3" s="552"/>
      <c r="AQ3" s="553"/>
      <c r="AR3" s="551">
        <v>10</v>
      </c>
      <c r="AS3" s="552"/>
      <c r="AT3" s="552"/>
      <c r="AU3" s="553"/>
      <c r="AV3" s="554">
        <v>11</v>
      </c>
      <c r="AW3" s="555"/>
      <c r="AX3" s="555"/>
      <c r="AY3" s="556"/>
      <c r="AZ3" s="551">
        <v>12</v>
      </c>
      <c r="BA3" s="552"/>
      <c r="BB3" s="552"/>
      <c r="BC3" s="553"/>
      <c r="BD3" s="557" t="s">
        <v>186</v>
      </c>
      <c r="BE3" s="557" t="s">
        <v>187</v>
      </c>
    </row>
    <row r="4" spans="1:57" ht="24.95" customHeight="1">
      <c r="C4" s="560" t="s">
        <v>188</v>
      </c>
      <c r="D4" s="561"/>
      <c r="E4" s="561"/>
      <c r="F4" s="561"/>
      <c r="G4" s="562"/>
      <c r="H4" s="344" t="s">
        <v>189</v>
      </c>
      <c r="I4" s="344" t="s">
        <v>190</v>
      </c>
      <c r="J4" s="344" t="s">
        <v>215</v>
      </c>
      <c r="K4" s="345" t="s">
        <v>191</v>
      </c>
      <c r="L4" s="344" t="s">
        <v>189</v>
      </c>
      <c r="M4" s="344" t="s">
        <v>190</v>
      </c>
      <c r="N4" s="344" t="s">
        <v>215</v>
      </c>
      <c r="O4" s="345" t="s">
        <v>191</v>
      </c>
      <c r="P4" s="344" t="s">
        <v>189</v>
      </c>
      <c r="Q4" s="344" t="s">
        <v>190</v>
      </c>
      <c r="R4" s="344" t="s">
        <v>215</v>
      </c>
      <c r="S4" s="345" t="s">
        <v>191</v>
      </c>
      <c r="T4" s="344" t="s">
        <v>189</v>
      </c>
      <c r="U4" s="344" t="s">
        <v>190</v>
      </c>
      <c r="V4" s="344" t="s">
        <v>215</v>
      </c>
      <c r="W4" s="345" t="s">
        <v>191</v>
      </c>
      <c r="X4" s="344" t="s">
        <v>189</v>
      </c>
      <c r="Y4" s="344" t="s">
        <v>190</v>
      </c>
      <c r="Z4" s="344" t="s">
        <v>215</v>
      </c>
      <c r="AA4" s="345" t="s">
        <v>191</v>
      </c>
      <c r="AB4" s="344" t="s">
        <v>189</v>
      </c>
      <c r="AC4" s="344" t="s">
        <v>190</v>
      </c>
      <c r="AD4" s="344" t="s">
        <v>215</v>
      </c>
      <c r="AE4" s="345" t="s">
        <v>191</v>
      </c>
      <c r="AF4" s="344" t="s">
        <v>189</v>
      </c>
      <c r="AG4" s="344" t="s">
        <v>190</v>
      </c>
      <c r="AH4" s="344" t="s">
        <v>215</v>
      </c>
      <c r="AI4" s="345" t="s">
        <v>191</v>
      </c>
      <c r="AJ4" s="344" t="s">
        <v>189</v>
      </c>
      <c r="AK4" s="344" t="s">
        <v>190</v>
      </c>
      <c r="AL4" s="344" t="s">
        <v>215</v>
      </c>
      <c r="AM4" s="345" t="s">
        <v>191</v>
      </c>
      <c r="AN4" s="344" t="s">
        <v>189</v>
      </c>
      <c r="AO4" s="344" t="s">
        <v>190</v>
      </c>
      <c r="AP4" s="344" t="s">
        <v>215</v>
      </c>
      <c r="AQ4" s="345" t="s">
        <v>191</v>
      </c>
      <c r="AR4" s="344" t="s">
        <v>189</v>
      </c>
      <c r="AS4" s="344" t="s">
        <v>190</v>
      </c>
      <c r="AT4" s="344" t="s">
        <v>215</v>
      </c>
      <c r="AU4" s="345" t="s">
        <v>191</v>
      </c>
      <c r="AV4" s="346" t="s">
        <v>189</v>
      </c>
      <c r="AW4" s="346" t="s">
        <v>190</v>
      </c>
      <c r="AX4" s="346" t="s">
        <v>215</v>
      </c>
      <c r="AY4" s="347" t="s">
        <v>191</v>
      </c>
      <c r="AZ4" s="344" t="s">
        <v>189</v>
      </c>
      <c r="BA4" s="344" t="s">
        <v>190</v>
      </c>
      <c r="BB4" s="344" t="s">
        <v>215</v>
      </c>
      <c r="BC4" s="345" t="s">
        <v>191</v>
      </c>
      <c r="BD4" s="558"/>
      <c r="BE4" s="559"/>
    </row>
    <row r="5" spans="1:57" s="355" customFormat="1" ht="31.5" customHeight="1">
      <c r="A5" s="348">
        <v>7</v>
      </c>
      <c r="B5" s="348">
        <v>1</v>
      </c>
      <c r="C5" s="349" t="s">
        <v>213</v>
      </c>
      <c r="D5" s="350" t="s">
        <v>193</v>
      </c>
      <c r="E5" s="351" t="s">
        <v>195</v>
      </c>
      <c r="F5" s="352" t="s">
        <v>214</v>
      </c>
      <c r="G5" s="353" t="s">
        <v>201</v>
      </c>
      <c r="H5" s="401">
        <v>7</v>
      </c>
      <c r="I5" s="401">
        <v>3</v>
      </c>
      <c r="J5" s="401">
        <v>0</v>
      </c>
      <c r="K5" s="401">
        <v>2</v>
      </c>
      <c r="L5" s="401">
        <v>105</v>
      </c>
      <c r="M5" s="401">
        <v>17</v>
      </c>
      <c r="N5" s="401">
        <v>1</v>
      </c>
      <c r="O5" s="401">
        <v>4</v>
      </c>
      <c r="P5" s="401">
        <v>6</v>
      </c>
      <c r="Q5" s="401">
        <v>4</v>
      </c>
      <c r="R5" s="401">
        <v>0</v>
      </c>
      <c r="S5" s="401">
        <v>2</v>
      </c>
      <c r="T5" s="401">
        <v>5</v>
      </c>
      <c r="U5" s="401">
        <v>0</v>
      </c>
      <c r="V5" s="401">
        <v>0</v>
      </c>
      <c r="W5" s="401">
        <v>1</v>
      </c>
      <c r="X5" s="401">
        <v>23</v>
      </c>
      <c r="Y5" s="401">
        <v>5</v>
      </c>
      <c r="Z5" s="401">
        <v>2</v>
      </c>
      <c r="AA5" s="401">
        <v>6</v>
      </c>
      <c r="AB5" s="401">
        <v>4</v>
      </c>
      <c r="AC5" s="401">
        <v>0</v>
      </c>
      <c r="AD5" s="401">
        <v>0</v>
      </c>
      <c r="AE5" s="401">
        <v>0</v>
      </c>
      <c r="AF5" s="401">
        <v>0</v>
      </c>
      <c r="AG5" s="401">
        <v>2</v>
      </c>
      <c r="AH5" s="401">
        <v>0</v>
      </c>
      <c r="AI5" s="401">
        <v>0</v>
      </c>
      <c r="AJ5" s="401">
        <v>78</v>
      </c>
      <c r="AK5" s="401">
        <v>14</v>
      </c>
      <c r="AL5" s="401">
        <v>0</v>
      </c>
      <c r="AM5" s="401">
        <v>5</v>
      </c>
      <c r="AN5" s="401">
        <v>16</v>
      </c>
      <c r="AO5" s="401">
        <v>2</v>
      </c>
      <c r="AP5" s="401">
        <v>2</v>
      </c>
      <c r="AQ5" s="401">
        <v>1</v>
      </c>
      <c r="AR5" s="399">
        <v>22</v>
      </c>
      <c r="AS5" s="401">
        <v>8</v>
      </c>
      <c r="AT5" s="401">
        <v>0</v>
      </c>
      <c r="AU5" s="401">
        <v>3</v>
      </c>
      <c r="AV5" s="401">
        <v>82</v>
      </c>
      <c r="AW5" s="401">
        <v>21</v>
      </c>
      <c r="AX5" s="401">
        <v>2</v>
      </c>
      <c r="AY5" s="401">
        <v>6</v>
      </c>
      <c r="AZ5" s="401">
        <v>23</v>
      </c>
      <c r="BA5" s="401">
        <v>4</v>
      </c>
      <c r="BB5" s="401">
        <v>0</v>
      </c>
      <c r="BC5" s="401">
        <v>1</v>
      </c>
      <c r="BD5" s="354"/>
      <c r="BE5" s="354"/>
    </row>
    <row r="6" spans="1:57" s="355" customFormat="1" ht="31.5" customHeight="1">
      <c r="A6" s="348">
        <v>7</v>
      </c>
      <c r="B6" s="348">
        <v>2</v>
      </c>
      <c r="C6" s="356" t="s">
        <v>213</v>
      </c>
      <c r="D6" s="357" t="s">
        <v>201</v>
      </c>
      <c r="E6" s="358" t="s">
        <v>195</v>
      </c>
      <c r="F6" s="359" t="s">
        <v>214</v>
      </c>
      <c r="G6" s="360" t="s">
        <v>200</v>
      </c>
      <c r="H6" s="401">
        <v>20</v>
      </c>
      <c r="I6" s="401">
        <v>4</v>
      </c>
      <c r="J6" s="401">
        <v>0</v>
      </c>
      <c r="K6" s="401">
        <v>4</v>
      </c>
      <c r="L6" s="401">
        <v>216</v>
      </c>
      <c r="M6" s="401">
        <v>32</v>
      </c>
      <c r="N6" s="401">
        <v>2</v>
      </c>
      <c r="O6" s="401">
        <v>10</v>
      </c>
      <c r="P6" s="401">
        <v>15</v>
      </c>
      <c r="Q6" s="401">
        <v>4</v>
      </c>
      <c r="R6" s="401">
        <v>1</v>
      </c>
      <c r="S6" s="401">
        <v>4</v>
      </c>
      <c r="T6" s="401">
        <v>10</v>
      </c>
      <c r="U6" s="401">
        <v>1</v>
      </c>
      <c r="V6" s="401">
        <v>0</v>
      </c>
      <c r="W6" s="401">
        <v>2</v>
      </c>
      <c r="X6" s="401">
        <v>59</v>
      </c>
      <c r="Y6" s="401">
        <v>8</v>
      </c>
      <c r="Z6" s="401">
        <v>4</v>
      </c>
      <c r="AA6" s="401">
        <v>7</v>
      </c>
      <c r="AB6" s="401">
        <v>8</v>
      </c>
      <c r="AC6" s="401">
        <v>0</v>
      </c>
      <c r="AD6" s="401">
        <v>0</v>
      </c>
      <c r="AE6" s="401">
        <v>0</v>
      </c>
      <c r="AF6" s="401">
        <v>2</v>
      </c>
      <c r="AG6" s="401">
        <v>2</v>
      </c>
      <c r="AH6" s="401">
        <v>0</v>
      </c>
      <c r="AI6" s="401">
        <v>0</v>
      </c>
      <c r="AJ6" s="401">
        <v>170</v>
      </c>
      <c r="AK6" s="401">
        <v>32</v>
      </c>
      <c r="AL6" s="401">
        <v>1</v>
      </c>
      <c r="AM6" s="401">
        <v>9</v>
      </c>
      <c r="AN6" s="401">
        <v>35</v>
      </c>
      <c r="AO6" s="401">
        <v>5</v>
      </c>
      <c r="AP6" s="401">
        <v>2</v>
      </c>
      <c r="AQ6" s="401">
        <v>3</v>
      </c>
      <c r="AR6" s="361">
        <v>42</v>
      </c>
      <c r="AS6" s="401">
        <v>11</v>
      </c>
      <c r="AT6" s="401">
        <v>0</v>
      </c>
      <c r="AU6" s="401">
        <v>8</v>
      </c>
      <c r="AV6" s="401">
        <v>148</v>
      </c>
      <c r="AW6" s="401">
        <v>47</v>
      </c>
      <c r="AX6" s="401">
        <v>4</v>
      </c>
      <c r="AY6" s="401">
        <v>10</v>
      </c>
      <c r="AZ6" s="401">
        <v>43</v>
      </c>
      <c r="BA6" s="401">
        <v>10</v>
      </c>
      <c r="BB6" s="401">
        <v>0</v>
      </c>
      <c r="BC6" s="401">
        <v>3</v>
      </c>
      <c r="BD6" s="362"/>
      <c r="BE6" s="362"/>
    </row>
    <row r="7" spans="1:57" s="355" customFormat="1" ht="31.5" customHeight="1">
      <c r="A7" s="348">
        <v>7</v>
      </c>
      <c r="B7" s="348">
        <v>3</v>
      </c>
      <c r="C7" s="356" t="s">
        <v>213</v>
      </c>
      <c r="D7" s="357" t="s">
        <v>200</v>
      </c>
      <c r="E7" s="358" t="s">
        <v>195</v>
      </c>
      <c r="F7" s="359" t="s">
        <v>214</v>
      </c>
      <c r="G7" s="360" t="s">
        <v>199</v>
      </c>
      <c r="H7" s="401">
        <v>36</v>
      </c>
      <c r="I7" s="401">
        <v>5</v>
      </c>
      <c r="J7" s="401">
        <v>0</v>
      </c>
      <c r="K7" s="401">
        <v>5</v>
      </c>
      <c r="L7" s="401">
        <v>316</v>
      </c>
      <c r="M7" s="401">
        <v>50</v>
      </c>
      <c r="N7" s="401">
        <v>2</v>
      </c>
      <c r="O7" s="401">
        <v>13</v>
      </c>
      <c r="P7" s="401">
        <v>30</v>
      </c>
      <c r="Q7" s="401">
        <v>4</v>
      </c>
      <c r="R7" s="401">
        <v>1</v>
      </c>
      <c r="S7" s="401">
        <v>4</v>
      </c>
      <c r="T7" s="401">
        <v>17</v>
      </c>
      <c r="U7" s="401">
        <v>5</v>
      </c>
      <c r="V7" s="401">
        <v>0</v>
      </c>
      <c r="W7" s="401">
        <v>2</v>
      </c>
      <c r="X7" s="401">
        <v>111</v>
      </c>
      <c r="Y7" s="401">
        <v>12</v>
      </c>
      <c r="Z7" s="401">
        <v>6</v>
      </c>
      <c r="AA7" s="401">
        <v>11</v>
      </c>
      <c r="AB7" s="401">
        <v>10</v>
      </c>
      <c r="AC7" s="401">
        <v>0</v>
      </c>
      <c r="AD7" s="401">
        <v>0</v>
      </c>
      <c r="AE7" s="401">
        <v>0</v>
      </c>
      <c r="AF7" s="401">
        <v>2</v>
      </c>
      <c r="AG7" s="401">
        <v>3</v>
      </c>
      <c r="AH7" s="401">
        <v>0</v>
      </c>
      <c r="AI7" s="401">
        <v>1</v>
      </c>
      <c r="AJ7" s="401">
        <v>251</v>
      </c>
      <c r="AK7" s="401">
        <v>46</v>
      </c>
      <c r="AL7" s="401">
        <v>1</v>
      </c>
      <c r="AM7" s="401">
        <v>10</v>
      </c>
      <c r="AN7" s="401">
        <v>48</v>
      </c>
      <c r="AO7" s="401">
        <v>5</v>
      </c>
      <c r="AP7" s="401">
        <v>2</v>
      </c>
      <c r="AQ7" s="401">
        <v>6</v>
      </c>
      <c r="AR7" s="363">
        <v>67</v>
      </c>
      <c r="AS7" s="401">
        <v>14</v>
      </c>
      <c r="AT7" s="401">
        <v>0</v>
      </c>
      <c r="AU7" s="401">
        <v>10</v>
      </c>
      <c r="AV7" s="401">
        <v>246</v>
      </c>
      <c r="AW7" s="401">
        <v>69</v>
      </c>
      <c r="AX7" s="401">
        <v>7</v>
      </c>
      <c r="AY7" s="401">
        <v>13</v>
      </c>
      <c r="AZ7" s="401">
        <v>67</v>
      </c>
      <c r="BA7" s="401">
        <v>12</v>
      </c>
      <c r="BB7" s="401">
        <v>0</v>
      </c>
      <c r="BC7" s="401">
        <v>6</v>
      </c>
      <c r="BD7" s="362"/>
      <c r="BE7" s="362"/>
    </row>
    <row r="8" spans="1:57" s="355" customFormat="1" ht="31.5" customHeight="1">
      <c r="A8" s="348">
        <v>7</v>
      </c>
      <c r="B8" s="348">
        <v>4</v>
      </c>
      <c r="C8" s="356" t="s">
        <v>213</v>
      </c>
      <c r="D8" s="357" t="s">
        <v>199</v>
      </c>
      <c r="E8" s="358" t="s">
        <v>195</v>
      </c>
      <c r="F8" s="359" t="s">
        <v>214</v>
      </c>
      <c r="G8" s="360" t="s">
        <v>198</v>
      </c>
      <c r="H8" s="401">
        <v>58</v>
      </c>
      <c r="I8" s="401">
        <v>7</v>
      </c>
      <c r="J8" s="401">
        <v>0</v>
      </c>
      <c r="K8" s="401">
        <v>5</v>
      </c>
      <c r="L8" s="401">
        <v>433</v>
      </c>
      <c r="M8" s="401">
        <v>64</v>
      </c>
      <c r="N8" s="401">
        <v>2</v>
      </c>
      <c r="O8" s="401">
        <v>19</v>
      </c>
      <c r="P8" s="401">
        <v>41</v>
      </c>
      <c r="Q8" s="401">
        <v>6</v>
      </c>
      <c r="R8" s="401">
        <v>1</v>
      </c>
      <c r="S8" s="401">
        <v>5</v>
      </c>
      <c r="T8" s="401">
        <v>22</v>
      </c>
      <c r="U8" s="401">
        <v>5</v>
      </c>
      <c r="V8" s="401">
        <v>0</v>
      </c>
      <c r="W8" s="401">
        <v>3</v>
      </c>
      <c r="X8" s="401">
        <v>150</v>
      </c>
      <c r="Y8" s="401">
        <v>18</v>
      </c>
      <c r="Z8" s="401">
        <v>8</v>
      </c>
      <c r="AA8" s="401">
        <v>14</v>
      </c>
      <c r="AB8" s="401">
        <v>13</v>
      </c>
      <c r="AC8" s="401">
        <v>1</v>
      </c>
      <c r="AD8" s="401">
        <v>0</v>
      </c>
      <c r="AE8" s="401">
        <v>0</v>
      </c>
      <c r="AF8" s="401">
        <v>2</v>
      </c>
      <c r="AG8" s="401">
        <v>3</v>
      </c>
      <c r="AH8" s="401">
        <v>0</v>
      </c>
      <c r="AI8" s="401">
        <v>1</v>
      </c>
      <c r="AJ8" s="401">
        <v>372</v>
      </c>
      <c r="AK8" s="401">
        <v>64</v>
      </c>
      <c r="AL8" s="401">
        <v>2</v>
      </c>
      <c r="AM8" s="401">
        <v>12</v>
      </c>
      <c r="AN8" s="401">
        <v>77</v>
      </c>
      <c r="AO8" s="401">
        <v>8</v>
      </c>
      <c r="AP8" s="401">
        <v>3</v>
      </c>
      <c r="AQ8" s="401">
        <v>7</v>
      </c>
      <c r="AR8" s="363">
        <v>87</v>
      </c>
      <c r="AS8" s="401">
        <v>23</v>
      </c>
      <c r="AT8" s="401">
        <v>0</v>
      </c>
      <c r="AU8" s="401">
        <v>13</v>
      </c>
      <c r="AV8" s="401">
        <v>339</v>
      </c>
      <c r="AW8" s="401">
        <v>84</v>
      </c>
      <c r="AX8" s="401">
        <v>8</v>
      </c>
      <c r="AY8" s="401">
        <v>16</v>
      </c>
      <c r="AZ8" s="401">
        <v>104</v>
      </c>
      <c r="BA8" s="401">
        <v>21</v>
      </c>
      <c r="BB8" s="401">
        <v>0</v>
      </c>
      <c r="BC8" s="401">
        <v>7</v>
      </c>
      <c r="BD8" s="362"/>
      <c r="BE8" s="362"/>
    </row>
    <row r="9" spans="1:57" s="355" customFormat="1" ht="31.5" customHeight="1">
      <c r="A9" s="348">
        <v>7</v>
      </c>
      <c r="B9" s="348">
        <v>5</v>
      </c>
      <c r="C9" s="356" t="s">
        <v>213</v>
      </c>
      <c r="D9" s="357" t="s">
        <v>198</v>
      </c>
      <c r="E9" s="358" t="s">
        <v>195</v>
      </c>
      <c r="F9" s="359" t="s">
        <v>214</v>
      </c>
      <c r="G9" s="360" t="s">
        <v>196</v>
      </c>
      <c r="H9" s="401">
        <v>76</v>
      </c>
      <c r="I9" s="401">
        <v>8</v>
      </c>
      <c r="J9" s="401">
        <v>0</v>
      </c>
      <c r="K9" s="401">
        <v>6</v>
      </c>
      <c r="L9" s="401">
        <v>555</v>
      </c>
      <c r="M9" s="401">
        <v>79</v>
      </c>
      <c r="N9" s="401">
        <v>2</v>
      </c>
      <c r="O9" s="401">
        <v>22</v>
      </c>
      <c r="P9" s="401">
        <v>50</v>
      </c>
      <c r="Q9" s="401">
        <v>12</v>
      </c>
      <c r="R9" s="401">
        <v>1</v>
      </c>
      <c r="S9" s="401">
        <v>5</v>
      </c>
      <c r="T9" s="401">
        <v>30</v>
      </c>
      <c r="U9" s="401">
        <v>5</v>
      </c>
      <c r="V9" s="401">
        <v>0</v>
      </c>
      <c r="W9" s="401">
        <v>4</v>
      </c>
      <c r="X9" s="401">
        <v>186</v>
      </c>
      <c r="Y9" s="401">
        <v>23</v>
      </c>
      <c r="Z9" s="401">
        <v>10</v>
      </c>
      <c r="AA9" s="401">
        <v>16</v>
      </c>
      <c r="AB9" s="401">
        <v>16</v>
      </c>
      <c r="AC9" s="401">
        <v>1</v>
      </c>
      <c r="AD9" s="401">
        <v>1</v>
      </c>
      <c r="AE9" s="401">
        <v>0</v>
      </c>
      <c r="AF9" s="401">
        <v>3</v>
      </c>
      <c r="AG9" s="401">
        <v>3</v>
      </c>
      <c r="AH9" s="401">
        <v>0</v>
      </c>
      <c r="AI9" s="401">
        <v>1</v>
      </c>
      <c r="AJ9" s="401">
        <v>472</v>
      </c>
      <c r="AK9" s="401">
        <v>78</v>
      </c>
      <c r="AL9" s="401">
        <v>2</v>
      </c>
      <c r="AM9" s="401">
        <v>18</v>
      </c>
      <c r="AN9" s="401">
        <v>94</v>
      </c>
      <c r="AO9" s="401">
        <v>9</v>
      </c>
      <c r="AP9" s="401">
        <v>4</v>
      </c>
      <c r="AQ9" s="401">
        <v>8</v>
      </c>
      <c r="AR9" s="363">
        <v>113</v>
      </c>
      <c r="AS9" s="401">
        <v>26</v>
      </c>
      <c r="AT9" s="401">
        <v>0</v>
      </c>
      <c r="AU9" s="401">
        <v>18</v>
      </c>
      <c r="AV9" s="401">
        <v>421</v>
      </c>
      <c r="AW9" s="401">
        <v>96</v>
      </c>
      <c r="AX9" s="401">
        <v>12</v>
      </c>
      <c r="AY9" s="401">
        <v>20</v>
      </c>
      <c r="AZ9" s="401">
        <v>140</v>
      </c>
      <c r="BA9" s="401">
        <v>26</v>
      </c>
      <c r="BB9" s="401">
        <v>0</v>
      </c>
      <c r="BC9" s="401">
        <v>8</v>
      </c>
      <c r="BD9" s="362"/>
      <c r="BE9" s="362"/>
    </row>
    <row r="10" spans="1:57" s="355" customFormat="1" ht="31.5" customHeight="1">
      <c r="A10" s="348">
        <v>7</v>
      </c>
      <c r="B10" s="348">
        <v>6</v>
      </c>
      <c r="C10" s="364" t="s">
        <v>213</v>
      </c>
      <c r="D10" s="365" t="s">
        <v>196</v>
      </c>
      <c r="E10" s="366" t="s">
        <v>195</v>
      </c>
      <c r="F10" s="367" t="s">
        <v>212</v>
      </c>
      <c r="G10" s="368" t="s">
        <v>193</v>
      </c>
      <c r="H10" s="401">
        <v>104</v>
      </c>
      <c r="I10" s="401">
        <v>10</v>
      </c>
      <c r="J10" s="401">
        <v>0</v>
      </c>
      <c r="K10" s="401">
        <v>7</v>
      </c>
      <c r="L10" s="401">
        <v>690</v>
      </c>
      <c r="M10" s="401">
        <v>104</v>
      </c>
      <c r="N10" s="401">
        <v>3</v>
      </c>
      <c r="O10" s="401">
        <v>31</v>
      </c>
      <c r="P10" s="401">
        <v>74</v>
      </c>
      <c r="Q10" s="401">
        <v>15</v>
      </c>
      <c r="R10" s="401">
        <v>2</v>
      </c>
      <c r="S10" s="401">
        <v>6</v>
      </c>
      <c r="T10" s="401">
        <v>45</v>
      </c>
      <c r="U10" s="401">
        <v>5</v>
      </c>
      <c r="V10" s="401">
        <v>0</v>
      </c>
      <c r="W10" s="401">
        <v>5</v>
      </c>
      <c r="X10" s="401">
        <v>235</v>
      </c>
      <c r="Y10" s="401">
        <v>32</v>
      </c>
      <c r="Z10" s="401">
        <v>14</v>
      </c>
      <c r="AA10" s="401">
        <v>20</v>
      </c>
      <c r="AB10" s="401">
        <v>19</v>
      </c>
      <c r="AC10" s="401">
        <v>2</v>
      </c>
      <c r="AD10" s="401">
        <v>1</v>
      </c>
      <c r="AE10" s="401">
        <v>0</v>
      </c>
      <c r="AF10" s="401">
        <v>3</v>
      </c>
      <c r="AG10" s="401">
        <v>3</v>
      </c>
      <c r="AH10" s="401">
        <v>0</v>
      </c>
      <c r="AI10" s="401">
        <v>1</v>
      </c>
      <c r="AJ10" s="401">
        <v>546</v>
      </c>
      <c r="AK10" s="401">
        <v>88</v>
      </c>
      <c r="AL10" s="401">
        <v>2</v>
      </c>
      <c r="AM10" s="401">
        <v>28</v>
      </c>
      <c r="AN10" s="401">
        <v>108</v>
      </c>
      <c r="AO10" s="401">
        <v>12</v>
      </c>
      <c r="AP10" s="401">
        <v>4</v>
      </c>
      <c r="AQ10" s="401">
        <v>9</v>
      </c>
      <c r="AR10" s="363">
        <v>134</v>
      </c>
      <c r="AS10" s="401">
        <v>32</v>
      </c>
      <c r="AT10" s="401">
        <v>1</v>
      </c>
      <c r="AU10" s="401">
        <v>29</v>
      </c>
      <c r="AV10" s="401">
        <v>513</v>
      </c>
      <c r="AW10" s="401">
        <v>117</v>
      </c>
      <c r="AX10" s="401">
        <v>14</v>
      </c>
      <c r="AY10" s="401">
        <v>25</v>
      </c>
      <c r="AZ10" s="401">
        <v>175</v>
      </c>
      <c r="BA10" s="401">
        <v>31</v>
      </c>
      <c r="BB10" s="401">
        <v>0</v>
      </c>
      <c r="BC10" s="401">
        <v>8</v>
      </c>
      <c r="BD10" s="369"/>
      <c r="BE10" s="369"/>
    </row>
    <row r="11" spans="1:57" s="355" customFormat="1" ht="31.5" customHeight="1">
      <c r="A11" s="348">
        <v>8</v>
      </c>
      <c r="B11" s="348">
        <v>1</v>
      </c>
      <c r="C11" s="370" t="s">
        <v>211</v>
      </c>
      <c r="D11" s="371" t="s">
        <v>193</v>
      </c>
      <c r="E11" s="372" t="s">
        <v>195</v>
      </c>
      <c r="F11" s="373" t="s">
        <v>211</v>
      </c>
      <c r="G11" s="374" t="s">
        <v>201</v>
      </c>
      <c r="H11" s="401">
        <v>132</v>
      </c>
      <c r="I11" s="401">
        <v>14</v>
      </c>
      <c r="J11" s="401">
        <v>0</v>
      </c>
      <c r="K11" s="401">
        <v>9</v>
      </c>
      <c r="L11" s="401">
        <v>847</v>
      </c>
      <c r="M11" s="401">
        <v>131</v>
      </c>
      <c r="N11" s="401">
        <v>3</v>
      </c>
      <c r="O11" s="401">
        <v>35</v>
      </c>
      <c r="P11" s="401">
        <v>102</v>
      </c>
      <c r="Q11" s="401">
        <v>18</v>
      </c>
      <c r="R11" s="401">
        <v>2</v>
      </c>
      <c r="S11" s="401">
        <v>6</v>
      </c>
      <c r="T11" s="401">
        <v>49</v>
      </c>
      <c r="U11" s="401">
        <v>9</v>
      </c>
      <c r="V11" s="401">
        <v>0</v>
      </c>
      <c r="W11" s="401">
        <v>5</v>
      </c>
      <c r="X11" s="401">
        <v>271</v>
      </c>
      <c r="Y11" s="401">
        <v>42</v>
      </c>
      <c r="Z11" s="401">
        <v>18</v>
      </c>
      <c r="AA11" s="401">
        <v>28</v>
      </c>
      <c r="AB11" s="401">
        <v>24</v>
      </c>
      <c r="AC11" s="401">
        <v>2</v>
      </c>
      <c r="AD11" s="401">
        <v>1</v>
      </c>
      <c r="AE11" s="401">
        <v>0</v>
      </c>
      <c r="AF11" s="401">
        <v>3</v>
      </c>
      <c r="AG11" s="401">
        <v>4</v>
      </c>
      <c r="AH11" s="401">
        <v>0</v>
      </c>
      <c r="AI11" s="401">
        <v>2</v>
      </c>
      <c r="AJ11" s="401">
        <v>664</v>
      </c>
      <c r="AK11" s="401">
        <v>106</v>
      </c>
      <c r="AL11" s="401">
        <v>6</v>
      </c>
      <c r="AM11" s="401">
        <v>34</v>
      </c>
      <c r="AN11" s="401">
        <v>125</v>
      </c>
      <c r="AO11" s="401">
        <v>15</v>
      </c>
      <c r="AP11" s="401">
        <v>5</v>
      </c>
      <c r="AQ11" s="401">
        <v>11</v>
      </c>
      <c r="AR11" s="363">
        <v>164</v>
      </c>
      <c r="AS11" s="401">
        <v>36</v>
      </c>
      <c r="AT11" s="401">
        <v>1</v>
      </c>
      <c r="AU11" s="401">
        <v>36</v>
      </c>
      <c r="AV11" s="401">
        <v>605</v>
      </c>
      <c r="AW11" s="401">
        <v>135</v>
      </c>
      <c r="AX11" s="401">
        <v>17</v>
      </c>
      <c r="AY11" s="401">
        <v>28</v>
      </c>
      <c r="AZ11" s="401">
        <v>227</v>
      </c>
      <c r="BA11" s="401">
        <v>36</v>
      </c>
      <c r="BB11" s="401">
        <v>0</v>
      </c>
      <c r="BC11" s="401">
        <v>8</v>
      </c>
      <c r="BD11" s="375"/>
      <c r="BE11" s="375"/>
    </row>
    <row r="12" spans="1:57" s="355" customFormat="1" ht="31.5" customHeight="1">
      <c r="A12" s="348">
        <v>8</v>
      </c>
      <c r="B12" s="348">
        <v>2</v>
      </c>
      <c r="C12" s="356" t="s">
        <v>211</v>
      </c>
      <c r="D12" s="357" t="s">
        <v>201</v>
      </c>
      <c r="E12" s="358" t="s">
        <v>195</v>
      </c>
      <c r="F12" s="359" t="s">
        <v>211</v>
      </c>
      <c r="G12" s="360" t="s">
        <v>200</v>
      </c>
      <c r="H12" s="401">
        <v>152</v>
      </c>
      <c r="I12" s="401">
        <v>15</v>
      </c>
      <c r="J12" s="401">
        <v>1</v>
      </c>
      <c r="K12" s="401">
        <v>11</v>
      </c>
      <c r="L12" s="401">
        <v>971</v>
      </c>
      <c r="M12" s="401">
        <v>145</v>
      </c>
      <c r="N12" s="401">
        <v>5</v>
      </c>
      <c r="O12" s="401">
        <v>40</v>
      </c>
      <c r="P12" s="401">
        <v>120</v>
      </c>
      <c r="Q12" s="401">
        <v>22</v>
      </c>
      <c r="R12" s="401">
        <v>3</v>
      </c>
      <c r="S12" s="401">
        <v>8</v>
      </c>
      <c r="T12" s="401">
        <v>63</v>
      </c>
      <c r="U12" s="401">
        <v>10</v>
      </c>
      <c r="V12" s="401">
        <v>0</v>
      </c>
      <c r="W12" s="401">
        <v>5</v>
      </c>
      <c r="X12" s="401">
        <v>310</v>
      </c>
      <c r="Y12" s="401">
        <v>53</v>
      </c>
      <c r="Z12" s="401">
        <v>20</v>
      </c>
      <c r="AA12" s="401">
        <v>35</v>
      </c>
      <c r="AB12" s="401">
        <v>26</v>
      </c>
      <c r="AC12" s="401">
        <v>2</v>
      </c>
      <c r="AD12" s="401">
        <v>1</v>
      </c>
      <c r="AE12" s="401">
        <v>0</v>
      </c>
      <c r="AF12" s="401">
        <v>4</v>
      </c>
      <c r="AG12" s="401">
        <v>4</v>
      </c>
      <c r="AH12" s="401">
        <v>0</v>
      </c>
      <c r="AI12" s="401">
        <v>2</v>
      </c>
      <c r="AJ12" s="401">
        <v>771</v>
      </c>
      <c r="AK12" s="401">
        <v>115</v>
      </c>
      <c r="AL12" s="401">
        <v>6</v>
      </c>
      <c r="AM12" s="401">
        <v>42</v>
      </c>
      <c r="AN12" s="401">
        <v>142</v>
      </c>
      <c r="AO12" s="401">
        <v>18</v>
      </c>
      <c r="AP12" s="401">
        <v>6</v>
      </c>
      <c r="AQ12" s="401">
        <v>12</v>
      </c>
      <c r="AR12" s="363">
        <v>188</v>
      </c>
      <c r="AS12" s="401">
        <v>39</v>
      </c>
      <c r="AT12" s="401">
        <v>1</v>
      </c>
      <c r="AU12" s="401">
        <v>37</v>
      </c>
      <c r="AV12" s="401">
        <v>693</v>
      </c>
      <c r="AW12" s="401">
        <v>150</v>
      </c>
      <c r="AX12" s="401">
        <v>19</v>
      </c>
      <c r="AY12" s="401">
        <v>30</v>
      </c>
      <c r="AZ12" s="401">
        <v>264</v>
      </c>
      <c r="BA12" s="401">
        <v>40</v>
      </c>
      <c r="BB12" s="401">
        <v>0</v>
      </c>
      <c r="BC12" s="401">
        <v>10</v>
      </c>
      <c r="BD12" s="362"/>
      <c r="BE12" s="362"/>
    </row>
    <row r="13" spans="1:57" s="355" customFormat="1" ht="31.5" customHeight="1">
      <c r="A13" s="348">
        <v>8</v>
      </c>
      <c r="B13" s="348">
        <v>3</v>
      </c>
      <c r="C13" s="356" t="s">
        <v>211</v>
      </c>
      <c r="D13" s="357" t="s">
        <v>200</v>
      </c>
      <c r="E13" s="358" t="s">
        <v>195</v>
      </c>
      <c r="F13" s="359" t="s">
        <v>211</v>
      </c>
      <c r="G13" s="360" t="s">
        <v>199</v>
      </c>
      <c r="H13" s="401">
        <v>179</v>
      </c>
      <c r="I13" s="401">
        <v>17</v>
      </c>
      <c r="J13" s="401">
        <v>1</v>
      </c>
      <c r="K13" s="401">
        <v>14</v>
      </c>
      <c r="L13" s="401">
        <v>1087</v>
      </c>
      <c r="M13" s="401">
        <v>163</v>
      </c>
      <c r="N13" s="401">
        <v>5</v>
      </c>
      <c r="O13" s="401">
        <v>48</v>
      </c>
      <c r="P13" s="401">
        <v>137</v>
      </c>
      <c r="Q13" s="401">
        <v>29</v>
      </c>
      <c r="R13" s="401">
        <v>3</v>
      </c>
      <c r="S13" s="401">
        <v>8</v>
      </c>
      <c r="T13" s="401">
        <v>78</v>
      </c>
      <c r="U13" s="401">
        <v>16</v>
      </c>
      <c r="V13" s="401">
        <v>0</v>
      </c>
      <c r="W13" s="401">
        <v>7</v>
      </c>
      <c r="X13" s="401">
        <v>357</v>
      </c>
      <c r="Y13" s="401">
        <v>71</v>
      </c>
      <c r="Z13" s="401">
        <v>24</v>
      </c>
      <c r="AA13" s="401">
        <v>45</v>
      </c>
      <c r="AB13" s="401">
        <v>30</v>
      </c>
      <c r="AC13" s="401">
        <v>3</v>
      </c>
      <c r="AD13" s="401">
        <v>1</v>
      </c>
      <c r="AE13" s="401">
        <v>0</v>
      </c>
      <c r="AF13" s="401">
        <v>5</v>
      </c>
      <c r="AG13" s="401">
        <v>5</v>
      </c>
      <c r="AH13" s="401">
        <v>0</v>
      </c>
      <c r="AI13" s="401">
        <v>2</v>
      </c>
      <c r="AJ13" s="401">
        <v>844</v>
      </c>
      <c r="AK13" s="401">
        <v>129</v>
      </c>
      <c r="AL13" s="401">
        <v>6</v>
      </c>
      <c r="AM13" s="401">
        <v>44</v>
      </c>
      <c r="AN13" s="401">
        <v>159</v>
      </c>
      <c r="AO13" s="401">
        <v>22</v>
      </c>
      <c r="AP13" s="401">
        <v>6</v>
      </c>
      <c r="AQ13" s="401">
        <v>12</v>
      </c>
      <c r="AR13" s="363">
        <v>204</v>
      </c>
      <c r="AS13" s="401">
        <v>46</v>
      </c>
      <c r="AT13" s="401">
        <v>1</v>
      </c>
      <c r="AU13" s="401">
        <v>40</v>
      </c>
      <c r="AV13" s="401">
        <v>772</v>
      </c>
      <c r="AW13" s="401">
        <v>165</v>
      </c>
      <c r="AX13" s="401">
        <v>23</v>
      </c>
      <c r="AY13" s="401">
        <v>32</v>
      </c>
      <c r="AZ13" s="401">
        <v>298</v>
      </c>
      <c r="BA13" s="401">
        <v>47</v>
      </c>
      <c r="BB13" s="401">
        <v>0</v>
      </c>
      <c r="BC13" s="401">
        <v>11</v>
      </c>
      <c r="BD13" s="362"/>
      <c r="BE13" s="362"/>
    </row>
    <row r="14" spans="1:57" s="355" customFormat="1" ht="31.5" customHeight="1">
      <c r="A14" s="348">
        <v>8</v>
      </c>
      <c r="B14" s="348">
        <v>4</v>
      </c>
      <c r="C14" s="356" t="s">
        <v>211</v>
      </c>
      <c r="D14" s="357" t="s">
        <v>199</v>
      </c>
      <c r="E14" s="358" t="s">
        <v>195</v>
      </c>
      <c r="F14" s="359" t="s">
        <v>211</v>
      </c>
      <c r="G14" s="360" t="s">
        <v>198</v>
      </c>
      <c r="H14" s="401">
        <v>194</v>
      </c>
      <c r="I14" s="401">
        <v>19</v>
      </c>
      <c r="J14" s="399">
        <v>1</v>
      </c>
      <c r="K14" s="401">
        <v>15</v>
      </c>
      <c r="L14" s="401">
        <v>1188</v>
      </c>
      <c r="M14" s="401">
        <v>186</v>
      </c>
      <c r="N14" s="401">
        <v>5</v>
      </c>
      <c r="O14" s="401">
        <v>51</v>
      </c>
      <c r="P14" s="401">
        <v>154</v>
      </c>
      <c r="Q14" s="401">
        <v>30</v>
      </c>
      <c r="R14" s="401">
        <v>3</v>
      </c>
      <c r="S14" s="401">
        <v>9</v>
      </c>
      <c r="T14" s="401">
        <v>89</v>
      </c>
      <c r="U14" s="401">
        <v>18</v>
      </c>
      <c r="V14" s="401">
        <v>0</v>
      </c>
      <c r="W14" s="401">
        <v>8</v>
      </c>
      <c r="X14" s="401">
        <v>393</v>
      </c>
      <c r="Y14" s="401">
        <v>80</v>
      </c>
      <c r="Z14" s="401">
        <v>29</v>
      </c>
      <c r="AA14" s="401">
        <v>48</v>
      </c>
      <c r="AB14" s="401">
        <v>33</v>
      </c>
      <c r="AC14" s="401">
        <v>4</v>
      </c>
      <c r="AD14" s="401">
        <v>1</v>
      </c>
      <c r="AE14" s="401">
        <v>0</v>
      </c>
      <c r="AF14" s="401">
        <v>5</v>
      </c>
      <c r="AG14" s="401">
        <v>5</v>
      </c>
      <c r="AH14" s="401">
        <v>1</v>
      </c>
      <c r="AI14" s="401">
        <v>2</v>
      </c>
      <c r="AJ14" s="401">
        <v>916</v>
      </c>
      <c r="AK14" s="401">
        <v>152</v>
      </c>
      <c r="AL14" s="401">
        <v>7</v>
      </c>
      <c r="AM14" s="401">
        <v>48</v>
      </c>
      <c r="AN14" s="401">
        <v>175</v>
      </c>
      <c r="AO14" s="401">
        <v>27</v>
      </c>
      <c r="AP14" s="401">
        <v>8</v>
      </c>
      <c r="AQ14" s="401">
        <v>13</v>
      </c>
      <c r="AR14" s="363">
        <v>229</v>
      </c>
      <c r="AS14" s="401">
        <v>50</v>
      </c>
      <c r="AT14" s="401">
        <v>1</v>
      </c>
      <c r="AU14" s="401">
        <v>43</v>
      </c>
      <c r="AV14" s="401">
        <v>881</v>
      </c>
      <c r="AW14" s="401">
        <v>189</v>
      </c>
      <c r="AX14" s="401">
        <v>25</v>
      </c>
      <c r="AY14" s="401">
        <v>39</v>
      </c>
      <c r="AZ14" s="401">
        <v>339</v>
      </c>
      <c r="BA14" s="401">
        <v>52</v>
      </c>
      <c r="BB14" s="401">
        <v>0</v>
      </c>
      <c r="BC14" s="401">
        <v>14</v>
      </c>
      <c r="BD14" s="362"/>
      <c r="BE14" s="362"/>
    </row>
    <row r="15" spans="1:57" s="355" customFormat="1" ht="31.5" customHeight="1">
      <c r="A15" s="348">
        <v>8</v>
      </c>
      <c r="B15" s="348">
        <v>5</v>
      </c>
      <c r="C15" s="356" t="s">
        <v>211</v>
      </c>
      <c r="D15" s="357" t="s">
        <v>198</v>
      </c>
      <c r="E15" s="358" t="s">
        <v>195</v>
      </c>
      <c r="F15" s="359" t="s">
        <v>211</v>
      </c>
      <c r="G15" s="360" t="s">
        <v>196</v>
      </c>
      <c r="H15" s="401">
        <v>213</v>
      </c>
      <c r="I15" s="401">
        <v>21</v>
      </c>
      <c r="J15" s="402">
        <v>1</v>
      </c>
      <c r="K15" s="401">
        <v>16</v>
      </c>
      <c r="L15" s="401">
        <v>1317</v>
      </c>
      <c r="M15" s="401">
        <v>218</v>
      </c>
      <c r="N15" s="401">
        <v>5</v>
      </c>
      <c r="O15" s="401">
        <v>57</v>
      </c>
      <c r="P15" s="401">
        <v>182</v>
      </c>
      <c r="Q15" s="401">
        <v>36</v>
      </c>
      <c r="R15" s="401">
        <v>4</v>
      </c>
      <c r="S15" s="401">
        <v>11</v>
      </c>
      <c r="T15" s="401">
        <v>97</v>
      </c>
      <c r="U15" s="401">
        <v>19</v>
      </c>
      <c r="V15" s="401">
        <v>0</v>
      </c>
      <c r="W15" s="401">
        <v>9</v>
      </c>
      <c r="X15" s="401">
        <v>426</v>
      </c>
      <c r="Y15" s="401">
        <v>92</v>
      </c>
      <c r="Z15" s="401">
        <v>31</v>
      </c>
      <c r="AA15" s="401">
        <v>54</v>
      </c>
      <c r="AB15" s="401">
        <v>34</v>
      </c>
      <c r="AC15" s="401">
        <v>8</v>
      </c>
      <c r="AD15" s="401">
        <v>1</v>
      </c>
      <c r="AE15" s="401">
        <v>0</v>
      </c>
      <c r="AF15" s="401">
        <v>6</v>
      </c>
      <c r="AG15" s="401">
        <v>6</v>
      </c>
      <c r="AH15" s="401">
        <v>1</v>
      </c>
      <c r="AI15" s="401">
        <v>2</v>
      </c>
      <c r="AJ15" s="401">
        <v>1000</v>
      </c>
      <c r="AK15" s="401">
        <v>179</v>
      </c>
      <c r="AL15" s="401">
        <v>7</v>
      </c>
      <c r="AM15" s="401">
        <v>55</v>
      </c>
      <c r="AN15" s="401">
        <v>189</v>
      </c>
      <c r="AO15" s="401">
        <v>35</v>
      </c>
      <c r="AP15" s="401">
        <v>8</v>
      </c>
      <c r="AQ15" s="401">
        <v>15</v>
      </c>
      <c r="AR15" s="363">
        <v>256</v>
      </c>
      <c r="AS15" s="401">
        <v>56</v>
      </c>
      <c r="AT15" s="401">
        <v>1</v>
      </c>
      <c r="AU15" s="401">
        <v>48</v>
      </c>
      <c r="AV15" s="401">
        <v>978</v>
      </c>
      <c r="AW15" s="401">
        <v>199</v>
      </c>
      <c r="AX15" s="401">
        <v>27</v>
      </c>
      <c r="AY15" s="401">
        <v>43</v>
      </c>
      <c r="AZ15" s="401">
        <v>378</v>
      </c>
      <c r="BA15" s="401">
        <v>59</v>
      </c>
      <c r="BB15" s="401">
        <v>0</v>
      </c>
      <c r="BC15" s="401">
        <v>19</v>
      </c>
      <c r="BD15" s="362"/>
      <c r="BE15" s="362"/>
    </row>
    <row r="16" spans="1:57" s="355" customFormat="1" ht="31.5" customHeight="1">
      <c r="A16" s="348">
        <v>8</v>
      </c>
      <c r="B16" s="348">
        <v>6</v>
      </c>
      <c r="C16" s="376" t="s">
        <v>211</v>
      </c>
      <c r="D16" s="377" t="s">
        <v>196</v>
      </c>
      <c r="E16" s="378" t="s">
        <v>195</v>
      </c>
      <c r="F16" s="367" t="s">
        <v>210</v>
      </c>
      <c r="G16" s="368" t="s">
        <v>193</v>
      </c>
      <c r="H16" s="401">
        <v>222</v>
      </c>
      <c r="I16" s="401">
        <v>21</v>
      </c>
      <c r="J16" s="399">
        <v>1</v>
      </c>
      <c r="K16" s="401">
        <v>18</v>
      </c>
      <c r="L16" s="401">
        <v>1400</v>
      </c>
      <c r="M16" s="401">
        <v>233</v>
      </c>
      <c r="N16" s="401">
        <v>6</v>
      </c>
      <c r="O16" s="401">
        <v>63</v>
      </c>
      <c r="P16" s="401">
        <v>197</v>
      </c>
      <c r="Q16" s="401">
        <v>38</v>
      </c>
      <c r="R16" s="401">
        <v>5</v>
      </c>
      <c r="S16" s="401">
        <v>13</v>
      </c>
      <c r="T16" s="401">
        <v>106</v>
      </c>
      <c r="U16" s="401">
        <v>22</v>
      </c>
      <c r="V16" s="401">
        <v>0</v>
      </c>
      <c r="W16" s="401">
        <v>12</v>
      </c>
      <c r="X16" s="401">
        <v>463</v>
      </c>
      <c r="Y16" s="401">
        <v>101</v>
      </c>
      <c r="Z16" s="401">
        <v>33</v>
      </c>
      <c r="AA16" s="401">
        <v>57</v>
      </c>
      <c r="AB16" s="401">
        <v>39</v>
      </c>
      <c r="AC16" s="401">
        <v>9</v>
      </c>
      <c r="AD16" s="401">
        <v>2</v>
      </c>
      <c r="AE16" s="401">
        <v>0</v>
      </c>
      <c r="AF16" s="401">
        <v>8</v>
      </c>
      <c r="AG16" s="401">
        <v>9</v>
      </c>
      <c r="AH16" s="401">
        <v>1</v>
      </c>
      <c r="AI16" s="401">
        <v>2</v>
      </c>
      <c r="AJ16" s="401">
        <v>1063</v>
      </c>
      <c r="AK16" s="401">
        <v>194</v>
      </c>
      <c r="AL16" s="401">
        <v>8</v>
      </c>
      <c r="AM16" s="401">
        <v>61</v>
      </c>
      <c r="AN16" s="401">
        <v>208</v>
      </c>
      <c r="AO16" s="401">
        <v>41</v>
      </c>
      <c r="AP16" s="401">
        <v>8</v>
      </c>
      <c r="AQ16" s="401">
        <v>17</v>
      </c>
      <c r="AR16" s="363">
        <v>287</v>
      </c>
      <c r="AS16" s="401">
        <v>58</v>
      </c>
      <c r="AT16" s="401">
        <v>1</v>
      </c>
      <c r="AU16" s="401">
        <v>52</v>
      </c>
      <c r="AV16" s="401">
        <v>1033</v>
      </c>
      <c r="AW16" s="401">
        <v>221</v>
      </c>
      <c r="AX16" s="401">
        <v>30</v>
      </c>
      <c r="AY16" s="401">
        <v>47</v>
      </c>
      <c r="AZ16" s="401">
        <v>419</v>
      </c>
      <c r="BA16" s="401">
        <v>66</v>
      </c>
      <c r="BB16" s="401">
        <v>0</v>
      </c>
      <c r="BC16" s="401">
        <v>24</v>
      </c>
      <c r="BD16" s="379"/>
      <c r="BE16" s="379"/>
    </row>
    <row r="17" spans="1:57" s="355" customFormat="1" ht="31.5" customHeight="1">
      <c r="A17" s="348">
        <v>9</v>
      </c>
      <c r="B17" s="348">
        <v>1</v>
      </c>
      <c r="C17" s="380" t="s">
        <v>210</v>
      </c>
      <c r="D17" s="381" t="s">
        <v>193</v>
      </c>
      <c r="E17" s="382" t="s">
        <v>195</v>
      </c>
      <c r="F17" s="383" t="s">
        <v>209</v>
      </c>
      <c r="G17" s="384" t="s">
        <v>193</v>
      </c>
      <c r="H17" s="399">
        <v>340</v>
      </c>
      <c r="I17" s="399">
        <v>44</v>
      </c>
      <c r="J17" s="399">
        <v>1</v>
      </c>
      <c r="K17" s="399">
        <v>30</v>
      </c>
      <c r="L17" s="399">
        <v>1987</v>
      </c>
      <c r="M17" s="399">
        <v>351</v>
      </c>
      <c r="N17" s="399">
        <v>10</v>
      </c>
      <c r="O17" s="399">
        <v>122</v>
      </c>
      <c r="P17" s="399">
        <v>288</v>
      </c>
      <c r="Q17" s="399">
        <v>58</v>
      </c>
      <c r="R17" s="399">
        <v>7</v>
      </c>
      <c r="S17" s="399">
        <v>18</v>
      </c>
      <c r="T17" s="399">
        <v>185</v>
      </c>
      <c r="U17" s="399">
        <v>54</v>
      </c>
      <c r="V17" s="399">
        <v>5</v>
      </c>
      <c r="W17" s="399">
        <v>25</v>
      </c>
      <c r="X17" s="399">
        <v>724</v>
      </c>
      <c r="Y17" s="399">
        <v>204</v>
      </c>
      <c r="Z17" s="401">
        <v>44</v>
      </c>
      <c r="AA17" s="399">
        <v>92</v>
      </c>
      <c r="AB17" s="399">
        <v>61</v>
      </c>
      <c r="AC17" s="399">
        <v>18</v>
      </c>
      <c r="AD17" s="399">
        <v>2</v>
      </c>
      <c r="AE17" s="399">
        <v>2</v>
      </c>
      <c r="AF17" s="399">
        <v>21</v>
      </c>
      <c r="AG17" s="399">
        <v>11</v>
      </c>
      <c r="AH17" s="401">
        <v>1</v>
      </c>
      <c r="AI17" s="399">
        <v>3</v>
      </c>
      <c r="AJ17" s="399">
        <v>1455</v>
      </c>
      <c r="AK17" s="401">
        <v>294</v>
      </c>
      <c r="AL17" s="399">
        <v>9</v>
      </c>
      <c r="AM17" s="399">
        <v>99</v>
      </c>
      <c r="AN17" s="399">
        <v>364</v>
      </c>
      <c r="AO17" s="399">
        <v>73</v>
      </c>
      <c r="AP17" s="399">
        <v>10</v>
      </c>
      <c r="AQ17" s="399">
        <v>42</v>
      </c>
      <c r="AR17" s="363">
        <v>418</v>
      </c>
      <c r="AS17" s="399">
        <v>83</v>
      </c>
      <c r="AT17" s="399">
        <v>1</v>
      </c>
      <c r="AU17" s="399">
        <v>69</v>
      </c>
      <c r="AV17" s="399">
        <v>1563</v>
      </c>
      <c r="AW17" s="399">
        <v>284</v>
      </c>
      <c r="AX17" s="399">
        <v>44</v>
      </c>
      <c r="AY17" s="399">
        <v>70</v>
      </c>
      <c r="AZ17" s="399">
        <v>605</v>
      </c>
      <c r="BA17" s="399">
        <v>90</v>
      </c>
      <c r="BB17" s="401">
        <v>0</v>
      </c>
      <c r="BC17" s="399">
        <v>38</v>
      </c>
      <c r="BD17" s="385"/>
      <c r="BE17" s="385"/>
    </row>
    <row r="18" spans="1:57" s="355" customFormat="1" ht="31.5" customHeight="1">
      <c r="A18" s="348">
        <v>10</v>
      </c>
      <c r="B18" s="348">
        <v>1</v>
      </c>
      <c r="C18" s="370" t="s">
        <v>209</v>
      </c>
      <c r="D18" s="371" t="s">
        <v>193</v>
      </c>
      <c r="E18" s="372" t="s">
        <v>195</v>
      </c>
      <c r="F18" s="386" t="s">
        <v>208</v>
      </c>
      <c r="G18" s="387" t="s">
        <v>193</v>
      </c>
      <c r="H18" s="402">
        <v>490</v>
      </c>
      <c r="I18" s="402">
        <v>72</v>
      </c>
      <c r="J18" s="399">
        <v>2</v>
      </c>
      <c r="K18" s="402">
        <v>41</v>
      </c>
      <c r="L18" s="402">
        <v>2406</v>
      </c>
      <c r="M18" s="402">
        <v>446</v>
      </c>
      <c r="N18" s="402">
        <v>12</v>
      </c>
      <c r="O18" s="402">
        <v>161</v>
      </c>
      <c r="P18" s="402">
        <v>386</v>
      </c>
      <c r="Q18" s="402">
        <v>81</v>
      </c>
      <c r="R18" s="402">
        <v>10</v>
      </c>
      <c r="S18" s="402">
        <v>25</v>
      </c>
      <c r="T18" s="402">
        <v>264</v>
      </c>
      <c r="U18" s="402">
        <v>77</v>
      </c>
      <c r="V18" s="402">
        <v>8</v>
      </c>
      <c r="W18" s="402">
        <v>32</v>
      </c>
      <c r="X18" s="402">
        <v>1039</v>
      </c>
      <c r="Y18" s="402">
        <v>293</v>
      </c>
      <c r="Z18" s="401">
        <v>55</v>
      </c>
      <c r="AA18" s="402">
        <v>113</v>
      </c>
      <c r="AB18" s="402">
        <v>85</v>
      </c>
      <c r="AC18" s="402">
        <v>29</v>
      </c>
      <c r="AD18" s="402">
        <v>3</v>
      </c>
      <c r="AE18" s="402">
        <v>3</v>
      </c>
      <c r="AF18" s="402">
        <v>31</v>
      </c>
      <c r="AG18" s="402">
        <v>12</v>
      </c>
      <c r="AH18" s="401">
        <v>1</v>
      </c>
      <c r="AI18" s="402">
        <v>5</v>
      </c>
      <c r="AJ18" s="402">
        <v>1825</v>
      </c>
      <c r="AK18" s="399">
        <v>403</v>
      </c>
      <c r="AL18" s="402">
        <v>11</v>
      </c>
      <c r="AM18" s="402">
        <v>130</v>
      </c>
      <c r="AN18" s="402">
        <v>556</v>
      </c>
      <c r="AO18" s="402">
        <v>112</v>
      </c>
      <c r="AP18" s="402">
        <v>11</v>
      </c>
      <c r="AQ18" s="402">
        <v>60</v>
      </c>
      <c r="AR18" s="402">
        <v>540</v>
      </c>
      <c r="AS18" s="402">
        <v>106</v>
      </c>
      <c r="AT18" s="402">
        <v>1</v>
      </c>
      <c r="AU18" s="402">
        <v>87</v>
      </c>
      <c r="AV18" s="402">
        <v>2050</v>
      </c>
      <c r="AW18" s="402">
        <v>346</v>
      </c>
      <c r="AX18" s="402">
        <v>54</v>
      </c>
      <c r="AY18" s="402">
        <v>89</v>
      </c>
      <c r="AZ18" s="402">
        <v>728</v>
      </c>
      <c r="BA18" s="402">
        <v>119</v>
      </c>
      <c r="BB18" s="399">
        <v>0</v>
      </c>
      <c r="BC18" s="402">
        <v>51</v>
      </c>
      <c r="BD18" s="375"/>
      <c r="BE18" s="375"/>
    </row>
    <row r="19" spans="1:57" s="355" customFormat="1" ht="31.5" customHeight="1">
      <c r="A19" s="348">
        <v>11</v>
      </c>
      <c r="B19" s="348">
        <v>1</v>
      </c>
      <c r="C19" s="380" t="s">
        <v>208</v>
      </c>
      <c r="D19" s="381" t="s">
        <v>193</v>
      </c>
      <c r="E19" s="382" t="s">
        <v>195</v>
      </c>
      <c r="F19" s="386" t="s">
        <v>207</v>
      </c>
      <c r="G19" s="387" t="s">
        <v>193</v>
      </c>
      <c r="H19" s="399">
        <v>643</v>
      </c>
      <c r="I19" s="399">
        <v>104</v>
      </c>
      <c r="J19" s="402">
        <v>2</v>
      </c>
      <c r="K19" s="399">
        <v>56</v>
      </c>
      <c r="L19" s="399">
        <v>2802</v>
      </c>
      <c r="M19" s="399">
        <v>546</v>
      </c>
      <c r="N19" s="399">
        <v>13</v>
      </c>
      <c r="O19" s="399">
        <v>194</v>
      </c>
      <c r="P19" s="399">
        <v>505</v>
      </c>
      <c r="Q19" s="399">
        <v>104</v>
      </c>
      <c r="R19" s="399">
        <v>13</v>
      </c>
      <c r="S19" s="399">
        <v>31</v>
      </c>
      <c r="T19" s="399">
        <v>351</v>
      </c>
      <c r="U19" s="399">
        <v>96</v>
      </c>
      <c r="V19" s="399">
        <v>12</v>
      </c>
      <c r="W19" s="399">
        <v>38</v>
      </c>
      <c r="X19" s="399">
        <v>1404</v>
      </c>
      <c r="Y19" s="399">
        <v>362</v>
      </c>
      <c r="Z19" s="401">
        <v>66</v>
      </c>
      <c r="AA19" s="399">
        <v>134</v>
      </c>
      <c r="AB19" s="399">
        <v>108</v>
      </c>
      <c r="AC19" s="399">
        <v>38</v>
      </c>
      <c r="AD19" s="399">
        <v>3</v>
      </c>
      <c r="AE19" s="399">
        <v>3</v>
      </c>
      <c r="AF19" s="399">
        <v>40</v>
      </c>
      <c r="AG19" s="399">
        <v>16</v>
      </c>
      <c r="AH19" s="401">
        <v>1</v>
      </c>
      <c r="AI19" s="399">
        <v>7</v>
      </c>
      <c r="AJ19" s="399">
        <v>2222</v>
      </c>
      <c r="AK19" s="402">
        <v>495</v>
      </c>
      <c r="AL19" s="399">
        <v>13</v>
      </c>
      <c r="AM19" s="399">
        <v>169</v>
      </c>
      <c r="AN19" s="399">
        <v>760</v>
      </c>
      <c r="AO19" s="399">
        <v>151</v>
      </c>
      <c r="AP19" s="399">
        <v>12</v>
      </c>
      <c r="AQ19" s="399">
        <v>80</v>
      </c>
      <c r="AR19" s="399">
        <v>654</v>
      </c>
      <c r="AS19" s="399">
        <v>131</v>
      </c>
      <c r="AT19" s="399">
        <v>1</v>
      </c>
      <c r="AU19" s="399">
        <v>102</v>
      </c>
      <c r="AV19" s="399">
        <v>2497</v>
      </c>
      <c r="AW19" s="399">
        <v>422</v>
      </c>
      <c r="AX19" s="399">
        <v>63</v>
      </c>
      <c r="AY19" s="399">
        <v>110</v>
      </c>
      <c r="AZ19" s="399">
        <v>851</v>
      </c>
      <c r="BA19" s="399">
        <v>152</v>
      </c>
      <c r="BB19" s="402">
        <v>0</v>
      </c>
      <c r="BC19" s="399">
        <v>59</v>
      </c>
      <c r="BD19" s="385"/>
      <c r="BE19" s="385"/>
    </row>
    <row r="20" spans="1:57" s="355" customFormat="1" ht="31.5" customHeight="1">
      <c r="A20" s="348">
        <v>12</v>
      </c>
      <c r="B20" s="348">
        <v>1</v>
      </c>
      <c r="C20" s="380" t="s">
        <v>207</v>
      </c>
      <c r="D20" s="381" t="s">
        <v>193</v>
      </c>
      <c r="E20" s="382" t="s">
        <v>195</v>
      </c>
      <c r="F20" s="386" t="s">
        <v>206</v>
      </c>
      <c r="G20" s="387" t="s">
        <v>193</v>
      </c>
      <c r="H20" s="399">
        <v>817</v>
      </c>
      <c r="I20" s="399">
        <v>131</v>
      </c>
      <c r="J20" s="399">
        <v>2</v>
      </c>
      <c r="K20" s="399">
        <v>62</v>
      </c>
      <c r="L20" s="399">
        <v>3251</v>
      </c>
      <c r="M20" s="399">
        <v>621</v>
      </c>
      <c r="N20" s="399">
        <v>14</v>
      </c>
      <c r="O20" s="399">
        <v>223</v>
      </c>
      <c r="P20" s="399">
        <v>602</v>
      </c>
      <c r="Q20" s="399">
        <v>124</v>
      </c>
      <c r="R20" s="399">
        <v>15</v>
      </c>
      <c r="S20" s="399">
        <v>33</v>
      </c>
      <c r="T20" s="399">
        <v>431</v>
      </c>
      <c r="U20" s="399">
        <v>126</v>
      </c>
      <c r="V20" s="399">
        <v>16</v>
      </c>
      <c r="W20" s="399">
        <v>43</v>
      </c>
      <c r="X20" s="399">
        <v>1809</v>
      </c>
      <c r="Y20" s="399">
        <v>430</v>
      </c>
      <c r="Z20" s="401">
        <v>74</v>
      </c>
      <c r="AA20" s="399">
        <v>157</v>
      </c>
      <c r="AB20" s="399">
        <v>143</v>
      </c>
      <c r="AC20" s="399">
        <v>43</v>
      </c>
      <c r="AD20" s="399">
        <v>3</v>
      </c>
      <c r="AE20" s="399">
        <v>5</v>
      </c>
      <c r="AF20" s="399">
        <v>63</v>
      </c>
      <c r="AG20" s="399">
        <v>17</v>
      </c>
      <c r="AH20" s="401">
        <v>1</v>
      </c>
      <c r="AI20" s="399">
        <v>7</v>
      </c>
      <c r="AJ20" s="399">
        <v>2622</v>
      </c>
      <c r="AK20" s="399">
        <v>573</v>
      </c>
      <c r="AL20" s="399">
        <v>14</v>
      </c>
      <c r="AM20" s="399">
        <v>211</v>
      </c>
      <c r="AN20" s="399">
        <v>964</v>
      </c>
      <c r="AO20" s="399">
        <v>180</v>
      </c>
      <c r="AP20" s="399">
        <v>14</v>
      </c>
      <c r="AQ20" s="399">
        <v>99</v>
      </c>
      <c r="AR20" s="399">
        <v>773</v>
      </c>
      <c r="AS20" s="399">
        <v>147</v>
      </c>
      <c r="AT20" s="399">
        <v>1</v>
      </c>
      <c r="AU20" s="399">
        <v>115</v>
      </c>
      <c r="AV20" s="399">
        <v>2971</v>
      </c>
      <c r="AW20" s="399">
        <v>484</v>
      </c>
      <c r="AX20" s="399">
        <v>75</v>
      </c>
      <c r="AY20" s="399">
        <v>128</v>
      </c>
      <c r="AZ20" s="399">
        <v>987</v>
      </c>
      <c r="BA20" s="399">
        <v>179</v>
      </c>
      <c r="BB20" s="399">
        <v>1</v>
      </c>
      <c r="BC20" s="399">
        <v>70</v>
      </c>
      <c r="BD20" s="385"/>
      <c r="BE20" s="385"/>
    </row>
    <row r="21" spans="1:57" s="355" customFormat="1" ht="31.5" customHeight="1">
      <c r="A21" s="348">
        <v>13</v>
      </c>
      <c r="B21" s="348">
        <v>1</v>
      </c>
      <c r="C21" s="380" t="s">
        <v>206</v>
      </c>
      <c r="D21" s="381" t="s">
        <v>193</v>
      </c>
      <c r="E21" s="382" t="s">
        <v>195</v>
      </c>
      <c r="F21" s="367" t="s">
        <v>205</v>
      </c>
      <c r="G21" s="368" t="s">
        <v>193</v>
      </c>
      <c r="H21" s="399">
        <v>994</v>
      </c>
      <c r="I21" s="399">
        <v>157</v>
      </c>
      <c r="J21" s="399">
        <v>4</v>
      </c>
      <c r="K21" s="399">
        <v>70</v>
      </c>
      <c r="L21" s="399">
        <v>3745</v>
      </c>
      <c r="M21" s="399">
        <v>722</v>
      </c>
      <c r="N21" s="399">
        <v>18</v>
      </c>
      <c r="O21" s="399">
        <v>246</v>
      </c>
      <c r="P21" s="399">
        <v>703</v>
      </c>
      <c r="Q21" s="399">
        <v>140</v>
      </c>
      <c r="R21" s="399">
        <v>18</v>
      </c>
      <c r="S21" s="399">
        <v>38</v>
      </c>
      <c r="T21" s="399">
        <v>524</v>
      </c>
      <c r="U21" s="399">
        <v>147</v>
      </c>
      <c r="V21" s="399">
        <v>20</v>
      </c>
      <c r="W21" s="399">
        <v>47</v>
      </c>
      <c r="X21" s="399">
        <v>2191</v>
      </c>
      <c r="Y21" s="399">
        <v>489</v>
      </c>
      <c r="Z21" s="401">
        <v>82</v>
      </c>
      <c r="AA21" s="399">
        <v>177</v>
      </c>
      <c r="AB21" s="399">
        <v>178</v>
      </c>
      <c r="AC21" s="399">
        <v>51</v>
      </c>
      <c r="AD21" s="399">
        <v>4</v>
      </c>
      <c r="AE21" s="399">
        <v>6</v>
      </c>
      <c r="AF21" s="399">
        <v>82</v>
      </c>
      <c r="AG21" s="399">
        <v>18</v>
      </c>
      <c r="AH21" s="399">
        <v>1</v>
      </c>
      <c r="AI21" s="399">
        <v>10</v>
      </c>
      <c r="AJ21" s="399">
        <v>3057</v>
      </c>
      <c r="AK21" s="399">
        <v>675</v>
      </c>
      <c r="AL21" s="399">
        <v>15</v>
      </c>
      <c r="AM21" s="399">
        <v>254</v>
      </c>
      <c r="AN21" s="399">
        <v>1162</v>
      </c>
      <c r="AO21" s="399">
        <v>217</v>
      </c>
      <c r="AP21" s="399">
        <v>14</v>
      </c>
      <c r="AQ21" s="399">
        <v>115</v>
      </c>
      <c r="AR21" s="399">
        <v>879</v>
      </c>
      <c r="AS21" s="399">
        <v>184</v>
      </c>
      <c r="AT21" s="399">
        <v>1</v>
      </c>
      <c r="AU21" s="399">
        <v>121</v>
      </c>
      <c r="AV21" s="399">
        <v>3416</v>
      </c>
      <c r="AW21" s="399">
        <v>572</v>
      </c>
      <c r="AX21" s="399">
        <v>85</v>
      </c>
      <c r="AY21" s="399">
        <v>147</v>
      </c>
      <c r="AZ21" s="399">
        <v>1101</v>
      </c>
      <c r="BA21" s="399">
        <v>203</v>
      </c>
      <c r="BB21" s="399">
        <v>1</v>
      </c>
      <c r="BC21" s="399">
        <v>77</v>
      </c>
      <c r="BD21" s="385"/>
      <c r="BE21" s="385"/>
    </row>
    <row r="22" spans="1:57" s="355" customFormat="1" ht="31.5" customHeight="1">
      <c r="A22" s="348">
        <v>14</v>
      </c>
      <c r="B22" s="348">
        <v>1</v>
      </c>
      <c r="C22" s="370" t="s">
        <v>205</v>
      </c>
      <c r="D22" s="371" t="s">
        <v>193</v>
      </c>
      <c r="E22" s="372" t="s">
        <v>195</v>
      </c>
      <c r="F22" s="386" t="s">
        <v>204</v>
      </c>
      <c r="G22" s="387" t="s">
        <v>193</v>
      </c>
      <c r="H22" s="402">
        <v>1135</v>
      </c>
      <c r="I22" s="402">
        <v>186</v>
      </c>
      <c r="J22" s="402">
        <v>5</v>
      </c>
      <c r="K22" s="402">
        <v>82</v>
      </c>
      <c r="L22" s="402">
        <v>4230</v>
      </c>
      <c r="M22" s="402">
        <v>834</v>
      </c>
      <c r="N22" s="402">
        <v>20</v>
      </c>
      <c r="O22" s="402">
        <v>267</v>
      </c>
      <c r="P22" s="402">
        <v>796</v>
      </c>
      <c r="Q22" s="402">
        <v>157</v>
      </c>
      <c r="R22" s="399">
        <v>22</v>
      </c>
      <c r="S22" s="402">
        <v>43</v>
      </c>
      <c r="T22" s="402">
        <v>622</v>
      </c>
      <c r="U22" s="402">
        <v>165</v>
      </c>
      <c r="V22" s="402">
        <v>23</v>
      </c>
      <c r="W22" s="402">
        <v>52</v>
      </c>
      <c r="X22" s="402">
        <v>2633</v>
      </c>
      <c r="Y22" s="402">
        <v>560</v>
      </c>
      <c r="Z22" s="401">
        <v>93</v>
      </c>
      <c r="AA22" s="402">
        <v>194</v>
      </c>
      <c r="AB22" s="402">
        <v>204</v>
      </c>
      <c r="AC22" s="402">
        <v>56</v>
      </c>
      <c r="AD22" s="399">
        <v>5</v>
      </c>
      <c r="AE22" s="402">
        <v>7</v>
      </c>
      <c r="AF22" s="402">
        <v>93</v>
      </c>
      <c r="AG22" s="402">
        <v>21</v>
      </c>
      <c r="AH22" s="399">
        <v>1</v>
      </c>
      <c r="AI22" s="402">
        <v>10</v>
      </c>
      <c r="AJ22" s="402">
        <v>3514</v>
      </c>
      <c r="AK22" s="402">
        <v>771</v>
      </c>
      <c r="AL22" s="402">
        <v>17</v>
      </c>
      <c r="AM22" s="402">
        <v>297</v>
      </c>
      <c r="AN22" s="402">
        <v>1377</v>
      </c>
      <c r="AO22" s="402">
        <v>250</v>
      </c>
      <c r="AP22" s="399">
        <v>14</v>
      </c>
      <c r="AQ22" s="402">
        <v>132</v>
      </c>
      <c r="AR22" s="402">
        <v>991</v>
      </c>
      <c r="AS22" s="402">
        <v>212</v>
      </c>
      <c r="AT22" s="399">
        <v>3</v>
      </c>
      <c r="AU22" s="402">
        <v>128</v>
      </c>
      <c r="AV22" s="402">
        <v>3863</v>
      </c>
      <c r="AW22" s="402">
        <v>656</v>
      </c>
      <c r="AX22" s="402">
        <v>94</v>
      </c>
      <c r="AY22" s="402">
        <v>165</v>
      </c>
      <c r="AZ22" s="402">
        <v>1241</v>
      </c>
      <c r="BA22" s="402">
        <v>222</v>
      </c>
      <c r="BB22" s="402">
        <v>2</v>
      </c>
      <c r="BC22" s="402">
        <v>84</v>
      </c>
      <c r="BD22" s="375"/>
      <c r="BE22" s="375"/>
    </row>
    <row r="23" spans="1:57" s="355" customFormat="1" ht="31.5" customHeight="1">
      <c r="A23" s="348">
        <v>15</v>
      </c>
      <c r="B23" s="348">
        <v>1</v>
      </c>
      <c r="C23" s="380" t="s">
        <v>204</v>
      </c>
      <c r="D23" s="381" t="s">
        <v>193</v>
      </c>
      <c r="E23" s="382" t="s">
        <v>195</v>
      </c>
      <c r="F23" s="383" t="s">
        <v>203</v>
      </c>
      <c r="G23" s="384" t="s">
        <v>193</v>
      </c>
      <c r="H23" s="399">
        <v>1295</v>
      </c>
      <c r="I23" s="399">
        <v>234</v>
      </c>
      <c r="J23" s="399">
        <v>6</v>
      </c>
      <c r="K23" s="399">
        <v>93</v>
      </c>
      <c r="L23" s="399">
        <v>4683</v>
      </c>
      <c r="M23" s="399">
        <v>952</v>
      </c>
      <c r="N23" s="399">
        <v>23</v>
      </c>
      <c r="O23" s="399">
        <v>286</v>
      </c>
      <c r="P23" s="399">
        <v>903</v>
      </c>
      <c r="Q23" s="399">
        <v>180</v>
      </c>
      <c r="R23" s="402">
        <v>25</v>
      </c>
      <c r="S23" s="399">
        <v>45</v>
      </c>
      <c r="T23" s="399">
        <v>718</v>
      </c>
      <c r="U23" s="399">
        <v>196</v>
      </c>
      <c r="V23" s="399">
        <v>26</v>
      </c>
      <c r="W23" s="399">
        <v>55</v>
      </c>
      <c r="X23" s="399">
        <v>3103</v>
      </c>
      <c r="Y23" s="399">
        <v>630</v>
      </c>
      <c r="Z23" s="401">
        <v>105</v>
      </c>
      <c r="AA23" s="399">
        <v>207</v>
      </c>
      <c r="AB23" s="399">
        <v>228</v>
      </c>
      <c r="AC23" s="399">
        <v>65</v>
      </c>
      <c r="AD23" s="399">
        <v>5</v>
      </c>
      <c r="AE23" s="399">
        <v>7</v>
      </c>
      <c r="AF23" s="399">
        <v>105</v>
      </c>
      <c r="AG23" s="399">
        <v>22</v>
      </c>
      <c r="AH23" s="399">
        <v>1</v>
      </c>
      <c r="AI23" s="399">
        <v>11</v>
      </c>
      <c r="AJ23" s="399">
        <v>3978</v>
      </c>
      <c r="AK23" s="399">
        <v>868</v>
      </c>
      <c r="AL23" s="399">
        <v>19</v>
      </c>
      <c r="AM23" s="399">
        <v>323</v>
      </c>
      <c r="AN23" s="399">
        <v>1574</v>
      </c>
      <c r="AO23" s="399">
        <v>296</v>
      </c>
      <c r="AP23" s="399">
        <v>15</v>
      </c>
      <c r="AQ23" s="399">
        <v>146</v>
      </c>
      <c r="AR23" s="399">
        <v>1098</v>
      </c>
      <c r="AS23" s="399">
        <v>238</v>
      </c>
      <c r="AT23" s="399">
        <v>3</v>
      </c>
      <c r="AU23" s="399">
        <v>131</v>
      </c>
      <c r="AV23" s="399">
        <v>4302</v>
      </c>
      <c r="AW23" s="399">
        <v>714</v>
      </c>
      <c r="AX23" s="399">
        <v>107</v>
      </c>
      <c r="AY23" s="399">
        <v>181</v>
      </c>
      <c r="AZ23" s="399">
        <v>1381</v>
      </c>
      <c r="BA23" s="399">
        <v>241</v>
      </c>
      <c r="BB23" s="399">
        <v>5</v>
      </c>
      <c r="BC23" s="399">
        <v>92</v>
      </c>
      <c r="BD23" s="385"/>
      <c r="BE23" s="385"/>
    </row>
    <row r="24" spans="1:57" s="355" customFormat="1" ht="31.5" customHeight="1">
      <c r="A24" s="348">
        <v>16</v>
      </c>
      <c r="B24" s="348">
        <v>1</v>
      </c>
      <c r="C24" s="380" t="s">
        <v>203</v>
      </c>
      <c r="D24" s="381" t="s">
        <v>193</v>
      </c>
      <c r="E24" s="382" t="s">
        <v>195</v>
      </c>
      <c r="F24" s="386" t="s">
        <v>202</v>
      </c>
      <c r="G24" s="387" t="s">
        <v>193</v>
      </c>
      <c r="H24" s="361">
        <v>1463</v>
      </c>
      <c r="I24" s="361">
        <v>264</v>
      </c>
      <c r="J24" s="361">
        <v>8</v>
      </c>
      <c r="K24" s="361">
        <v>101</v>
      </c>
      <c r="L24" s="361">
        <v>5184</v>
      </c>
      <c r="M24" s="361">
        <v>1097</v>
      </c>
      <c r="N24" s="361">
        <v>25</v>
      </c>
      <c r="O24" s="361">
        <v>309</v>
      </c>
      <c r="P24" s="361">
        <v>1013</v>
      </c>
      <c r="Q24" s="361">
        <v>218</v>
      </c>
      <c r="R24" s="399">
        <v>28</v>
      </c>
      <c r="S24" s="361">
        <v>47</v>
      </c>
      <c r="T24" s="361">
        <v>829</v>
      </c>
      <c r="U24" s="361">
        <v>222</v>
      </c>
      <c r="V24" s="361">
        <v>29</v>
      </c>
      <c r="W24" s="361">
        <v>60</v>
      </c>
      <c r="X24" s="361">
        <v>3566</v>
      </c>
      <c r="Y24" s="361">
        <v>704</v>
      </c>
      <c r="Z24" s="401">
        <v>113</v>
      </c>
      <c r="AA24" s="361">
        <v>224</v>
      </c>
      <c r="AB24" s="361">
        <v>276</v>
      </c>
      <c r="AC24" s="361">
        <v>69</v>
      </c>
      <c r="AD24" s="399">
        <v>5</v>
      </c>
      <c r="AE24" s="361">
        <v>7</v>
      </c>
      <c r="AF24" s="361">
        <v>112</v>
      </c>
      <c r="AG24" s="361">
        <v>26</v>
      </c>
      <c r="AH24" s="399">
        <v>1</v>
      </c>
      <c r="AI24" s="361">
        <v>12</v>
      </c>
      <c r="AJ24" s="361">
        <v>4531</v>
      </c>
      <c r="AK24" s="361">
        <v>999</v>
      </c>
      <c r="AL24" s="361">
        <v>21</v>
      </c>
      <c r="AM24" s="361">
        <v>349</v>
      </c>
      <c r="AN24" s="361">
        <v>1786</v>
      </c>
      <c r="AO24" s="361">
        <v>345</v>
      </c>
      <c r="AP24" s="399">
        <v>16</v>
      </c>
      <c r="AQ24" s="361">
        <v>160</v>
      </c>
      <c r="AR24" s="361">
        <v>1222</v>
      </c>
      <c r="AS24" s="361">
        <v>257</v>
      </c>
      <c r="AT24" s="399">
        <v>3</v>
      </c>
      <c r="AU24" s="361">
        <v>132</v>
      </c>
      <c r="AV24" s="361">
        <v>4746</v>
      </c>
      <c r="AW24" s="361">
        <v>785</v>
      </c>
      <c r="AX24" s="361">
        <v>118</v>
      </c>
      <c r="AY24" s="361">
        <v>196</v>
      </c>
      <c r="AZ24" s="361">
        <v>1519</v>
      </c>
      <c r="BA24" s="361">
        <v>255</v>
      </c>
      <c r="BB24" s="361">
        <v>5</v>
      </c>
      <c r="BC24" s="361">
        <v>94</v>
      </c>
      <c r="BD24" s="385"/>
      <c r="BE24" s="385"/>
    </row>
    <row r="25" spans="1:57" s="355" customFormat="1" ht="31.5" customHeight="1">
      <c r="A25" s="348">
        <v>17</v>
      </c>
      <c r="B25" s="348">
        <v>1</v>
      </c>
      <c r="C25" s="349" t="s">
        <v>202</v>
      </c>
      <c r="D25" s="350" t="s">
        <v>193</v>
      </c>
      <c r="E25" s="351" t="s">
        <v>195</v>
      </c>
      <c r="F25" s="352" t="s">
        <v>202</v>
      </c>
      <c r="G25" s="353" t="s">
        <v>201</v>
      </c>
      <c r="H25" s="363">
        <v>1490</v>
      </c>
      <c r="I25" s="363">
        <v>272</v>
      </c>
      <c r="J25" s="363">
        <v>8</v>
      </c>
      <c r="K25" s="363">
        <v>102</v>
      </c>
      <c r="L25" s="363">
        <v>5285</v>
      </c>
      <c r="M25" s="363">
        <v>1115</v>
      </c>
      <c r="N25" s="363">
        <v>25</v>
      </c>
      <c r="O25" s="363">
        <v>310</v>
      </c>
      <c r="P25" s="363">
        <v>1027</v>
      </c>
      <c r="Q25" s="363">
        <v>225</v>
      </c>
      <c r="R25" s="361">
        <v>28</v>
      </c>
      <c r="S25" s="363">
        <v>48</v>
      </c>
      <c r="T25" s="363">
        <v>848</v>
      </c>
      <c r="U25" s="363">
        <v>229</v>
      </c>
      <c r="V25" s="363">
        <v>29</v>
      </c>
      <c r="W25" s="363">
        <v>60</v>
      </c>
      <c r="X25" s="363">
        <v>3657</v>
      </c>
      <c r="Y25" s="363">
        <v>719</v>
      </c>
      <c r="Z25" s="401">
        <v>116</v>
      </c>
      <c r="AA25" s="363">
        <v>227</v>
      </c>
      <c r="AB25" s="363">
        <v>280</v>
      </c>
      <c r="AC25" s="363">
        <v>70</v>
      </c>
      <c r="AD25" s="399">
        <v>5</v>
      </c>
      <c r="AE25" s="363">
        <v>7</v>
      </c>
      <c r="AF25" s="363">
        <v>116</v>
      </c>
      <c r="AG25" s="363">
        <v>27</v>
      </c>
      <c r="AH25" s="399">
        <v>1</v>
      </c>
      <c r="AI25" s="363">
        <v>13</v>
      </c>
      <c r="AJ25" s="363">
        <v>4614</v>
      </c>
      <c r="AK25" s="363">
        <v>1021</v>
      </c>
      <c r="AL25" s="363">
        <v>22</v>
      </c>
      <c r="AM25" s="363">
        <v>356</v>
      </c>
      <c r="AN25" s="363">
        <v>1831</v>
      </c>
      <c r="AO25" s="363">
        <v>354</v>
      </c>
      <c r="AP25" s="399">
        <v>17</v>
      </c>
      <c r="AQ25" s="363">
        <v>162</v>
      </c>
      <c r="AR25" s="363">
        <v>1238</v>
      </c>
      <c r="AS25" s="363">
        <v>260</v>
      </c>
      <c r="AT25" s="399">
        <v>3</v>
      </c>
      <c r="AU25" s="363">
        <v>133</v>
      </c>
      <c r="AV25" s="363">
        <v>4800</v>
      </c>
      <c r="AW25" s="363">
        <v>792</v>
      </c>
      <c r="AX25" s="363">
        <v>122</v>
      </c>
      <c r="AY25" s="363">
        <v>197</v>
      </c>
      <c r="AZ25" s="363">
        <v>1531</v>
      </c>
      <c r="BA25" s="363">
        <v>255</v>
      </c>
      <c r="BB25" s="363">
        <v>5</v>
      </c>
      <c r="BC25" s="363">
        <v>95</v>
      </c>
      <c r="BD25" s="354"/>
      <c r="BE25" s="354"/>
    </row>
    <row r="26" spans="1:57" s="355" customFormat="1" ht="31.5" customHeight="1">
      <c r="A26" s="348">
        <v>17</v>
      </c>
      <c r="B26" s="348">
        <v>2</v>
      </c>
      <c r="C26" s="356" t="s">
        <v>202</v>
      </c>
      <c r="D26" s="357" t="s">
        <v>201</v>
      </c>
      <c r="E26" s="358" t="s">
        <v>195</v>
      </c>
      <c r="F26" s="359" t="s">
        <v>202</v>
      </c>
      <c r="G26" s="360" t="s">
        <v>200</v>
      </c>
      <c r="H26" s="363">
        <v>1522</v>
      </c>
      <c r="I26" s="363">
        <v>275</v>
      </c>
      <c r="J26" s="363">
        <v>8</v>
      </c>
      <c r="K26" s="363">
        <v>104</v>
      </c>
      <c r="L26" s="363">
        <v>5388</v>
      </c>
      <c r="M26" s="363">
        <v>1137</v>
      </c>
      <c r="N26" s="363">
        <v>25</v>
      </c>
      <c r="O26" s="363">
        <v>311</v>
      </c>
      <c r="P26" s="363">
        <v>1050</v>
      </c>
      <c r="Q26" s="363">
        <v>230</v>
      </c>
      <c r="R26" s="363">
        <v>30</v>
      </c>
      <c r="S26" s="363">
        <v>48</v>
      </c>
      <c r="T26" s="363">
        <v>857</v>
      </c>
      <c r="U26" s="363">
        <v>232</v>
      </c>
      <c r="V26" s="363">
        <v>29</v>
      </c>
      <c r="W26" s="363">
        <v>60</v>
      </c>
      <c r="X26" s="363">
        <v>3730</v>
      </c>
      <c r="Y26" s="363">
        <v>728</v>
      </c>
      <c r="Z26" s="401">
        <v>118</v>
      </c>
      <c r="AA26" s="363">
        <v>229</v>
      </c>
      <c r="AB26" s="363">
        <v>282</v>
      </c>
      <c r="AC26" s="363">
        <v>71</v>
      </c>
      <c r="AD26" s="399">
        <v>5</v>
      </c>
      <c r="AE26" s="363">
        <v>9</v>
      </c>
      <c r="AF26" s="363">
        <v>118</v>
      </c>
      <c r="AG26" s="363">
        <v>27</v>
      </c>
      <c r="AH26" s="399">
        <v>1</v>
      </c>
      <c r="AI26" s="363">
        <v>13</v>
      </c>
      <c r="AJ26" s="363">
        <v>4690</v>
      </c>
      <c r="AK26" s="363">
        <v>1040</v>
      </c>
      <c r="AL26" s="363">
        <v>22</v>
      </c>
      <c r="AM26" s="363">
        <v>358</v>
      </c>
      <c r="AN26" s="363">
        <v>1863</v>
      </c>
      <c r="AO26" s="363">
        <v>363</v>
      </c>
      <c r="AP26" s="399">
        <v>17</v>
      </c>
      <c r="AQ26" s="363">
        <v>163</v>
      </c>
      <c r="AR26" s="363">
        <v>1262</v>
      </c>
      <c r="AS26" s="363">
        <v>265</v>
      </c>
      <c r="AT26" s="399">
        <v>3</v>
      </c>
      <c r="AU26" s="363">
        <v>133</v>
      </c>
      <c r="AV26" s="363">
        <v>4868</v>
      </c>
      <c r="AW26" s="363">
        <v>805</v>
      </c>
      <c r="AX26" s="363">
        <v>126</v>
      </c>
      <c r="AY26" s="363">
        <v>202</v>
      </c>
      <c r="AZ26" s="363">
        <v>1553</v>
      </c>
      <c r="BA26" s="363">
        <v>257</v>
      </c>
      <c r="BB26" s="363">
        <v>5</v>
      </c>
      <c r="BC26" s="363">
        <v>95</v>
      </c>
      <c r="BD26" s="362"/>
      <c r="BE26" s="362"/>
    </row>
    <row r="27" spans="1:57" s="355" customFormat="1" ht="31.5" customHeight="1">
      <c r="A27" s="348">
        <v>17</v>
      </c>
      <c r="B27" s="348">
        <v>3</v>
      </c>
      <c r="C27" s="356" t="s">
        <v>202</v>
      </c>
      <c r="D27" s="357" t="s">
        <v>200</v>
      </c>
      <c r="E27" s="358" t="s">
        <v>195</v>
      </c>
      <c r="F27" s="359" t="s">
        <v>202</v>
      </c>
      <c r="G27" s="360" t="s">
        <v>199</v>
      </c>
      <c r="H27" s="363">
        <v>1548</v>
      </c>
      <c r="I27" s="363">
        <v>282</v>
      </c>
      <c r="J27" s="363">
        <v>8</v>
      </c>
      <c r="K27" s="363">
        <v>105</v>
      </c>
      <c r="L27" s="363">
        <v>5473</v>
      </c>
      <c r="M27" s="363">
        <v>1165</v>
      </c>
      <c r="N27" s="363">
        <v>25</v>
      </c>
      <c r="O27" s="363">
        <v>317</v>
      </c>
      <c r="P27" s="363">
        <v>1070</v>
      </c>
      <c r="Q27" s="363">
        <v>236</v>
      </c>
      <c r="R27" s="363">
        <v>30</v>
      </c>
      <c r="S27" s="363">
        <v>49</v>
      </c>
      <c r="T27" s="363">
        <v>879</v>
      </c>
      <c r="U27" s="363">
        <v>239</v>
      </c>
      <c r="V27" s="363">
        <v>30</v>
      </c>
      <c r="W27" s="363">
        <v>61</v>
      </c>
      <c r="X27" s="363">
        <v>3799</v>
      </c>
      <c r="Y27" s="363">
        <v>735</v>
      </c>
      <c r="Z27" s="401">
        <v>120</v>
      </c>
      <c r="AA27" s="363">
        <v>230</v>
      </c>
      <c r="AB27" s="363">
        <v>287</v>
      </c>
      <c r="AC27" s="363">
        <v>71</v>
      </c>
      <c r="AD27" s="399">
        <v>5</v>
      </c>
      <c r="AE27" s="363">
        <v>9</v>
      </c>
      <c r="AF27" s="363">
        <v>119</v>
      </c>
      <c r="AG27" s="363">
        <v>28</v>
      </c>
      <c r="AH27" s="399">
        <v>1</v>
      </c>
      <c r="AI27" s="363">
        <v>14</v>
      </c>
      <c r="AJ27" s="363">
        <v>4792</v>
      </c>
      <c r="AK27" s="363">
        <v>1063</v>
      </c>
      <c r="AL27" s="363">
        <v>22</v>
      </c>
      <c r="AM27" s="363">
        <v>362</v>
      </c>
      <c r="AN27" s="363">
        <v>1913</v>
      </c>
      <c r="AO27" s="363">
        <v>367</v>
      </c>
      <c r="AP27" s="399">
        <v>17</v>
      </c>
      <c r="AQ27" s="363">
        <v>165</v>
      </c>
      <c r="AR27" s="363">
        <v>1282</v>
      </c>
      <c r="AS27" s="363">
        <v>271</v>
      </c>
      <c r="AT27" s="399">
        <v>3</v>
      </c>
      <c r="AU27" s="363">
        <v>134</v>
      </c>
      <c r="AV27" s="363">
        <v>4946</v>
      </c>
      <c r="AW27" s="363">
        <v>820</v>
      </c>
      <c r="AX27" s="363">
        <v>127</v>
      </c>
      <c r="AY27" s="363">
        <v>204</v>
      </c>
      <c r="AZ27" s="363">
        <v>1573</v>
      </c>
      <c r="BA27" s="363">
        <v>261</v>
      </c>
      <c r="BB27" s="363">
        <v>5</v>
      </c>
      <c r="BC27" s="363">
        <v>95</v>
      </c>
      <c r="BD27" s="362"/>
      <c r="BE27" s="362"/>
    </row>
    <row r="28" spans="1:57" s="355" customFormat="1" ht="31.5" customHeight="1">
      <c r="A28" s="348">
        <v>17</v>
      </c>
      <c r="B28" s="348">
        <v>4</v>
      </c>
      <c r="C28" s="356" t="s">
        <v>202</v>
      </c>
      <c r="D28" s="357" t="s">
        <v>199</v>
      </c>
      <c r="E28" s="358" t="s">
        <v>195</v>
      </c>
      <c r="F28" s="359" t="s">
        <v>202</v>
      </c>
      <c r="G28" s="360" t="s">
        <v>198</v>
      </c>
      <c r="H28" s="363">
        <v>1587</v>
      </c>
      <c r="I28" s="363">
        <v>288</v>
      </c>
      <c r="J28" s="363">
        <v>8</v>
      </c>
      <c r="K28" s="363">
        <v>108</v>
      </c>
      <c r="L28" s="363">
        <v>5577</v>
      </c>
      <c r="M28" s="363">
        <v>1190</v>
      </c>
      <c r="N28" s="363">
        <v>25</v>
      </c>
      <c r="O28" s="363">
        <v>319</v>
      </c>
      <c r="P28" s="363">
        <v>1097</v>
      </c>
      <c r="Q28" s="363">
        <v>242</v>
      </c>
      <c r="R28" s="363">
        <v>32</v>
      </c>
      <c r="S28" s="363">
        <v>49</v>
      </c>
      <c r="T28" s="363">
        <v>895</v>
      </c>
      <c r="U28" s="363">
        <v>241</v>
      </c>
      <c r="V28" s="363">
        <v>30</v>
      </c>
      <c r="W28" s="363">
        <v>61</v>
      </c>
      <c r="X28" s="363">
        <v>3893</v>
      </c>
      <c r="Y28" s="363">
        <v>747</v>
      </c>
      <c r="Z28" s="401">
        <v>123</v>
      </c>
      <c r="AA28" s="363">
        <v>230</v>
      </c>
      <c r="AB28" s="363">
        <v>296</v>
      </c>
      <c r="AC28" s="363">
        <v>73</v>
      </c>
      <c r="AD28" s="399">
        <v>5</v>
      </c>
      <c r="AE28" s="363">
        <v>9</v>
      </c>
      <c r="AF28" s="363">
        <v>120</v>
      </c>
      <c r="AG28" s="363">
        <v>28</v>
      </c>
      <c r="AH28" s="399">
        <v>1</v>
      </c>
      <c r="AI28" s="363">
        <v>14</v>
      </c>
      <c r="AJ28" s="363">
        <v>4907</v>
      </c>
      <c r="AK28" s="363">
        <v>1089</v>
      </c>
      <c r="AL28" s="363">
        <v>22</v>
      </c>
      <c r="AM28" s="363">
        <v>368</v>
      </c>
      <c r="AN28" s="363">
        <v>1959</v>
      </c>
      <c r="AO28" s="363">
        <v>375</v>
      </c>
      <c r="AP28" s="399">
        <v>18</v>
      </c>
      <c r="AQ28" s="363">
        <v>166</v>
      </c>
      <c r="AR28" s="363">
        <v>1300</v>
      </c>
      <c r="AS28" s="363">
        <v>274</v>
      </c>
      <c r="AT28" s="399">
        <v>3</v>
      </c>
      <c r="AU28" s="363">
        <v>135</v>
      </c>
      <c r="AV28" s="363">
        <v>5002</v>
      </c>
      <c r="AW28" s="363">
        <v>832</v>
      </c>
      <c r="AX28" s="363">
        <v>127</v>
      </c>
      <c r="AY28" s="363">
        <v>207</v>
      </c>
      <c r="AZ28" s="363">
        <v>1588</v>
      </c>
      <c r="BA28" s="363">
        <v>266</v>
      </c>
      <c r="BB28" s="363">
        <v>5</v>
      </c>
      <c r="BC28" s="363">
        <v>95</v>
      </c>
      <c r="BD28" s="362"/>
      <c r="BE28" s="362"/>
    </row>
    <row r="29" spans="1:57" s="355" customFormat="1" ht="31.5" customHeight="1">
      <c r="A29" s="348">
        <v>17</v>
      </c>
      <c r="B29" s="348">
        <v>5</v>
      </c>
      <c r="C29" s="356" t="s">
        <v>202</v>
      </c>
      <c r="D29" s="357" t="s">
        <v>198</v>
      </c>
      <c r="E29" s="358" t="s">
        <v>195</v>
      </c>
      <c r="F29" s="359" t="s">
        <v>202</v>
      </c>
      <c r="G29" s="360" t="s">
        <v>196</v>
      </c>
      <c r="H29" s="363">
        <v>1628</v>
      </c>
      <c r="I29" s="363">
        <v>290</v>
      </c>
      <c r="J29" s="363">
        <v>8</v>
      </c>
      <c r="K29" s="363">
        <v>108</v>
      </c>
      <c r="L29" s="363">
        <v>5687</v>
      </c>
      <c r="M29" s="363">
        <v>1208</v>
      </c>
      <c r="N29" s="363">
        <v>25</v>
      </c>
      <c r="O29" s="363">
        <v>321</v>
      </c>
      <c r="P29" s="363">
        <v>1111</v>
      </c>
      <c r="Q29" s="363">
        <v>246</v>
      </c>
      <c r="R29" s="363">
        <v>32</v>
      </c>
      <c r="S29" s="363">
        <v>49</v>
      </c>
      <c r="T29" s="363">
        <v>908</v>
      </c>
      <c r="U29" s="363">
        <v>248</v>
      </c>
      <c r="V29" s="363">
        <v>32</v>
      </c>
      <c r="W29" s="363">
        <v>61</v>
      </c>
      <c r="X29" s="363">
        <v>3985</v>
      </c>
      <c r="Y29" s="363">
        <v>760</v>
      </c>
      <c r="Z29" s="401">
        <v>123</v>
      </c>
      <c r="AA29" s="363">
        <v>231</v>
      </c>
      <c r="AB29" s="363">
        <v>305</v>
      </c>
      <c r="AC29" s="363">
        <v>74</v>
      </c>
      <c r="AD29" s="399">
        <v>5</v>
      </c>
      <c r="AE29" s="363">
        <v>9</v>
      </c>
      <c r="AF29" s="363">
        <v>122</v>
      </c>
      <c r="AG29" s="363">
        <v>28</v>
      </c>
      <c r="AH29" s="399">
        <v>1</v>
      </c>
      <c r="AI29" s="363">
        <v>14</v>
      </c>
      <c r="AJ29" s="363">
        <v>5015</v>
      </c>
      <c r="AK29" s="363">
        <v>1102</v>
      </c>
      <c r="AL29" s="363">
        <v>22</v>
      </c>
      <c r="AM29" s="363">
        <v>372</v>
      </c>
      <c r="AN29" s="363">
        <v>1998</v>
      </c>
      <c r="AO29" s="363">
        <v>380</v>
      </c>
      <c r="AP29" s="399">
        <v>18</v>
      </c>
      <c r="AQ29" s="363">
        <v>170</v>
      </c>
      <c r="AR29" s="363">
        <v>1320</v>
      </c>
      <c r="AS29" s="363">
        <v>276</v>
      </c>
      <c r="AT29" s="399">
        <v>3</v>
      </c>
      <c r="AU29" s="363">
        <v>135</v>
      </c>
      <c r="AV29" s="363">
        <v>5071</v>
      </c>
      <c r="AW29" s="363">
        <v>851</v>
      </c>
      <c r="AX29" s="363">
        <v>130</v>
      </c>
      <c r="AY29" s="363">
        <v>209</v>
      </c>
      <c r="AZ29" s="363">
        <v>1611</v>
      </c>
      <c r="BA29" s="363">
        <v>268</v>
      </c>
      <c r="BB29" s="363">
        <v>5</v>
      </c>
      <c r="BC29" s="363">
        <v>95</v>
      </c>
      <c r="BD29" s="362"/>
      <c r="BE29" s="362"/>
    </row>
    <row r="30" spans="1:57" s="355" customFormat="1" ht="31.5" customHeight="1">
      <c r="A30" s="348">
        <v>17</v>
      </c>
      <c r="B30" s="348">
        <v>6</v>
      </c>
      <c r="C30" s="364" t="s">
        <v>202</v>
      </c>
      <c r="D30" s="365" t="s">
        <v>196</v>
      </c>
      <c r="E30" s="366" t="s">
        <v>195</v>
      </c>
      <c r="F30" s="367" t="s">
        <v>197</v>
      </c>
      <c r="G30" s="368" t="s">
        <v>193</v>
      </c>
      <c r="H30" s="363">
        <v>1647</v>
      </c>
      <c r="I30" s="363">
        <v>293</v>
      </c>
      <c r="J30" s="363">
        <v>8</v>
      </c>
      <c r="K30" s="363">
        <v>108</v>
      </c>
      <c r="L30" s="363">
        <v>5770</v>
      </c>
      <c r="M30" s="363">
        <v>1226</v>
      </c>
      <c r="N30" s="363">
        <v>26</v>
      </c>
      <c r="O30" s="363">
        <v>321</v>
      </c>
      <c r="P30" s="363">
        <v>1138</v>
      </c>
      <c r="Q30" s="363">
        <v>248</v>
      </c>
      <c r="R30" s="363">
        <v>32</v>
      </c>
      <c r="S30" s="363">
        <v>49</v>
      </c>
      <c r="T30" s="363">
        <v>917</v>
      </c>
      <c r="U30" s="363">
        <v>250</v>
      </c>
      <c r="V30" s="363">
        <v>33</v>
      </c>
      <c r="W30" s="363">
        <v>63</v>
      </c>
      <c r="X30" s="363">
        <v>4057</v>
      </c>
      <c r="Y30" s="363">
        <v>770</v>
      </c>
      <c r="Z30" s="401">
        <v>126</v>
      </c>
      <c r="AA30" s="363">
        <v>234</v>
      </c>
      <c r="AB30" s="363">
        <v>310</v>
      </c>
      <c r="AC30" s="363">
        <v>75</v>
      </c>
      <c r="AD30" s="399">
        <v>5</v>
      </c>
      <c r="AE30" s="363">
        <v>9</v>
      </c>
      <c r="AF30" s="363">
        <v>122</v>
      </c>
      <c r="AG30" s="363">
        <v>28</v>
      </c>
      <c r="AH30" s="399">
        <v>1</v>
      </c>
      <c r="AI30" s="363">
        <v>14</v>
      </c>
      <c r="AJ30" s="363">
        <v>5091</v>
      </c>
      <c r="AK30" s="363">
        <v>1121</v>
      </c>
      <c r="AL30" s="363">
        <v>22</v>
      </c>
      <c r="AM30" s="363">
        <v>374</v>
      </c>
      <c r="AN30" s="363">
        <v>2044</v>
      </c>
      <c r="AO30" s="363">
        <v>385</v>
      </c>
      <c r="AP30" s="399">
        <v>18</v>
      </c>
      <c r="AQ30" s="363">
        <v>170</v>
      </c>
      <c r="AR30" s="363">
        <v>1335</v>
      </c>
      <c r="AS30" s="363">
        <v>281</v>
      </c>
      <c r="AT30" s="399">
        <v>3</v>
      </c>
      <c r="AU30" s="363">
        <v>135</v>
      </c>
      <c r="AV30" s="363">
        <v>5153</v>
      </c>
      <c r="AW30" s="363">
        <v>872</v>
      </c>
      <c r="AX30" s="363">
        <v>132</v>
      </c>
      <c r="AY30" s="363">
        <v>213</v>
      </c>
      <c r="AZ30" s="363">
        <v>1634</v>
      </c>
      <c r="BA30" s="363">
        <v>272</v>
      </c>
      <c r="BB30" s="363">
        <v>5</v>
      </c>
      <c r="BC30" s="363">
        <v>95</v>
      </c>
      <c r="BD30" s="369"/>
      <c r="BE30" s="369"/>
    </row>
    <row r="31" spans="1:57" s="355" customFormat="1" ht="31.5" customHeight="1">
      <c r="A31" s="348">
        <v>18</v>
      </c>
      <c r="B31" s="348">
        <v>1</v>
      </c>
      <c r="C31" s="349" t="s">
        <v>197</v>
      </c>
      <c r="D31" s="350" t="s">
        <v>193</v>
      </c>
      <c r="E31" s="351" t="s">
        <v>195</v>
      </c>
      <c r="F31" s="352" t="s">
        <v>197</v>
      </c>
      <c r="G31" s="353" t="s">
        <v>201</v>
      </c>
      <c r="H31" s="363">
        <v>1685</v>
      </c>
      <c r="I31" s="363">
        <v>296</v>
      </c>
      <c r="J31" s="363">
        <v>8</v>
      </c>
      <c r="K31" s="363">
        <v>109</v>
      </c>
      <c r="L31" s="363">
        <v>5872</v>
      </c>
      <c r="M31" s="363">
        <v>1238</v>
      </c>
      <c r="N31" s="363">
        <v>26</v>
      </c>
      <c r="O31" s="363">
        <v>322</v>
      </c>
      <c r="P31" s="363">
        <v>1158</v>
      </c>
      <c r="Q31" s="363">
        <v>253</v>
      </c>
      <c r="R31" s="363">
        <v>32</v>
      </c>
      <c r="S31" s="363">
        <v>50</v>
      </c>
      <c r="T31" s="363">
        <v>923</v>
      </c>
      <c r="U31" s="363">
        <v>253</v>
      </c>
      <c r="V31" s="363">
        <v>33</v>
      </c>
      <c r="W31" s="363">
        <v>63</v>
      </c>
      <c r="X31" s="363">
        <v>4174</v>
      </c>
      <c r="Y31" s="363">
        <v>776</v>
      </c>
      <c r="Z31" s="401">
        <v>129</v>
      </c>
      <c r="AA31" s="363">
        <v>236</v>
      </c>
      <c r="AB31" s="363">
        <v>315</v>
      </c>
      <c r="AC31" s="363">
        <v>77</v>
      </c>
      <c r="AD31" s="399">
        <v>5</v>
      </c>
      <c r="AE31" s="363">
        <v>9</v>
      </c>
      <c r="AF31" s="363">
        <v>126</v>
      </c>
      <c r="AG31" s="363">
        <v>28</v>
      </c>
      <c r="AH31" s="399">
        <v>1</v>
      </c>
      <c r="AI31" s="363">
        <v>14</v>
      </c>
      <c r="AJ31" s="363">
        <v>5194</v>
      </c>
      <c r="AK31" s="363">
        <v>1139</v>
      </c>
      <c r="AL31" s="363">
        <v>24</v>
      </c>
      <c r="AM31" s="363">
        <v>376</v>
      </c>
      <c r="AN31" s="363">
        <v>2085</v>
      </c>
      <c r="AO31" s="363">
        <v>398</v>
      </c>
      <c r="AP31" s="399">
        <v>18</v>
      </c>
      <c r="AQ31" s="363">
        <v>174</v>
      </c>
      <c r="AR31" s="363">
        <v>1355</v>
      </c>
      <c r="AS31" s="363">
        <v>284</v>
      </c>
      <c r="AT31" s="399">
        <v>3</v>
      </c>
      <c r="AU31" s="363">
        <v>136</v>
      </c>
      <c r="AV31" s="363">
        <v>5223</v>
      </c>
      <c r="AW31" s="363">
        <v>890</v>
      </c>
      <c r="AX31" s="363">
        <v>136</v>
      </c>
      <c r="AY31" s="363">
        <v>215</v>
      </c>
      <c r="AZ31" s="363">
        <v>1659</v>
      </c>
      <c r="BA31" s="363">
        <v>274</v>
      </c>
      <c r="BB31" s="363">
        <v>5</v>
      </c>
      <c r="BC31" s="363">
        <v>95</v>
      </c>
      <c r="BD31" s="354"/>
      <c r="BE31" s="354"/>
    </row>
    <row r="32" spans="1:57" s="355" customFormat="1" ht="31.5" customHeight="1">
      <c r="A32" s="348">
        <v>18</v>
      </c>
      <c r="B32" s="348">
        <v>2</v>
      </c>
      <c r="C32" s="356" t="s">
        <v>197</v>
      </c>
      <c r="D32" s="357" t="s">
        <v>201</v>
      </c>
      <c r="E32" s="358" t="s">
        <v>195</v>
      </c>
      <c r="F32" s="359" t="s">
        <v>197</v>
      </c>
      <c r="G32" s="360" t="s">
        <v>200</v>
      </c>
      <c r="H32" s="363">
        <v>1723</v>
      </c>
      <c r="I32" s="363">
        <v>299</v>
      </c>
      <c r="J32" s="363">
        <v>8</v>
      </c>
      <c r="K32" s="363">
        <v>110</v>
      </c>
      <c r="L32" s="363">
        <v>5995</v>
      </c>
      <c r="M32" s="363">
        <v>1247</v>
      </c>
      <c r="N32" s="363">
        <v>26</v>
      </c>
      <c r="O32" s="363">
        <v>323</v>
      </c>
      <c r="P32" s="363">
        <v>1173</v>
      </c>
      <c r="Q32" s="363">
        <v>258</v>
      </c>
      <c r="R32" s="363">
        <v>33</v>
      </c>
      <c r="S32" s="363">
        <v>50</v>
      </c>
      <c r="T32" s="363">
        <v>933</v>
      </c>
      <c r="U32" s="363">
        <v>258</v>
      </c>
      <c r="V32" s="363">
        <v>34</v>
      </c>
      <c r="W32" s="363">
        <v>64</v>
      </c>
      <c r="X32" s="363">
        <v>4263</v>
      </c>
      <c r="Y32" s="363">
        <v>787</v>
      </c>
      <c r="Z32" s="401">
        <v>132</v>
      </c>
      <c r="AA32" s="363">
        <v>239</v>
      </c>
      <c r="AB32" s="363">
        <v>318</v>
      </c>
      <c r="AC32" s="363">
        <v>78</v>
      </c>
      <c r="AD32" s="399">
        <v>5</v>
      </c>
      <c r="AE32" s="363">
        <v>9</v>
      </c>
      <c r="AF32" s="363">
        <v>130</v>
      </c>
      <c r="AG32" s="363">
        <v>28</v>
      </c>
      <c r="AH32" s="399">
        <v>1</v>
      </c>
      <c r="AI32" s="363">
        <v>14</v>
      </c>
      <c r="AJ32" s="363">
        <v>5305</v>
      </c>
      <c r="AK32" s="363">
        <v>1172</v>
      </c>
      <c r="AL32" s="363">
        <v>24</v>
      </c>
      <c r="AM32" s="363">
        <v>376</v>
      </c>
      <c r="AN32" s="363">
        <v>2122</v>
      </c>
      <c r="AO32" s="363">
        <v>404</v>
      </c>
      <c r="AP32" s="399">
        <v>18</v>
      </c>
      <c r="AQ32" s="363">
        <v>175</v>
      </c>
      <c r="AR32" s="363">
        <v>1370</v>
      </c>
      <c r="AS32" s="363">
        <v>289</v>
      </c>
      <c r="AT32" s="399">
        <v>3</v>
      </c>
      <c r="AU32" s="363">
        <v>136</v>
      </c>
      <c r="AV32" s="363">
        <v>5301</v>
      </c>
      <c r="AW32" s="363">
        <v>896</v>
      </c>
      <c r="AX32" s="363">
        <v>141</v>
      </c>
      <c r="AY32" s="363">
        <v>215</v>
      </c>
      <c r="AZ32" s="363">
        <v>1681</v>
      </c>
      <c r="BA32" s="363">
        <v>278</v>
      </c>
      <c r="BB32" s="363">
        <v>5</v>
      </c>
      <c r="BC32" s="363">
        <v>96</v>
      </c>
      <c r="BD32" s="362"/>
      <c r="BE32" s="362"/>
    </row>
    <row r="33" spans="1:57" s="355" customFormat="1" ht="31.5" customHeight="1">
      <c r="A33" s="348">
        <v>18</v>
      </c>
      <c r="B33" s="348">
        <v>3</v>
      </c>
      <c r="C33" s="356" t="s">
        <v>197</v>
      </c>
      <c r="D33" s="357" t="s">
        <v>200</v>
      </c>
      <c r="E33" s="358" t="s">
        <v>195</v>
      </c>
      <c r="F33" s="359" t="s">
        <v>197</v>
      </c>
      <c r="G33" s="360" t="s">
        <v>199</v>
      </c>
      <c r="H33" s="363">
        <v>1757</v>
      </c>
      <c r="I33" s="363">
        <v>303</v>
      </c>
      <c r="J33" s="363">
        <v>8</v>
      </c>
      <c r="K33" s="363">
        <v>110</v>
      </c>
      <c r="L33" s="363">
        <v>6120</v>
      </c>
      <c r="M33" s="363">
        <v>1264</v>
      </c>
      <c r="N33" s="363">
        <v>26</v>
      </c>
      <c r="O33" s="363">
        <v>324</v>
      </c>
      <c r="P33" s="363">
        <v>1197</v>
      </c>
      <c r="Q33" s="363">
        <v>262</v>
      </c>
      <c r="R33" s="363">
        <v>34</v>
      </c>
      <c r="S33" s="363">
        <v>51</v>
      </c>
      <c r="T33" s="363">
        <v>940</v>
      </c>
      <c r="U33" s="363">
        <v>260</v>
      </c>
      <c r="V33" s="363">
        <v>34</v>
      </c>
      <c r="W33" s="363">
        <v>64</v>
      </c>
      <c r="X33" s="363">
        <v>4329</v>
      </c>
      <c r="Y33" s="363">
        <v>794</v>
      </c>
      <c r="Z33" s="401">
        <v>133</v>
      </c>
      <c r="AA33" s="363">
        <v>241</v>
      </c>
      <c r="AB33" s="363">
        <v>325</v>
      </c>
      <c r="AC33" s="363">
        <v>78</v>
      </c>
      <c r="AD33" s="399">
        <v>5</v>
      </c>
      <c r="AE33" s="363">
        <v>9</v>
      </c>
      <c r="AF33" s="363">
        <v>132</v>
      </c>
      <c r="AG33" s="363">
        <v>28</v>
      </c>
      <c r="AH33" s="399">
        <v>1</v>
      </c>
      <c r="AI33" s="363">
        <v>14</v>
      </c>
      <c r="AJ33" s="363">
        <v>5420</v>
      </c>
      <c r="AK33" s="363">
        <v>1183</v>
      </c>
      <c r="AL33" s="363">
        <v>25</v>
      </c>
      <c r="AM33" s="363">
        <v>377</v>
      </c>
      <c r="AN33" s="363">
        <v>2168</v>
      </c>
      <c r="AO33" s="363">
        <v>412</v>
      </c>
      <c r="AP33" s="399">
        <v>18</v>
      </c>
      <c r="AQ33" s="363">
        <v>176</v>
      </c>
      <c r="AR33" s="363">
        <v>1378</v>
      </c>
      <c r="AS33" s="363">
        <v>291</v>
      </c>
      <c r="AT33" s="399">
        <v>3</v>
      </c>
      <c r="AU33" s="363">
        <v>137</v>
      </c>
      <c r="AV33" s="363">
        <v>5351</v>
      </c>
      <c r="AW33" s="363">
        <v>905</v>
      </c>
      <c r="AX33" s="363">
        <v>143</v>
      </c>
      <c r="AY33" s="363">
        <v>215</v>
      </c>
      <c r="AZ33" s="363">
        <v>1697</v>
      </c>
      <c r="BA33" s="363">
        <v>282</v>
      </c>
      <c r="BB33" s="363">
        <v>5</v>
      </c>
      <c r="BC33" s="363">
        <v>96</v>
      </c>
      <c r="BD33" s="362"/>
      <c r="BE33" s="362"/>
    </row>
    <row r="34" spans="1:57" s="355" customFormat="1" ht="31.5" customHeight="1">
      <c r="A34" s="348">
        <v>18</v>
      </c>
      <c r="B34" s="348">
        <v>4</v>
      </c>
      <c r="C34" s="356" t="s">
        <v>197</v>
      </c>
      <c r="D34" s="357" t="s">
        <v>199</v>
      </c>
      <c r="E34" s="358" t="s">
        <v>195</v>
      </c>
      <c r="F34" s="359" t="s">
        <v>197</v>
      </c>
      <c r="G34" s="360" t="s">
        <v>198</v>
      </c>
      <c r="H34" s="363">
        <v>1779</v>
      </c>
      <c r="I34" s="363">
        <v>306</v>
      </c>
      <c r="J34" s="363">
        <v>8</v>
      </c>
      <c r="K34" s="363">
        <v>112</v>
      </c>
      <c r="L34" s="363">
        <v>6194</v>
      </c>
      <c r="M34" s="363">
        <v>1272</v>
      </c>
      <c r="N34" s="363">
        <v>26</v>
      </c>
      <c r="O34" s="363">
        <v>326</v>
      </c>
      <c r="P34" s="363">
        <v>1215</v>
      </c>
      <c r="Q34" s="363">
        <v>265</v>
      </c>
      <c r="R34" s="363">
        <v>35</v>
      </c>
      <c r="S34" s="363">
        <v>51</v>
      </c>
      <c r="T34" s="363">
        <v>952</v>
      </c>
      <c r="U34" s="363">
        <v>263</v>
      </c>
      <c r="V34" s="363">
        <v>35</v>
      </c>
      <c r="W34" s="363">
        <v>64</v>
      </c>
      <c r="X34" s="363">
        <v>4424</v>
      </c>
      <c r="Y34" s="363">
        <v>801</v>
      </c>
      <c r="Z34" s="401">
        <v>135</v>
      </c>
      <c r="AA34" s="363">
        <v>243</v>
      </c>
      <c r="AB34" s="363">
        <v>328</v>
      </c>
      <c r="AC34" s="363">
        <v>79</v>
      </c>
      <c r="AD34" s="399">
        <v>5</v>
      </c>
      <c r="AE34" s="363">
        <v>9</v>
      </c>
      <c r="AF34" s="363">
        <v>133</v>
      </c>
      <c r="AG34" s="363">
        <v>28</v>
      </c>
      <c r="AH34" s="399">
        <v>1</v>
      </c>
      <c r="AI34" s="363">
        <v>14</v>
      </c>
      <c r="AJ34" s="363">
        <v>5510</v>
      </c>
      <c r="AK34" s="363">
        <v>1199</v>
      </c>
      <c r="AL34" s="363">
        <v>25</v>
      </c>
      <c r="AM34" s="363">
        <v>380</v>
      </c>
      <c r="AN34" s="363">
        <v>2216</v>
      </c>
      <c r="AO34" s="363">
        <v>420</v>
      </c>
      <c r="AP34" s="399">
        <v>18</v>
      </c>
      <c r="AQ34" s="363">
        <v>179</v>
      </c>
      <c r="AR34" s="363">
        <v>1390</v>
      </c>
      <c r="AS34" s="363">
        <v>293</v>
      </c>
      <c r="AT34" s="399">
        <v>3</v>
      </c>
      <c r="AU34" s="363">
        <v>137</v>
      </c>
      <c r="AV34" s="363">
        <v>5428</v>
      </c>
      <c r="AW34" s="363">
        <v>918</v>
      </c>
      <c r="AX34" s="363">
        <v>146</v>
      </c>
      <c r="AY34" s="363">
        <v>217</v>
      </c>
      <c r="AZ34" s="363">
        <v>1720</v>
      </c>
      <c r="BA34" s="363">
        <v>282</v>
      </c>
      <c r="BB34" s="363">
        <v>5</v>
      </c>
      <c r="BC34" s="363">
        <v>96</v>
      </c>
      <c r="BD34" s="362"/>
      <c r="BE34" s="362"/>
    </row>
    <row r="35" spans="1:57" s="355" customFormat="1" ht="31.5" customHeight="1">
      <c r="A35" s="348">
        <v>18</v>
      </c>
      <c r="B35" s="348">
        <v>5</v>
      </c>
      <c r="C35" s="356" t="s">
        <v>197</v>
      </c>
      <c r="D35" s="357" t="s">
        <v>198</v>
      </c>
      <c r="E35" s="358" t="s">
        <v>195</v>
      </c>
      <c r="F35" s="359" t="s">
        <v>197</v>
      </c>
      <c r="G35" s="360" t="s">
        <v>196</v>
      </c>
      <c r="H35" s="363">
        <v>1814</v>
      </c>
      <c r="I35" s="363">
        <v>310</v>
      </c>
      <c r="J35" s="363">
        <v>8</v>
      </c>
      <c r="K35" s="363">
        <v>112</v>
      </c>
      <c r="L35" s="363">
        <v>6270</v>
      </c>
      <c r="M35" s="363">
        <v>1282</v>
      </c>
      <c r="N35" s="363">
        <v>27</v>
      </c>
      <c r="O35" s="363">
        <v>326</v>
      </c>
      <c r="P35" s="363">
        <v>1234</v>
      </c>
      <c r="Q35" s="363">
        <v>267</v>
      </c>
      <c r="R35" s="363">
        <v>35</v>
      </c>
      <c r="S35" s="363">
        <v>51</v>
      </c>
      <c r="T35" s="363">
        <v>963</v>
      </c>
      <c r="U35" s="363">
        <v>264</v>
      </c>
      <c r="V35" s="363">
        <v>36</v>
      </c>
      <c r="W35" s="363">
        <v>64</v>
      </c>
      <c r="X35" s="363">
        <v>4518</v>
      </c>
      <c r="Y35" s="363">
        <v>806</v>
      </c>
      <c r="Z35" s="401">
        <v>137</v>
      </c>
      <c r="AA35" s="363">
        <v>244</v>
      </c>
      <c r="AB35" s="363">
        <v>334</v>
      </c>
      <c r="AC35" s="363">
        <v>79</v>
      </c>
      <c r="AD35" s="399">
        <v>5</v>
      </c>
      <c r="AE35" s="363">
        <v>9</v>
      </c>
      <c r="AF35" s="363">
        <v>133</v>
      </c>
      <c r="AG35" s="363">
        <v>29</v>
      </c>
      <c r="AH35" s="399">
        <v>1</v>
      </c>
      <c r="AI35" s="363">
        <v>14</v>
      </c>
      <c r="AJ35" s="363">
        <v>5578</v>
      </c>
      <c r="AK35" s="363">
        <v>1210</v>
      </c>
      <c r="AL35" s="363">
        <v>25</v>
      </c>
      <c r="AM35" s="363">
        <v>381</v>
      </c>
      <c r="AN35" s="363">
        <v>2249</v>
      </c>
      <c r="AO35" s="363">
        <v>426</v>
      </c>
      <c r="AP35" s="399">
        <v>19</v>
      </c>
      <c r="AQ35" s="363">
        <v>181</v>
      </c>
      <c r="AR35" s="363">
        <v>1410</v>
      </c>
      <c r="AS35" s="363">
        <v>299</v>
      </c>
      <c r="AT35" s="399">
        <v>3</v>
      </c>
      <c r="AU35" s="363">
        <v>138</v>
      </c>
      <c r="AV35" s="363">
        <v>5510</v>
      </c>
      <c r="AW35" s="363">
        <v>927</v>
      </c>
      <c r="AX35" s="363">
        <v>150</v>
      </c>
      <c r="AY35" s="363">
        <v>218</v>
      </c>
      <c r="AZ35" s="363">
        <v>1746</v>
      </c>
      <c r="BA35" s="363">
        <v>285</v>
      </c>
      <c r="BB35" s="363">
        <v>6</v>
      </c>
      <c r="BC35" s="363">
        <v>96</v>
      </c>
      <c r="BD35" s="362"/>
      <c r="BE35" s="362"/>
    </row>
    <row r="36" spans="1:57" s="355" customFormat="1" ht="31.5" customHeight="1">
      <c r="A36" s="348">
        <v>18</v>
      </c>
      <c r="B36" s="348">
        <v>6</v>
      </c>
      <c r="C36" s="364" t="s">
        <v>197</v>
      </c>
      <c r="D36" s="365" t="s">
        <v>196</v>
      </c>
      <c r="E36" s="366" t="s">
        <v>195</v>
      </c>
      <c r="F36" s="367" t="s">
        <v>194</v>
      </c>
      <c r="G36" s="368" t="s">
        <v>193</v>
      </c>
      <c r="H36" s="361">
        <v>1849</v>
      </c>
      <c r="I36" s="361">
        <v>312</v>
      </c>
      <c r="J36" s="361">
        <v>8</v>
      </c>
      <c r="K36" s="361">
        <v>112</v>
      </c>
      <c r="L36" s="361">
        <v>6361</v>
      </c>
      <c r="M36" s="361">
        <v>1295</v>
      </c>
      <c r="N36" s="361">
        <v>27</v>
      </c>
      <c r="O36" s="361">
        <v>327</v>
      </c>
      <c r="P36" s="361">
        <v>1251</v>
      </c>
      <c r="Q36" s="361">
        <v>270</v>
      </c>
      <c r="R36" s="361">
        <v>35</v>
      </c>
      <c r="S36" s="361">
        <v>52</v>
      </c>
      <c r="T36" s="361">
        <v>975</v>
      </c>
      <c r="U36" s="361">
        <v>264</v>
      </c>
      <c r="V36" s="361">
        <v>36</v>
      </c>
      <c r="W36" s="361">
        <v>64</v>
      </c>
      <c r="X36" s="361">
        <v>4611</v>
      </c>
      <c r="Y36" s="385">
        <v>812</v>
      </c>
      <c r="Z36" s="400">
        <v>139</v>
      </c>
      <c r="AA36" s="361">
        <v>245</v>
      </c>
      <c r="AB36" s="361">
        <v>341</v>
      </c>
      <c r="AC36" s="361">
        <v>81</v>
      </c>
      <c r="AD36" s="399">
        <v>5</v>
      </c>
      <c r="AE36" s="361">
        <v>9</v>
      </c>
      <c r="AF36" s="361">
        <v>134</v>
      </c>
      <c r="AG36" s="361">
        <v>31</v>
      </c>
      <c r="AH36" s="399">
        <v>1</v>
      </c>
      <c r="AI36" s="361">
        <v>14</v>
      </c>
      <c r="AJ36" s="361">
        <v>5655</v>
      </c>
      <c r="AK36" s="361">
        <v>1220</v>
      </c>
      <c r="AL36" s="361">
        <v>26</v>
      </c>
      <c r="AM36" s="385">
        <v>382</v>
      </c>
      <c r="AN36" s="361">
        <v>2285</v>
      </c>
      <c r="AO36" s="361">
        <v>434</v>
      </c>
      <c r="AP36" s="399">
        <v>19</v>
      </c>
      <c r="AQ36" s="361">
        <v>182</v>
      </c>
      <c r="AR36" s="361">
        <v>1427</v>
      </c>
      <c r="AS36" s="361">
        <v>303</v>
      </c>
      <c r="AT36" s="399">
        <v>3</v>
      </c>
      <c r="AU36" s="361">
        <v>138</v>
      </c>
      <c r="AV36" s="361">
        <v>5584</v>
      </c>
      <c r="AW36" s="361">
        <v>944</v>
      </c>
      <c r="AX36" s="361">
        <v>152</v>
      </c>
      <c r="AY36" s="361">
        <v>219</v>
      </c>
      <c r="AZ36" s="361">
        <v>1762</v>
      </c>
      <c r="BA36" s="361">
        <v>289</v>
      </c>
      <c r="BB36" s="361">
        <v>6</v>
      </c>
      <c r="BC36" s="361">
        <v>96</v>
      </c>
      <c r="BD36" s="369"/>
      <c r="BE36" s="369"/>
    </row>
    <row r="45" spans="1:57" ht="28.5" customHeight="1"/>
    <row r="46" spans="1:57" s="343" customFormat="1" ht="28.5" customHeight="1">
      <c r="C46" s="549"/>
      <c r="D46" s="550"/>
      <c r="E46" s="550"/>
      <c r="F46" s="550"/>
      <c r="G46" s="550"/>
      <c r="H46" s="551">
        <v>1</v>
      </c>
      <c r="I46" s="552"/>
      <c r="J46" s="552"/>
      <c r="K46" s="553"/>
      <c r="L46" s="551">
        <v>2</v>
      </c>
      <c r="M46" s="552"/>
      <c r="N46" s="552"/>
      <c r="O46" s="553"/>
      <c r="P46" s="551">
        <v>3</v>
      </c>
      <c r="Q46" s="552"/>
      <c r="R46" s="552"/>
      <c r="S46" s="553"/>
      <c r="T46" s="551">
        <v>4</v>
      </c>
      <c r="U46" s="552"/>
      <c r="V46" s="552"/>
      <c r="W46" s="553"/>
      <c r="X46" s="551">
        <v>5</v>
      </c>
      <c r="Y46" s="552"/>
      <c r="Z46" s="552"/>
      <c r="AA46" s="553"/>
      <c r="AB46" s="551">
        <v>6</v>
      </c>
      <c r="AC46" s="552"/>
      <c r="AD46" s="552"/>
      <c r="AE46" s="553"/>
      <c r="AF46" s="551">
        <v>7</v>
      </c>
      <c r="AG46" s="552"/>
      <c r="AH46" s="552"/>
      <c r="AI46" s="553"/>
      <c r="AJ46" s="551">
        <v>8</v>
      </c>
      <c r="AK46" s="552"/>
      <c r="AL46" s="552"/>
      <c r="AM46" s="553"/>
      <c r="AN46" s="551">
        <v>9</v>
      </c>
      <c r="AO46" s="552"/>
      <c r="AP46" s="552"/>
      <c r="AQ46" s="553"/>
      <c r="AR46" s="551">
        <v>10</v>
      </c>
      <c r="AS46" s="552"/>
      <c r="AT46" s="552"/>
      <c r="AU46" s="553"/>
      <c r="AV46" s="554">
        <v>11</v>
      </c>
      <c r="AW46" s="555"/>
      <c r="AX46" s="555"/>
      <c r="AY46" s="556"/>
      <c r="AZ46" s="551">
        <v>12</v>
      </c>
      <c r="BA46" s="552"/>
      <c r="BB46" s="552"/>
      <c r="BC46" s="553"/>
      <c r="BD46" s="557" t="s">
        <v>186</v>
      </c>
      <c r="BE46" s="557" t="s">
        <v>187</v>
      </c>
    </row>
    <row r="47" spans="1:57" ht="28.5" customHeight="1">
      <c r="C47" s="560" t="s">
        <v>188</v>
      </c>
      <c r="D47" s="561"/>
      <c r="E47" s="561"/>
      <c r="F47" s="561"/>
      <c r="G47" s="562"/>
      <c r="H47" s="344" t="s">
        <v>189</v>
      </c>
      <c r="I47" s="344" t="s">
        <v>190</v>
      </c>
      <c r="J47" s="344" t="s">
        <v>215</v>
      </c>
      <c r="K47" s="345" t="s">
        <v>191</v>
      </c>
      <c r="L47" s="344" t="s">
        <v>189</v>
      </c>
      <c r="M47" s="344" t="s">
        <v>190</v>
      </c>
      <c r="N47" s="344" t="s">
        <v>215</v>
      </c>
      <c r="O47" s="345" t="s">
        <v>191</v>
      </c>
      <c r="P47" s="344" t="s">
        <v>189</v>
      </c>
      <c r="Q47" s="344" t="s">
        <v>190</v>
      </c>
      <c r="R47" s="344" t="s">
        <v>215</v>
      </c>
      <c r="S47" s="345" t="s">
        <v>191</v>
      </c>
      <c r="T47" s="344" t="s">
        <v>189</v>
      </c>
      <c r="U47" s="344" t="s">
        <v>190</v>
      </c>
      <c r="V47" s="344" t="s">
        <v>215</v>
      </c>
      <c r="W47" s="345" t="s">
        <v>191</v>
      </c>
      <c r="X47" s="344" t="s">
        <v>189</v>
      </c>
      <c r="Y47" s="344" t="s">
        <v>190</v>
      </c>
      <c r="Z47" s="344" t="s">
        <v>215</v>
      </c>
      <c r="AA47" s="345" t="s">
        <v>191</v>
      </c>
      <c r="AB47" s="344" t="s">
        <v>189</v>
      </c>
      <c r="AC47" s="344" t="s">
        <v>190</v>
      </c>
      <c r="AD47" s="344" t="s">
        <v>215</v>
      </c>
      <c r="AE47" s="345" t="s">
        <v>191</v>
      </c>
      <c r="AF47" s="344" t="s">
        <v>189</v>
      </c>
      <c r="AG47" s="344" t="s">
        <v>190</v>
      </c>
      <c r="AH47" s="344" t="s">
        <v>215</v>
      </c>
      <c r="AI47" s="345" t="s">
        <v>191</v>
      </c>
      <c r="AJ47" s="344" t="s">
        <v>189</v>
      </c>
      <c r="AK47" s="344" t="s">
        <v>190</v>
      </c>
      <c r="AL47" s="344" t="s">
        <v>215</v>
      </c>
      <c r="AM47" s="345" t="s">
        <v>191</v>
      </c>
      <c r="AN47" s="344" t="s">
        <v>189</v>
      </c>
      <c r="AO47" s="344" t="s">
        <v>190</v>
      </c>
      <c r="AP47" s="344" t="s">
        <v>215</v>
      </c>
      <c r="AQ47" s="345" t="s">
        <v>191</v>
      </c>
      <c r="AR47" s="344" t="s">
        <v>189</v>
      </c>
      <c r="AS47" s="344" t="s">
        <v>190</v>
      </c>
      <c r="AT47" s="344" t="s">
        <v>215</v>
      </c>
      <c r="AU47" s="345" t="s">
        <v>191</v>
      </c>
      <c r="AV47" s="346" t="s">
        <v>189</v>
      </c>
      <c r="AW47" s="346" t="s">
        <v>190</v>
      </c>
      <c r="AX47" s="346" t="s">
        <v>215</v>
      </c>
      <c r="AY47" s="347" t="s">
        <v>191</v>
      </c>
      <c r="AZ47" s="344" t="s">
        <v>189</v>
      </c>
      <c r="BA47" s="344" t="s">
        <v>190</v>
      </c>
      <c r="BB47" s="344" t="s">
        <v>215</v>
      </c>
      <c r="BC47" s="345" t="s">
        <v>191</v>
      </c>
      <c r="BD47" s="558"/>
      <c r="BE47" s="559"/>
    </row>
    <row r="48" spans="1:57" ht="33" customHeight="1">
      <c r="C48" s="349" t="s">
        <v>213</v>
      </c>
      <c r="D48" s="350" t="s">
        <v>193</v>
      </c>
      <c r="E48" s="351" t="s">
        <v>195</v>
      </c>
      <c r="F48" s="352" t="s">
        <v>214</v>
      </c>
      <c r="G48" s="353" t="s">
        <v>201</v>
      </c>
      <c r="H48" s="388">
        <f t="shared" ref="H48:BC48" si="0">H5</f>
        <v>7</v>
      </c>
      <c r="I48" s="388">
        <f t="shared" si="0"/>
        <v>3</v>
      </c>
      <c r="J48" s="388">
        <f t="shared" si="0"/>
        <v>0</v>
      </c>
      <c r="K48" s="388">
        <f t="shared" si="0"/>
        <v>2</v>
      </c>
      <c r="L48" s="388">
        <f t="shared" si="0"/>
        <v>105</v>
      </c>
      <c r="M48" s="388">
        <f t="shared" si="0"/>
        <v>17</v>
      </c>
      <c r="N48" s="388">
        <f t="shared" si="0"/>
        <v>1</v>
      </c>
      <c r="O48" s="388">
        <f t="shared" si="0"/>
        <v>4</v>
      </c>
      <c r="P48" s="388">
        <f t="shared" si="0"/>
        <v>6</v>
      </c>
      <c r="Q48" s="388">
        <f t="shared" si="0"/>
        <v>4</v>
      </c>
      <c r="R48" s="388">
        <f t="shared" si="0"/>
        <v>0</v>
      </c>
      <c r="S48" s="388">
        <f t="shared" si="0"/>
        <v>2</v>
      </c>
      <c r="T48" s="388">
        <f t="shared" si="0"/>
        <v>5</v>
      </c>
      <c r="U48" s="388">
        <f t="shared" si="0"/>
        <v>0</v>
      </c>
      <c r="V48" s="388">
        <f t="shared" si="0"/>
        <v>0</v>
      </c>
      <c r="W48" s="388">
        <f t="shared" si="0"/>
        <v>1</v>
      </c>
      <c r="X48" s="388">
        <f t="shared" si="0"/>
        <v>23</v>
      </c>
      <c r="Y48" s="388">
        <f t="shared" si="0"/>
        <v>5</v>
      </c>
      <c r="Z48" s="388">
        <f t="shared" si="0"/>
        <v>2</v>
      </c>
      <c r="AA48" s="388">
        <f t="shared" si="0"/>
        <v>6</v>
      </c>
      <c r="AB48" s="388">
        <f t="shared" si="0"/>
        <v>4</v>
      </c>
      <c r="AC48" s="388">
        <f t="shared" si="0"/>
        <v>0</v>
      </c>
      <c r="AD48" s="388">
        <f t="shared" si="0"/>
        <v>0</v>
      </c>
      <c r="AE48" s="388">
        <f t="shared" si="0"/>
        <v>0</v>
      </c>
      <c r="AF48" s="388">
        <f t="shared" si="0"/>
        <v>0</v>
      </c>
      <c r="AG48" s="388">
        <f t="shared" si="0"/>
        <v>2</v>
      </c>
      <c r="AH48" s="388">
        <f t="shared" si="0"/>
        <v>0</v>
      </c>
      <c r="AI48" s="388">
        <f t="shared" si="0"/>
        <v>0</v>
      </c>
      <c r="AJ48" s="388">
        <f t="shared" si="0"/>
        <v>78</v>
      </c>
      <c r="AK48" s="388">
        <f t="shared" si="0"/>
        <v>14</v>
      </c>
      <c r="AL48" s="388">
        <f t="shared" si="0"/>
        <v>0</v>
      </c>
      <c r="AM48" s="388">
        <f t="shared" si="0"/>
        <v>5</v>
      </c>
      <c r="AN48" s="388">
        <f t="shared" si="0"/>
        <v>16</v>
      </c>
      <c r="AO48" s="388">
        <f t="shared" si="0"/>
        <v>2</v>
      </c>
      <c r="AP48" s="388">
        <f t="shared" si="0"/>
        <v>2</v>
      </c>
      <c r="AQ48" s="388">
        <f t="shared" si="0"/>
        <v>1</v>
      </c>
      <c r="AR48" s="388">
        <f t="shared" si="0"/>
        <v>22</v>
      </c>
      <c r="AS48" s="388">
        <f t="shared" si="0"/>
        <v>8</v>
      </c>
      <c r="AT48" s="388">
        <f t="shared" si="0"/>
        <v>0</v>
      </c>
      <c r="AU48" s="388">
        <f t="shared" si="0"/>
        <v>3</v>
      </c>
      <c r="AV48" s="388">
        <f t="shared" si="0"/>
        <v>82</v>
      </c>
      <c r="AW48" s="388">
        <f t="shared" si="0"/>
        <v>21</v>
      </c>
      <c r="AX48" s="388">
        <f t="shared" si="0"/>
        <v>2</v>
      </c>
      <c r="AY48" s="388">
        <f t="shared" si="0"/>
        <v>6</v>
      </c>
      <c r="AZ48" s="388">
        <f t="shared" si="0"/>
        <v>23</v>
      </c>
      <c r="BA48" s="388">
        <f t="shared" si="0"/>
        <v>4</v>
      </c>
      <c r="BB48" s="388">
        <f t="shared" si="0"/>
        <v>0</v>
      </c>
      <c r="BC48" s="388">
        <f t="shared" si="0"/>
        <v>1</v>
      </c>
      <c r="BD48" s="388"/>
      <c r="BE48" s="388"/>
    </row>
    <row r="49" spans="3:57" ht="33" customHeight="1">
      <c r="C49" s="356" t="s">
        <v>213</v>
      </c>
      <c r="D49" s="357" t="s">
        <v>201</v>
      </c>
      <c r="E49" s="358" t="s">
        <v>195</v>
      </c>
      <c r="F49" s="359" t="s">
        <v>214</v>
      </c>
      <c r="G49" s="360" t="s">
        <v>200</v>
      </c>
      <c r="H49" s="388">
        <f t="shared" ref="H49:BC49" si="1">H6-H5</f>
        <v>13</v>
      </c>
      <c r="I49" s="388">
        <f t="shared" si="1"/>
        <v>1</v>
      </c>
      <c r="J49" s="388">
        <f t="shared" si="1"/>
        <v>0</v>
      </c>
      <c r="K49" s="388">
        <f t="shared" si="1"/>
        <v>2</v>
      </c>
      <c r="L49" s="388">
        <f t="shared" si="1"/>
        <v>111</v>
      </c>
      <c r="M49" s="388">
        <f t="shared" si="1"/>
        <v>15</v>
      </c>
      <c r="N49" s="388">
        <f t="shared" si="1"/>
        <v>1</v>
      </c>
      <c r="O49" s="388">
        <f t="shared" si="1"/>
        <v>6</v>
      </c>
      <c r="P49" s="388">
        <f t="shared" si="1"/>
        <v>9</v>
      </c>
      <c r="Q49" s="388">
        <f t="shared" si="1"/>
        <v>0</v>
      </c>
      <c r="R49" s="388">
        <f t="shared" si="1"/>
        <v>1</v>
      </c>
      <c r="S49" s="388">
        <f t="shared" si="1"/>
        <v>2</v>
      </c>
      <c r="T49" s="388">
        <f t="shared" si="1"/>
        <v>5</v>
      </c>
      <c r="U49" s="388">
        <f t="shared" si="1"/>
        <v>1</v>
      </c>
      <c r="V49" s="388">
        <f t="shared" si="1"/>
        <v>0</v>
      </c>
      <c r="W49" s="388">
        <f t="shared" si="1"/>
        <v>1</v>
      </c>
      <c r="X49" s="388">
        <f t="shared" si="1"/>
        <v>36</v>
      </c>
      <c r="Y49" s="388">
        <f t="shared" si="1"/>
        <v>3</v>
      </c>
      <c r="Z49" s="388">
        <f t="shared" si="1"/>
        <v>2</v>
      </c>
      <c r="AA49" s="388">
        <f t="shared" si="1"/>
        <v>1</v>
      </c>
      <c r="AB49" s="388">
        <f t="shared" si="1"/>
        <v>4</v>
      </c>
      <c r="AC49" s="388">
        <f t="shared" si="1"/>
        <v>0</v>
      </c>
      <c r="AD49" s="388">
        <f t="shared" si="1"/>
        <v>0</v>
      </c>
      <c r="AE49" s="388">
        <f t="shared" si="1"/>
        <v>0</v>
      </c>
      <c r="AF49" s="388">
        <f t="shared" si="1"/>
        <v>2</v>
      </c>
      <c r="AG49" s="388">
        <f t="shared" si="1"/>
        <v>0</v>
      </c>
      <c r="AH49" s="388">
        <f t="shared" si="1"/>
        <v>0</v>
      </c>
      <c r="AI49" s="388">
        <f t="shared" si="1"/>
        <v>0</v>
      </c>
      <c r="AJ49" s="388">
        <f t="shared" si="1"/>
        <v>92</v>
      </c>
      <c r="AK49" s="388">
        <f t="shared" si="1"/>
        <v>18</v>
      </c>
      <c r="AL49" s="388">
        <f t="shared" si="1"/>
        <v>1</v>
      </c>
      <c r="AM49" s="388">
        <f t="shared" si="1"/>
        <v>4</v>
      </c>
      <c r="AN49" s="388">
        <f t="shared" si="1"/>
        <v>19</v>
      </c>
      <c r="AO49" s="388">
        <f t="shared" si="1"/>
        <v>3</v>
      </c>
      <c r="AP49" s="388">
        <f t="shared" si="1"/>
        <v>0</v>
      </c>
      <c r="AQ49" s="388">
        <f t="shared" si="1"/>
        <v>2</v>
      </c>
      <c r="AR49" s="388">
        <f t="shared" si="1"/>
        <v>20</v>
      </c>
      <c r="AS49" s="388">
        <f t="shared" si="1"/>
        <v>3</v>
      </c>
      <c r="AT49" s="388">
        <f t="shared" si="1"/>
        <v>0</v>
      </c>
      <c r="AU49" s="388">
        <f t="shared" si="1"/>
        <v>5</v>
      </c>
      <c r="AV49" s="388">
        <f t="shared" si="1"/>
        <v>66</v>
      </c>
      <c r="AW49" s="388">
        <f t="shared" si="1"/>
        <v>26</v>
      </c>
      <c r="AX49" s="388">
        <f t="shared" si="1"/>
        <v>2</v>
      </c>
      <c r="AY49" s="388">
        <f t="shared" si="1"/>
        <v>4</v>
      </c>
      <c r="AZ49" s="388">
        <f t="shared" si="1"/>
        <v>20</v>
      </c>
      <c r="BA49" s="388">
        <f t="shared" si="1"/>
        <v>6</v>
      </c>
      <c r="BB49" s="388">
        <f t="shared" si="1"/>
        <v>0</v>
      </c>
      <c r="BC49" s="388">
        <f t="shared" si="1"/>
        <v>2</v>
      </c>
      <c r="BD49" s="388"/>
      <c r="BE49" s="388"/>
    </row>
    <row r="50" spans="3:57" ht="33" customHeight="1">
      <c r="C50" s="356" t="s">
        <v>213</v>
      </c>
      <c r="D50" s="357" t="s">
        <v>200</v>
      </c>
      <c r="E50" s="358" t="s">
        <v>195</v>
      </c>
      <c r="F50" s="359" t="s">
        <v>214</v>
      </c>
      <c r="G50" s="357" t="s">
        <v>199</v>
      </c>
      <c r="H50" s="388">
        <f t="shared" ref="H50:BC50" si="2">H7-H6</f>
        <v>16</v>
      </c>
      <c r="I50" s="388">
        <f t="shared" si="2"/>
        <v>1</v>
      </c>
      <c r="J50" s="388">
        <f t="shared" si="2"/>
        <v>0</v>
      </c>
      <c r="K50" s="388">
        <f t="shared" si="2"/>
        <v>1</v>
      </c>
      <c r="L50" s="388">
        <f t="shared" si="2"/>
        <v>100</v>
      </c>
      <c r="M50" s="388">
        <f t="shared" si="2"/>
        <v>18</v>
      </c>
      <c r="N50" s="388">
        <f t="shared" si="2"/>
        <v>0</v>
      </c>
      <c r="O50" s="388">
        <f t="shared" si="2"/>
        <v>3</v>
      </c>
      <c r="P50" s="388">
        <f t="shared" si="2"/>
        <v>15</v>
      </c>
      <c r="Q50" s="388">
        <f t="shared" si="2"/>
        <v>0</v>
      </c>
      <c r="R50" s="388">
        <f t="shared" si="2"/>
        <v>0</v>
      </c>
      <c r="S50" s="388">
        <f t="shared" si="2"/>
        <v>0</v>
      </c>
      <c r="T50" s="388">
        <f t="shared" si="2"/>
        <v>7</v>
      </c>
      <c r="U50" s="388">
        <f t="shared" si="2"/>
        <v>4</v>
      </c>
      <c r="V50" s="388">
        <f t="shared" si="2"/>
        <v>0</v>
      </c>
      <c r="W50" s="388">
        <f t="shared" si="2"/>
        <v>0</v>
      </c>
      <c r="X50" s="388">
        <f t="shared" si="2"/>
        <v>52</v>
      </c>
      <c r="Y50" s="388">
        <f t="shared" si="2"/>
        <v>4</v>
      </c>
      <c r="Z50" s="388">
        <f t="shared" si="2"/>
        <v>2</v>
      </c>
      <c r="AA50" s="388">
        <f t="shared" si="2"/>
        <v>4</v>
      </c>
      <c r="AB50" s="388">
        <f t="shared" si="2"/>
        <v>2</v>
      </c>
      <c r="AC50" s="388">
        <f t="shared" si="2"/>
        <v>0</v>
      </c>
      <c r="AD50" s="388">
        <f t="shared" si="2"/>
        <v>0</v>
      </c>
      <c r="AE50" s="388">
        <f t="shared" si="2"/>
        <v>0</v>
      </c>
      <c r="AF50" s="388">
        <f t="shared" si="2"/>
        <v>0</v>
      </c>
      <c r="AG50" s="388">
        <f t="shared" si="2"/>
        <v>1</v>
      </c>
      <c r="AH50" s="388">
        <f t="shared" si="2"/>
        <v>0</v>
      </c>
      <c r="AI50" s="388">
        <f t="shared" si="2"/>
        <v>1</v>
      </c>
      <c r="AJ50" s="388">
        <f t="shared" si="2"/>
        <v>81</v>
      </c>
      <c r="AK50" s="388">
        <f t="shared" si="2"/>
        <v>14</v>
      </c>
      <c r="AL50" s="388">
        <f t="shared" si="2"/>
        <v>0</v>
      </c>
      <c r="AM50" s="388">
        <f t="shared" si="2"/>
        <v>1</v>
      </c>
      <c r="AN50" s="388">
        <f t="shared" si="2"/>
        <v>13</v>
      </c>
      <c r="AO50" s="388">
        <f t="shared" si="2"/>
        <v>0</v>
      </c>
      <c r="AP50" s="388">
        <f t="shared" si="2"/>
        <v>0</v>
      </c>
      <c r="AQ50" s="388">
        <f t="shared" si="2"/>
        <v>3</v>
      </c>
      <c r="AR50" s="388">
        <f t="shared" si="2"/>
        <v>25</v>
      </c>
      <c r="AS50" s="388">
        <f t="shared" si="2"/>
        <v>3</v>
      </c>
      <c r="AT50" s="388">
        <f t="shared" si="2"/>
        <v>0</v>
      </c>
      <c r="AU50" s="388">
        <f t="shared" si="2"/>
        <v>2</v>
      </c>
      <c r="AV50" s="388">
        <f t="shared" si="2"/>
        <v>98</v>
      </c>
      <c r="AW50" s="388">
        <f t="shared" si="2"/>
        <v>22</v>
      </c>
      <c r="AX50" s="388">
        <f t="shared" si="2"/>
        <v>3</v>
      </c>
      <c r="AY50" s="388">
        <f t="shared" si="2"/>
        <v>3</v>
      </c>
      <c r="AZ50" s="388">
        <f t="shared" si="2"/>
        <v>24</v>
      </c>
      <c r="BA50" s="388">
        <f t="shared" si="2"/>
        <v>2</v>
      </c>
      <c r="BB50" s="388">
        <f t="shared" si="2"/>
        <v>0</v>
      </c>
      <c r="BC50" s="388">
        <f t="shared" si="2"/>
        <v>3</v>
      </c>
      <c r="BD50" s="388">
        <f t="shared" ref="BD50:BE53" si="3">BD7-BD6</f>
        <v>0</v>
      </c>
      <c r="BE50" s="388">
        <f t="shared" si="3"/>
        <v>0</v>
      </c>
    </row>
    <row r="51" spans="3:57" ht="33" customHeight="1">
      <c r="C51" s="356" t="s">
        <v>213</v>
      </c>
      <c r="D51" s="357" t="s">
        <v>199</v>
      </c>
      <c r="E51" s="358" t="s">
        <v>195</v>
      </c>
      <c r="F51" s="359" t="s">
        <v>214</v>
      </c>
      <c r="G51" s="357" t="s">
        <v>198</v>
      </c>
      <c r="H51" s="388">
        <f t="shared" ref="H51:BC51" si="4">H8-H7</f>
        <v>22</v>
      </c>
      <c r="I51" s="388">
        <f t="shared" si="4"/>
        <v>2</v>
      </c>
      <c r="J51" s="388">
        <f t="shared" si="4"/>
        <v>0</v>
      </c>
      <c r="K51" s="388">
        <f t="shared" si="4"/>
        <v>0</v>
      </c>
      <c r="L51" s="388">
        <f t="shared" si="4"/>
        <v>117</v>
      </c>
      <c r="M51" s="388">
        <f t="shared" si="4"/>
        <v>14</v>
      </c>
      <c r="N51" s="388">
        <f t="shared" si="4"/>
        <v>0</v>
      </c>
      <c r="O51" s="388">
        <f t="shared" si="4"/>
        <v>6</v>
      </c>
      <c r="P51" s="388">
        <f t="shared" si="4"/>
        <v>11</v>
      </c>
      <c r="Q51" s="388">
        <f t="shared" si="4"/>
        <v>2</v>
      </c>
      <c r="R51" s="388">
        <f t="shared" si="4"/>
        <v>0</v>
      </c>
      <c r="S51" s="388">
        <f t="shared" si="4"/>
        <v>1</v>
      </c>
      <c r="T51" s="388">
        <f t="shared" si="4"/>
        <v>5</v>
      </c>
      <c r="U51" s="388">
        <f t="shared" si="4"/>
        <v>0</v>
      </c>
      <c r="V51" s="388">
        <f t="shared" si="4"/>
        <v>0</v>
      </c>
      <c r="W51" s="388">
        <f t="shared" si="4"/>
        <v>1</v>
      </c>
      <c r="X51" s="388">
        <f t="shared" si="4"/>
        <v>39</v>
      </c>
      <c r="Y51" s="388">
        <f t="shared" si="4"/>
        <v>6</v>
      </c>
      <c r="Z51" s="388">
        <f t="shared" si="4"/>
        <v>2</v>
      </c>
      <c r="AA51" s="388">
        <f t="shared" si="4"/>
        <v>3</v>
      </c>
      <c r="AB51" s="388">
        <f t="shared" si="4"/>
        <v>3</v>
      </c>
      <c r="AC51" s="388">
        <f t="shared" si="4"/>
        <v>1</v>
      </c>
      <c r="AD51" s="388">
        <f t="shared" si="4"/>
        <v>0</v>
      </c>
      <c r="AE51" s="388">
        <f t="shared" si="4"/>
        <v>0</v>
      </c>
      <c r="AF51" s="388">
        <f t="shared" si="4"/>
        <v>0</v>
      </c>
      <c r="AG51" s="388">
        <f t="shared" si="4"/>
        <v>0</v>
      </c>
      <c r="AH51" s="388">
        <f t="shared" si="4"/>
        <v>0</v>
      </c>
      <c r="AI51" s="388">
        <f t="shared" si="4"/>
        <v>0</v>
      </c>
      <c r="AJ51" s="388">
        <f t="shared" si="4"/>
        <v>121</v>
      </c>
      <c r="AK51" s="388">
        <f t="shared" si="4"/>
        <v>18</v>
      </c>
      <c r="AL51" s="388">
        <f t="shared" si="4"/>
        <v>1</v>
      </c>
      <c r="AM51" s="388">
        <f t="shared" si="4"/>
        <v>2</v>
      </c>
      <c r="AN51" s="388">
        <f t="shared" si="4"/>
        <v>29</v>
      </c>
      <c r="AO51" s="388">
        <f t="shared" si="4"/>
        <v>3</v>
      </c>
      <c r="AP51" s="388">
        <f t="shared" si="4"/>
        <v>1</v>
      </c>
      <c r="AQ51" s="388">
        <f t="shared" si="4"/>
        <v>1</v>
      </c>
      <c r="AR51" s="388">
        <f t="shared" si="4"/>
        <v>20</v>
      </c>
      <c r="AS51" s="388">
        <f t="shared" si="4"/>
        <v>9</v>
      </c>
      <c r="AT51" s="388">
        <f t="shared" si="4"/>
        <v>0</v>
      </c>
      <c r="AU51" s="388">
        <f t="shared" si="4"/>
        <v>3</v>
      </c>
      <c r="AV51" s="388">
        <f t="shared" si="4"/>
        <v>93</v>
      </c>
      <c r="AW51" s="388">
        <f t="shared" si="4"/>
        <v>15</v>
      </c>
      <c r="AX51" s="388">
        <f t="shared" si="4"/>
        <v>1</v>
      </c>
      <c r="AY51" s="388">
        <f t="shared" si="4"/>
        <v>3</v>
      </c>
      <c r="AZ51" s="388">
        <f t="shared" si="4"/>
        <v>37</v>
      </c>
      <c r="BA51" s="388">
        <f t="shared" si="4"/>
        <v>9</v>
      </c>
      <c r="BB51" s="388">
        <f t="shared" si="4"/>
        <v>0</v>
      </c>
      <c r="BC51" s="388">
        <f t="shared" si="4"/>
        <v>1</v>
      </c>
      <c r="BD51" s="388">
        <f t="shared" si="3"/>
        <v>0</v>
      </c>
      <c r="BE51" s="388">
        <f t="shared" si="3"/>
        <v>0</v>
      </c>
    </row>
    <row r="52" spans="3:57" ht="33" customHeight="1">
      <c r="C52" s="356" t="s">
        <v>213</v>
      </c>
      <c r="D52" s="357" t="s">
        <v>198</v>
      </c>
      <c r="E52" s="358" t="s">
        <v>195</v>
      </c>
      <c r="F52" s="359" t="s">
        <v>214</v>
      </c>
      <c r="G52" s="357" t="s">
        <v>196</v>
      </c>
      <c r="H52" s="388">
        <f t="shared" ref="H52:BC52" si="5">H9-H8</f>
        <v>18</v>
      </c>
      <c r="I52" s="388">
        <f t="shared" si="5"/>
        <v>1</v>
      </c>
      <c r="J52" s="388">
        <f t="shared" si="5"/>
        <v>0</v>
      </c>
      <c r="K52" s="388">
        <f t="shared" si="5"/>
        <v>1</v>
      </c>
      <c r="L52" s="388">
        <f t="shared" si="5"/>
        <v>122</v>
      </c>
      <c r="M52" s="388">
        <f t="shared" si="5"/>
        <v>15</v>
      </c>
      <c r="N52" s="388">
        <f t="shared" si="5"/>
        <v>0</v>
      </c>
      <c r="O52" s="388">
        <f t="shared" si="5"/>
        <v>3</v>
      </c>
      <c r="P52" s="388">
        <f t="shared" si="5"/>
        <v>9</v>
      </c>
      <c r="Q52" s="388">
        <f t="shared" si="5"/>
        <v>6</v>
      </c>
      <c r="R52" s="388">
        <f t="shared" si="5"/>
        <v>0</v>
      </c>
      <c r="S52" s="388">
        <f t="shared" si="5"/>
        <v>0</v>
      </c>
      <c r="T52" s="388">
        <f t="shared" si="5"/>
        <v>8</v>
      </c>
      <c r="U52" s="388">
        <f t="shared" si="5"/>
        <v>0</v>
      </c>
      <c r="V52" s="388">
        <f t="shared" si="5"/>
        <v>0</v>
      </c>
      <c r="W52" s="388">
        <f t="shared" si="5"/>
        <v>1</v>
      </c>
      <c r="X52" s="388">
        <f t="shared" si="5"/>
        <v>36</v>
      </c>
      <c r="Y52" s="388">
        <f t="shared" si="5"/>
        <v>5</v>
      </c>
      <c r="Z52" s="388">
        <f t="shared" si="5"/>
        <v>2</v>
      </c>
      <c r="AA52" s="388">
        <f t="shared" si="5"/>
        <v>2</v>
      </c>
      <c r="AB52" s="388">
        <f t="shared" si="5"/>
        <v>3</v>
      </c>
      <c r="AC52" s="388">
        <f t="shared" si="5"/>
        <v>0</v>
      </c>
      <c r="AD52" s="388">
        <f t="shared" si="5"/>
        <v>1</v>
      </c>
      <c r="AE52" s="388">
        <f t="shared" si="5"/>
        <v>0</v>
      </c>
      <c r="AF52" s="388">
        <f t="shared" si="5"/>
        <v>1</v>
      </c>
      <c r="AG52" s="388">
        <f t="shared" si="5"/>
        <v>0</v>
      </c>
      <c r="AH52" s="388">
        <f t="shared" si="5"/>
        <v>0</v>
      </c>
      <c r="AI52" s="388">
        <f t="shared" si="5"/>
        <v>0</v>
      </c>
      <c r="AJ52" s="388">
        <f t="shared" si="5"/>
        <v>100</v>
      </c>
      <c r="AK52" s="388">
        <f t="shared" si="5"/>
        <v>14</v>
      </c>
      <c r="AL52" s="388">
        <f t="shared" si="5"/>
        <v>0</v>
      </c>
      <c r="AM52" s="388">
        <f t="shared" si="5"/>
        <v>6</v>
      </c>
      <c r="AN52" s="388">
        <f t="shared" si="5"/>
        <v>17</v>
      </c>
      <c r="AO52" s="388">
        <f t="shared" si="5"/>
        <v>1</v>
      </c>
      <c r="AP52" s="388">
        <f t="shared" si="5"/>
        <v>1</v>
      </c>
      <c r="AQ52" s="388">
        <f t="shared" si="5"/>
        <v>1</v>
      </c>
      <c r="AR52" s="388">
        <f t="shared" si="5"/>
        <v>26</v>
      </c>
      <c r="AS52" s="388">
        <f t="shared" si="5"/>
        <v>3</v>
      </c>
      <c r="AT52" s="388">
        <f t="shared" si="5"/>
        <v>0</v>
      </c>
      <c r="AU52" s="388">
        <f t="shared" si="5"/>
        <v>5</v>
      </c>
      <c r="AV52" s="388">
        <f t="shared" si="5"/>
        <v>82</v>
      </c>
      <c r="AW52" s="388">
        <f t="shared" si="5"/>
        <v>12</v>
      </c>
      <c r="AX52" s="388">
        <f t="shared" si="5"/>
        <v>4</v>
      </c>
      <c r="AY52" s="388">
        <f t="shared" si="5"/>
        <v>4</v>
      </c>
      <c r="AZ52" s="388">
        <f t="shared" si="5"/>
        <v>36</v>
      </c>
      <c r="BA52" s="388">
        <f t="shared" si="5"/>
        <v>5</v>
      </c>
      <c r="BB52" s="388">
        <f t="shared" si="5"/>
        <v>0</v>
      </c>
      <c r="BC52" s="388">
        <f t="shared" si="5"/>
        <v>1</v>
      </c>
      <c r="BD52" s="388">
        <f t="shared" si="3"/>
        <v>0</v>
      </c>
      <c r="BE52" s="388">
        <f t="shared" si="3"/>
        <v>0</v>
      </c>
    </row>
    <row r="53" spans="3:57" ht="33" customHeight="1">
      <c r="C53" s="364" t="s">
        <v>213</v>
      </c>
      <c r="D53" s="365" t="s">
        <v>196</v>
      </c>
      <c r="E53" s="366" t="s">
        <v>195</v>
      </c>
      <c r="F53" s="367" t="s">
        <v>212</v>
      </c>
      <c r="G53" s="365" t="s">
        <v>193</v>
      </c>
      <c r="H53" s="388">
        <f t="shared" ref="H53:BC53" si="6">H10-H9</f>
        <v>28</v>
      </c>
      <c r="I53" s="388">
        <f t="shared" si="6"/>
        <v>2</v>
      </c>
      <c r="J53" s="388">
        <f t="shared" si="6"/>
        <v>0</v>
      </c>
      <c r="K53" s="388">
        <f t="shared" si="6"/>
        <v>1</v>
      </c>
      <c r="L53" s="388">
        <f t="shared" si="6"/>
        <v>135</v>
      </c>
      <c r="M53" s="388">
        <f t="shared" si="6"/>
        <v>25</v>
      </c>
      <c r="N53" s="388">
        <f t="shared" si="6"/>
        <v>1</v>
      </c>
      <c r="O53" s="388">
        <f t="shared" si="6"/>
        <v>9</v>
      </c>
      <c r="P53" s="388">
        <f t="shared" si="6"/>
        <v>24</v>
      </c>
      <c r="Q53" s="388">
        <f t="shared" si="6"/>
        <v>3</v>
      </c>
      <c r="R53" s="388">
        <f t="shared" si="6"/>
        <v>1</v>
      </c>
      <c r="S53" s="388">
        <f t="shared" si="6"/>
        <v>1</v>
      </c>
      <c r="T53" s="388">
        <f t="shared" si="6"/>
        <v>15</v>
      </c>
      <c r="U53" s="388">
        <f t="shared" si="6"/>
        <v>0</v>
      </c>
      <c r="V53" s="388">
        <f t="shared" si="6"/>
        <v>0</v>
      </c>
      <c r="W53" s="388">
        <f t="shared" si="6"/>
        <v>1</v>
      </c>
      <c r="X53" s="388">
        <f t="shared" si="6"/>
        <v>49</v>
      </c>
      <c r="Y53" s="388">
        <f t="shared" si="6"/>
        <v>9</v>
      </c>
      <c r="Z53" s="388">
        <f t="shared" si="6"/>
        <v>4</v>
      </c>
      <c r="AA53" s="388">
        <f t="shared" si="6"/>
        <v>4</v>
      </c>
      <c r="AB53" s="388">
        <f t="shared" si="6"/>
        <v>3</v>
      </c>
      <c r="AC53" s="388">
        <f t="shared" si="6"/>
        <v>1</v>
      </c>
      <c r="AD53" s="388">
        <f t="shared" si="6"/>
        <v>0</v>
      </c>
      <c r="AE53" s="388">
        <f t="shared" si="6"/>
        <v>0</v>
      </c>
      <c r="AF53" s="388">
        <f t="shared" si="6"/>
        <v>0</v>
      </c>
      <c r="AG53" s="388">
        <f t="shared" si="6"/>
        <v>0</v>
      </c>
      <c r="AH53" s="388">
        <f t="shared" si="6"/>
        <v>0</v>
      </c>
      <c r="AI53" s="388">
        <f t="shared" si="6"/>
        <v>0</v>
      </c>
      <c r="AJ53" s="388">
        <f t="shared" si="6"/>
        <v>74</v>
      </c>
      <c r="AK53" s="388">
        <f t="shared" si="6"/>
        <v>10</v>
      </c>
      <c r="AL53" s="388">
        <f t="shared" si="6"/>
        <v>0</v>
      </c>
      <c r="AM53" s="388">
        <f t="shared" si="6"/>
        <v>10</v>
      </c>
      <c r="AN53" s="388">
        <f t="shared" si="6"/>
        <v>14</v>
      </c>
      <c r="AO53" s="388">
        <f t="shared" si="6"/>
        <v>3</v>
      </c>
      <c r="AP53" s="388">
        <f t="shared" si="6"/>
        <v>0</v>
      </c>
      <c r="AQ53" s="388">
        <f t="shared" si="6"/>
        <v>1</v>
      </c>
      <c r="AR53" s="388">
        <f t="shared" si="6"/>
        <v>21</v>
      </c>
      <c r="AS53" s="388">
        <f t="shared" si="6"/>
        <v>6</v>
      </c>
      <c r="AT53" s="388">
        <f t="shared" si="6"/>
        <v>1</v>
      </c>
      <c r="AU53" s="388">
        <f t="shared" si="6"/>
        <v>11</v>
      </c>
      <c r="AV53" s="388">
        <f t="shared" si="6"/>
        <v>92</v>
      </c>
      <c r="AW53" s="388">
        <f t="shared" si="6"/>
        <v>21</v>
      </c>
      <c r="AX53" s="388">
        <f t="shared" si="6"/>
        <v>2</v>
      </c>
      <c r="AY53" s="388">
        <f t="shared" si="6"/>
        <v>5</v>
      </c>
      <c r="AZ53" s="388">
        <f t="shared" si="6"/>
        <v>35</v>
      </c>
      <c r="BA53" s="388">
        <f t="shared" si="6"/>
        <v>5</v>
      </c>
      <c r="BB53" s="388">
        <f t="shared" si="6"/>
        <v>0</v>
      </c>
      <c r="BC53" s="388">
        <f t="shared" si="6"/>
        <v>0</v>
      </c>
      <c r="BD53" s="388">
        <f t="shared" si="3"/>
        <v>0</v>
      </c>
      <c r="BE53" s="388">
        <f t="shared" si="3"/>
        <v>0</v>
      </c>
    </row>
    <row r="54" spans="3:57" ht="33" customHeight="1">
      <c r="C54" s="389"/>
      <c r="D54" s="390"/>
      <c r="E54" s="391"/>
      <c r="F54" s="392"/>
      <c r="G54" s="390"/>
      <c r="H54" s="388"/>
      <c r="I54" s="388"/>
      <c r="J54" s="388"/>
      <c r="K54" s="388"/>
      <c r="L54" s="388"/>
      <c r="M54" s="388"/>
      <c r="N54" s="388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8"/>
      <c r="AK54" s="388"/>
      <c r="AL54" s="388"/>
      <c r="AM54" s="388"/>
      <c r="AN54" s="388"/>
      <c r="AO54" s="388"/>
      <c r="AP54" s="388"/>
      <c r="AQ54" s="388"/>
      <c r="AR54" s="388"/>
      <c r="AS54" s="388"/>
      <c r="AT54" s="388"/>
      <c r="AU54" s="388"/>
      <c r="AV54" s="388"/>
      <c r="AW54" s="388"/>
      <c r="AX54" s="388"/>
      <c r="AY54" s="388"/>
      <c r="AZ54" s="388"/>
      <c r="BA54" s="388"/>
      <c r="BB54" s="388"/>
      <c r="BC54" s="388"/>
      <c r="BD54" s="388"/>
      <c r="BE54" s="388"/>
    </row>
    <row r="55" spans="3:57" ht="33" customHeight="1">
      <c r="C55" s="370" t="s">
        <v>211</v>
      </c>
      <c r="D55" s="371" t="s">
        <v>193</v>
      </c>
      <c r="E55" s="372" t="s">
        <v>195</v>
      </c>
      <c r="F55" s="373" t="s">
        <v>211</v>
      </c>
      <c r="G55" s="371" t="s">
        <v>201</v>
      </c>
      <c r="H55" s="388">
        <f t="shared" ref="H55:AM55" si="7">H11-H10</f>
        <v>28</v>
      </c>
      <c r="I55" s="388">
        <f t="shared" si="7"/>
        <v>4</v>
      </c>
      <c r="J55" s="388">
        <f t="shared" si="7"/>
        <v>0</v>
      </c>
      <c r="K55" s="388">
        <f t="shared" si="7"/>
        <v>2</v>
      </c>
      <c r="L55" s="388">
        <f t="shared" si="7"/>
        <v>157</v>
      </c>
      <c r="M55" s="388">
        <f t="shared" si="7"/>
        <v>27</v>
      </c>
      <c r="N55" s="388">
        <f t="shared" si="7"/>
        <v>0</v>
      </c>
      <c r="O55" s="388">
        <f t="shared" si="7"/>
        <v>4</v>
      </c>
      <c r="P55" s="388">
        <f t="shared" si="7"/>
        <v>28</v>
      </c>
      <c r="Q55" s="388">
        <f t="shared" si="7"/>
        <v>3</v>
      </c>
      <c r="R55" s="388">
        <f t="shared" si="7"/>
        <v>0</v>
      </c>
      <c r="S55" s="388">
        <f t="shared" si="7"/>
        <v>0</v>
      </c>
      <c r="T55" s="388">
        <f t="shared" si="7"/>
        <v>4</v>
      </c>
      <c r="U55" s="388">
        <f t="shared" si="7"/>
        <v>4</v>
      </c>
      <c r="V55" s="388">
        <f t="shared" si="7"/>
        <v>0</v>
      </c>
      <c r="W55" s="388">
        <f t="shared" si="7"/>
        <v>0</v>
      </c>
      <c r="X55" s="388">
        <f t="shared" si="7"/>
        <v>36</v>
      </c>
      <c r="Y55" s="388">
        <f t="shared" si="7"/>
        <v>10</v>
      </c>
      <c r="Z55" s="388">
        <f t="shared" si="7"/>
        <v>4</v>
      </c>
      <c r="AA55" s="388">
        <f t="shared" si="7"/>
        <v>8</v>
      </c>
      <c r="AB55" s="388">
        <f t="shared" si="7"/>
        <v>5</v>
      </c>
      <c r="AC55" s="388">
        <f t="shared" si="7"/>
        <v>0</v>
      </c>
      <c r="AD55" s="388">
        <f t="shared" si="7"/>
        <v>0</v>
      </c>
      <c r="AE55" s="388">
        <f t="shared" si="7"/>
        <v>0</v>
      </c>
      <c r="AF55" s="388">
        <f t="shared" si="7"/>
        <v>0</v>
      </c>
      <c r="AG55" s="388">
        <f t="shared" si="7"/>
        <v>1</v>
      </c>
      <c r="AH55" s="388">
        <f t="shared" si="7"/>
        <v>0</v>
      </c>
      <c r="AI55" s="388">
        <f t="shared" si="7"/>
        <v>1</v>
      </c>
      <c r="AJ55" s="388">
        <f t="shared" si="7"/>
        <v>118</v>
      </c>
      <c r="AK55" s="388">
        <f t="shared" si="7"/>
        <v>18</v>
      </c>
      <c r="AL55" s="388">
        <f t="shared" si="7"/>
        <v>4</v>
      </c>
      <c r="AM55" s="388">
        <f t="shared" si="7"/>
        <v>6</v>
      </c>
      <c r="AN55" s="388">
        <f t="shared" ref="AN55:BE55" si="8">AN11-AN10</f>
        <v>17</v>
      </c>
      <c r="AO55" s="388">
        <f t="shared" si="8"/>
        <v>3</v>
      </c>
      <c r="AP55" s="388">
        <f t="shared" si="8"/>
        <v>1</v>
      </c>
      <c r="AQ55" s="388">
        <f t="shared" si="8"/>
        <v>2</v>
      </c>
      <c r="AR55" s="388">
        <f t="shared" si="8"/>
        <v>30</v>
      </c>
      <c r="AS55" s="388">
        <f t="shared" si="8"/>
        <v>4</v>
      </c>
      <c r="AT55" s="388">
        <f t="shared" si="8"/>
        <v>0</v>
      </c>
      <c r="AU55" s="388">
        <f t="shared" si="8"/>
        <v>7</v>
      </c>
      <c r="AV55" s="388">
        <f t="shared" si="8"/>
        <v>92</v>
      </c>
      <c r="AW55" s="388">
        <f t="shared" si="8"/>
        <v>18</v>
      </c>
      <c r="AX55" s="388">
        <f t="shared" si="8"/>
        <v>3</v>
      </c>
      <c r="AY55" s="388">
        <f t="shared" si="8"/>
        <v>3</v>
      </c>
      <c r="AZ55" s="388">
        <f t="shared" si="8"/>
        <v>52</v>
      </c>
      <c r="BA55" s="388">
        <f t="shared" si="8"/>
        <v>5</v>
      </c>
      <c r="BB55" s="388">
        <f t="shared" si="8"/>
        <v>0</v>
      </c>
      <c r="BC55" s="388">
        <f t="shared" si="8"/>
        <v>0</v>
      </c>
      <c r="BD55" s="388">
        <f t="shared" si="8"/>
        <v>0</v>
      </c>
      <c r="BE55" s="388">
        <f t="shared" si="8"/>
        <v>0</v>
      </c>
    </row>
    <row r="56" spans="3:57" ht="33" customHeight="1">
      <c r="C56" s="356" t="s">
        <v>211</v>
      </c>
      <c r="D56" s="357" t="s">
        <v>201</v>
      </c>
      <c r="E56" s="358" t="s">
        <v>195</v>
      </c>
      <c r="F56" s="359" t="s">
        <v>211</v>
      </c>
      <c r="G56" s="357" t="s">
        <v>200</v>
      </c>
      <c r="H56" s="388">
        <f t="shared" ref="H56:AM56" si="9">H12-H11</f>
        <v>20</v>
      </c>
      <c r="I56" s="388">
        <f t="shared" si="9"/>
        <v>1</v>
      </c>
      <c r="J56" s="388">
        <f t="shared" si="9"/>
        <v>1</v>
      </c>
      <c r="K56" s="388">
        <f t="shared" si="9"/>
        <v>2</v>
      </c>
      <c r="L56" s="388">
        <f t="shared" si="9"/>
        <v>124</v>
      </c>
      <c r="M56" s="388">
        <f t="shared" si="9"/>
        <v>14</v>
      </c>
      <c r="N56" s="388">
        <f t="shared" si="9"/>
        <v>2</v>
      </c>
      <c r="O56" s="388">
        <f t="shared" si="9"/>
        <v>5</v>
      </c>
      <c r="P56" s="388">
        <f t="shared" si="9"/>
        <v>18</v>
      </c>
      <c r="Q56" s="388">
        <f t="shared" si="9"/>
        <v>4</v>
      </c>
      <c r="R56" s="388">
        <f t="shared" si="9"/>
        <v>1</v>
      </c>
      <c r="S56" s="388">
        <f t="shared" si="9"/>
        <v>2</v>
      </c>
      <c r="T56" s="388">
        <f t="shared" si="9"/>
        <v>14</v>
      </c>
      <c r="U56" s="388">
        <f t="shared" si="9"/>
        <v>1</v>
      </c>
      <c r="V56" s="388">
        <f t="shared" si="9"/>
        <v>0</v>
      </c>
      <c r="W56" s="388">
        <f t="shared" si="9"/>
        <v>0</v>
      </c>
      <c r="X56" s="388">
        <f t="shared" si="9"/>
        <v>39</v>
      </c>
      <c r="Y56" s="388">
        <f t="shared" si="9"/>
        <v>11</v>
      </c>
      <c r="Z56" s="388">
        <f t="shared" si="9"/>
        <v>2</v>
      </c>
      <c r="AA56" s="388">
        <f t="shared" si="9"/>
        <v>7</v>
      </c>
      <c r="AB56" s="388">
        <f t="shared" si="9"/>
        <v>2</v>
      </c>
      <c r="AC56" s="388">
        <f t="shared" si="9"/>
        <v>0</v>
      </c>
      <c r="AD56" s="388">
        <f t="shared" si="9"/>
        <v>0</v>
      </c>
      <c r="AE56" s="388">
        <f t="shared" si="9"/>
        <v>0</v>
      </c>
      <c r="AF56" s="388">
        <f t="shared" si="9"/>
        <v>1</v>
      </c>
      <c r="AG56" s="388">
        <f t="shared" si="9"/>
        <v>0</v>
      </c>
      <c r="AH56" s="388">
        <f t="shared" si="9"/>
        <v>0</v>
      </c>
      <c r="AI56" s="388">
        <f t="shared" si="9"/>
        <v>0</v>
      </c>
      <c r="AJ56" s="388">
        <f t="shared" si="9"/>
        <v>107</v>
      </c>
      <c r="AK56" s="388">
        <f t="shared" si="9"/>
        <v>9</v>
      </c>
      <c r="AL56" s="388">
        <f t="shared" si="9"/>
        <v>0</v>
      </c>
      <c r="AM56" s="388">
        <f t="shared" si="9"/>
        <v>8</v>
      </c>
      <c r="AN56" s="388">
        <f t="shared" ref="AN56:BE56" si="10">AN12-AN11</f>
        <v>17</v>
      </c>
      <c r="AO56" s="388">
        <f t="shared" si="10"/>
        <v>3</v>
      </c>
      <c r="AP56" s="388">
        <f t="shared" si="10"/>
        <v>1</v>
      </c>
      <c r="AQ56" s="388">
        <f t="shared" si="10"/>
        <v>1</v>
      </c>
      <c r="AR56" s="388">
        <f t="shared" si="10"/>
        <v>24</v>
      </c>
      <c r="AS56" s="388">
        <f t="shared" si="10"/>
        <v>3</v>
      </c>
      <c r="AT56" s="388">
        <f t="shared" si="10"/>
        <v>0</v>
      </c>
      <c r="AU56" s="388">
        <f t="shared" si="10"/>
        <v>1</v>
      </c>
      <c r="AV56" s="388">
        <f t="shared" si="10"/>
        <v>88</v>
      </c>
      <c r="AW56" s="388">
        <f t="shared" si="10"/>
        <v>15</v>
      </c>
      <c r="AX56" s="388">
        <f t="shared" si="10"/>
        <v>2</v>
      </c>
      <c r="AY56" s="388">
        <f t="shared" si="10"/>
        <v>2</v>
      </c>
      <c r="AZ56" s="388">
        <f t="shared" si="10"/>
        <v>37</v>
      </c>
      <c r="BA56" s="388">
        <f t="shared" si="10"/>
        <v>4</v>
      </c>
      <c r="BB56" s="388">
        <f t="shared" si="10"/>
        <v>0</v>
      </c>
      <c r="BC56" s="388">
        <f t="shared" si="10"/>
        <v>2</v>
      </c>
      <c r="BD56" s="388">
        <f t="shared" si="10"/>
        <v>0</v>
      </c>
      <c r="BE56" s="388">
        <f t="shared" si="10"/>
        <v>0</v>
      </c>
    </row>
    <row r="57" spans="3:57" ht="33" customHeight="1">
      <c r="C57" s="356" t="s">
        <v>211</v>
      </c>
      <c r="D57" s="357" t="s">
        <v>200</v>
      </c>
      <c r="E57" s="358" t="s">
        <v>195</v>
      </c>
      <c r="F57" s="359" t="s">
        <v>211</v>
      </c>
      <c r="G57" s="357" t="s">
        <v>199</v>
      </c>
      <c r="H57" s="388">
        <f t="shared" ref="H57:AM57" si="11">H13-H12</f>
        <v>27</v>
      </c>
      <c r="I57" s="388">
        <f t="shared" si="11"/>
        <v>2</v>
      </c>
      <c r="J57" s="388">
        <f t="shared" si="11"/>
        <v>0</v>
      </c>
      <c r="K57" s="388">
        <f t="shared" si="11"/>
        <v>3</v>
      </c>
      <c r="L57" s="388">
        <f t="shared" si="11"/>
        <v>116</v>
      </c>
      <c r="M57" s="388">
        <f t="shared" si="11"/>
        <v>18</v>
      </c>
      <c r="N57" s="388">
        <f t="shared" si="11"/>
        <v>0</v>
      </c>
      <c r="O57" s="388">
        <f t="shared" si="11"/>
        <v>8</v>
      </c>
      <c r="P57" s="388">
        <f t="shared" si="11"/>
        <v>17</v>
      </c>
      <c r="Q57" s="388">
        <f t="shared" si="11"/>
        <v>7</v>
      </c>
      <c r="R57" s="388">
        <f t="shared" si="11"/>
        <v>0</v>
      </c>
      <c r="S57" s="388">
        <f t="shared" si="11"/>
        <v>0</v>
      </c>
      <c r="T57" s="388">
        <f t="shared" si="11"/>
        <v>15</v>
      </c>
      <c r="U57" s="388">
        <f t="shared" si="11"/>
        <v>6</v>
      </c>
      <c r="V57" s="388">
        <f t="shared" si="11"/>
        <v>0</v>
      </c>
      <c r="W57" s="388">
        <f t="shared" si="11"/>
        <v>2</v>
      </c>
      <c r="X57" s="388">
        <f t="shared" si="11"/>
        <v>47</v>
      </c>
      <c r="Y57" s="388">
        <f t="shared" si="11"/>
        <v>18</v>
      </c>
      <c r="Z57" s="388">
        <f t="shared" si="11"/>
        <v>4</v>
      </c>
      <c r="AA57" s="388">
        <f t="shared" si="11"/>
        <v>10</v>
      </c>
      <c r="AB57" s="388">
        <f t="shared" si="11"/>
        <v>4</v>
      </c>
      <c r="AC57" s="388">
        <f t="shared" si="11"/>
        <v>1</v>
      </c>
      <c r="AD57" s="388">
        <f t="shared" si="11"/>
        <v>0</v>
      </c>
      <c r="AE57" s="388">
        <f t="shared" si="11"/>
        <v>0</v>
      </c>
      <c r="AF57" s="388">
        <f t="shared" si="11"/>
        <v>1</v>
      </c>
      <c r="AG57" s="388">
        <f t="shared" si="11"/>
        <v>1</v>
      </c>
      <c r="AH57" s="388">
        <f t="shared" si="11"/>
        <v>0</v>
      </c>
      <c r="AI57" s="388">
        <f t="shared" si="11"/>
        <v>0</v>
      </c>
      <c r="AJ57" s="388">
        <f t="shared" si="11"/>
        <v>73</v>
      </c>
      <c r="AK57" s="388">
        <f t="shared" si="11"/>
        <v>14</v>
      </c>
      <c r="AL57" s="388">
        <f t="shared" si="11"/>
        <v>0</v>
      </c>
      <c r="AM57" s="388">
        <f t="shared" si="11"/>
        <v>2</v>
      </c>
      <c r="AN57" s="388">
        <f t="shared" ref="AN57:BE57" si="12">AN13-AN12</f>
        <v>17</v>
      </c>
      <c r="AO57" s="388">
        <f t="shared" si="12"/>
        <v>4</v>
      </c>
      <c r="AP57" s="388">
        <f t="shared" si="12"/>
        <v>0</v>
      </c>
      <c r="AQ57" s="388">
        <f t="shared" si="12"/>
        <v>0</v>
      </c>
      <c r="AR57" s="388">
        <f t="shared" si="12"/>
        <v>16</v>
      </c>
      <c r="AS57" s="388">
        <f t="shared" si="12"/>
        <v>7</v>
      </c>
      <c r="AT57" s="388">
        <f t="shared" si="12"/>
        <v>0</v>
      </c>
      <c r="AU57" s="388">
        <f t="shared" si="12"/>
        <v>3</v>
      </c>
      <c r="AV57" s="388">
        <f t="shared" si="12"/>
        <v>79</v>
      </c>
      <c r="AW57" s="388">
        <f t="shared" si="12"/>
        <v>15</v>
      </c>
      <c r="AX57" s="388">
        <f t="shared" si="12"/>
        <v>4</v>
      </c>
      <c r="AY57" s="388">
        <f t="shared" si="12"/>
        <v>2</v>
      </c>
      <c r="AZ57" s="388">
        <f t="shared" si="12"/>
        <v>34</v>
      </c>
      <c r="BA57" s="388">
        <f t="shared" si="12"/>
        <v>7</v>
      </c>
      <c r="BB57" s="388">
        <f t="shared" si="12"/>
        <v>0</v>
      </c>
      <c r="BC57" s="388">
        <f t="shared" si="12"/>
        <v>1</v>
      </c>
      <c r="BD57" s="388">
        <f t="shared" si="12"/>
        <v>0</v>
      </c>
      <c r="BE57" s="388">
        <f t="shared" si="12"/>
        <v>0</v>
      </c>
    </row>
    <row r="58" spans="3:57" ht="33" customHeight="1">
      <c r="C58" s="356" t="s">
        <v>211</v>
      </c>
      <c r="D58" s="357" t="s">
        <v>199</v>
      </c>
      <c r="E58" s="358" t="s">
        <v>195</v>
      </c>
      <c r="F58" s="359" t="s">
        <v>211</v>
      </c>
      <c r="G58" s="357" t="s">
        <v>198</v>
      </c>
      <c r="H58" s="388">
        <f t="shared" ref="H58:AM58" si="13">H14-H13</f>
        <v>15</v>
      </c>
      <c r="I58" s="388">
        <f t="shared" si="13"/>
        <v>2</v>
      </c>
      <c r="J58" s="388">
        <f t="shared" si="13"/>
        <v>0</v>
      </c>
      <c r="K58" s="388">
        <f t="shared" si="13"/>
        <v>1</v>
      </c>
      <c r="L58" s="388">
        <f t="shared" si="13"/>
        <v>101</v>
      </c>
      <c r="M58" s="388">
        <f t="shared" si="13"/>
        <v>23</v>
      </c>
      <c r="N58" s="388">
        <f t="shared" si="13"/>
        <v>0</v>
      </c>
      <c r="O58" s="388">
        <f t="shared" si="13"/>
        <v>3</v>
      </c>
      <c r="P58" s="388">
        <f t="shared" si="13"/>
        <v>17</v>
      </c>
      <c r="Q58" s="388">
        <f t="shared" si="13"/>
        <v>1</v>
      </c>
      <c r="R58" s="388">
        <f t="shared" si="13"/>
        <v>0</v>
      </c>
      <c r="S58" s="388">
        <f t="shared" si="13"/>
        <v>1</v>
      </c>
      <c r="T58" s="388">
        <f t="shared" si="13"/>
        <v>11</v>
      </c>
      <c r="U58" s="388">
        <f t="shared" si="13"/>
        <v>2</v>
      </c>
      <c r="V58" s="388">
        <f t="shared" si="13"/>
        <v>0</v>
      </c>
      <c r="W58" s="388">
        <f t="shared" si="13"/>
        <v>1</v>
      </c>
      <c r="X58" s="388">
        <f t="shared" si="13"/>
        <v>36</v>
      </c>
      <c r="Y58" s="388">
        <f t="shared" si="13"/>
        <v>9</v>
      </c>
      <c r="Z58" s="388">
        <f t="shared" si="13"/>
        <v>5</v>
      </c>
      <c r="AA58" s="388">
        <f t="shared" si="13"/>
        <v>3</v>
      </c>
      <c r="AB58" s="388">
        <f t="shared" si="13"/>
        <v>3</v>
      </c>
      <c r="AC58" s="388">
        <f t="shared" si="13"/>
        <v>1</v>
      </c>
      <c r="AD58" s="388">
        <f t="shared" si="13"/>
        <v>0</v>
      </c>
      <c r="AE58" s="388">
        <f t="shared" si="13"/>
        <v>0</v>
      </c>
      <c r="AF58" s="388">
        <f t="shared" si="13"/>
        <v>0</v>
      </c>
      <c r="AG58" s="388">
        <f t="shared" si="13"/>
        <v>0</v>
      </c>
      <c r="AH58" s="388">
        <f t="shared" si="13"/>
        <v>1</v>
      </c>
      <c r="AI58" s="388">
        <f t="shared" si="13"/>
        <v>0</v>
      </c>
      <c r="AJ58" s="388">
        <f t="shared" si="13"/>
        <v>72</v>
      </c>
      <c r="AK58" s="388">
        <f t="shared" si="13"/>
        <v>23</v>
      </c>
      <c r="AL58" s="388">
        <f t="shared" si="13"/>
        <v>1</v>
      </c>
      <c r="AM58" s="388">
        <f t="shared" si="13"/>
        <v>4</v>
      </c>
      <c r="AN58" s="388">
        <f t="shared" ref="AN58:BE58" si="14">AN14-AN13</f>
        <v>16</v>
      </c>
      <c r="AO58" s="388">
        <f t="shared" si="14"/>
        <v>5</v>
      </c>
      <c r="AP58" s="388">
        <f t="shared" si="14"/>
        <v>2</v>
      </c>
      <c r="AQ58" s="388">
        <f t="shared" si="14"/>
        <v>1</v>
      </c>
      <c r="AR58" s="388">
        <f t="shared" si="14"/>
        <v>25</v>
      </c>
      <c r="AS58" s="388">
        <f t="shared" si="14"/>
        <v>4</v>
      </c>
      <c r="AT58" s="388">
        <f t="shared" si="14"/>
        <v>0</v>
      </c>
      <c r="AU58" s="388">
        <f t="shared" si="14"/>
        <v>3</v>
      </c>
      <c r="AV58" s="388">
        <f t="shared" si="14"/>
        <v>109</v>
      </c>
      <c r="AW58" s="388">
        <f t="shared" si="14"/>
        <v>24</v>
      </c>
      <c r="AX58" s="388">
        <f t="shared" si="14"/>
        <v>2</v>
      </c>
      <c r="AY58" s="388">
        <f t="shared" si="14"/>
        <v>7</v>
      </c>
      <c r="AZ58" s="388">
        <f t="shared" si="14"/>
        <v>41</v>
      </c>
      <c r="BA58" s="388">
        <f t="shared" si="14"/>
        <v>5</v>
      </c>
      <c r="BB58" s="388">
        <f t="shared" si="14"/>
        <v>0</v>
      </c>
      <c r="BC58" s="388">
        <f t="shared" si="14"/>
        <v>3</v>
      </c>
      <c r="BD58" s="388">
        <f t="shared" si="14"/>
        <v>0</v>
      </c>
      <c r="BE58" s="388">
        <f t="shared" si="14"/>
        <v>0</v>
      </c>
    </row>
    <row r="59" spans="3:57" ht="33" customHeight="1">
      <c r="C59" s="356" t="s">
        <v>211</v>
      </c>
      <c r="D59" s="357" t="s">
        <v>198</v>
      </c>
      <c r="E59" s="358" t="s">
        <v>195</v>
      </c>
      <c r="F59" s="359" t="s">
        <v>211</v>
      </c>
      <c r="G59" s="357" t="s">
        <v>196</v>
      </c>
      <c r="H59" s="388">
        <f t="shared" ref="H59:AM59" si="15">H15-H14</f>
        <v>19</v>
      </c>
      <c r="I59" s="388">
        <f t="shared" si="15"/>
        <v>2</v>
      </c>
      <c r="J59" s="388">
        <f t="shared" si="15"/>
        <v>0</v>
      </c>
      <c r="K59" s="388">
        <f t="shared" si="15"/>
        <v>1</v>
      </c>
      <c r="L59" s="388">
        <f t="shared" si="15"/>
        <v>129</v>
      </c>
      <c r="M59" s="388">
        <f t="shared" si="15"/>
        <v>32</v>
      </c>
      <c r="N59" s="388">
        <f t="shared" si="15"/>
        <v>0</v>
      </c>
      <c r="O59" s="388">
        <f t="shared" si="15"/>
        <v>6</v>
      </c>
      <c r="P59" s="388">
        <f t="shared" si="15"/>
        <v>28</v>
      </c>
      <c r="Q59" s="388">
        <f t="shared" si="15"/>
        <v>6</v>
      </c>
      <c r="R59" s="388">
        <f t="shared" si="15"/>
        <v>1</v>
      </c>
      <c r="S59" s="388">
        <f t="shared" si="15"/>
        <v>2</v>
      </c>
      <c r="T59" s="388">
        <f t="shared" si="15"/>
        <v>8</v>
      </c>
      <c r="U59" s="388">
        <f t="shared" si="15"/>
        <v>1</v>
      </c>
      <c r="V59" s="388">
        <f t="shared" si="15"/>
        <v>0</v>
      </c>
      <c r="W59" s="388">
        <f t="shared" si="15"/>
        <v>1</v>
      </c>
      <c r="X59" s="388">
        <f t="shared" si="15"/>
        <v>33</v>
      </c>
      <c r="Y59" s="388">
        <f t="shared" si="15"/>
        <v>12</v>
      </c>
      <c r="Z59" s="388">
        <f t="shared" si="15"/>
        <v>2</v>
      </c>
      <c r="AA59" s="388">
        <f t="shared" si="15"/>
        <v>6</v>
      </c>
      <c r="AB59" s="388">
        <f t="shared" si="15"/>
        <v>1</v>
      </c>
      <c r="AC59" s="388">
        <f t="shared" si="15"/>
        <v>4</v>
      </c>
      <c r="AD59" s="388">
        <f t="shared" si="15"/>
        <v>0</v>
      </c>
      <c r="AE59" s="388">
        <f t="shared" si="15"/>
        <v>0</v>
      </c>
      <c r="AF59" s="388">
        <f t="shared" si="15"/>
        <v>1</v>
      </c>
      <c r="AG59" s="388">
        <f t="shared" si="15"/>
        <v>1</v>
      </c>
      <c r="AH59" s="388">
        <f t="shared" si="15"/>
        <v>0</v>
      </c>
      <c r="AI59" s="388">
        <f t="shared" si="15"/>
        <v>0</v>
      </c>
      <c r="AJ59" s="388">
        <f t="shared" si="15"/>
        <v>84</v>
      </c>
      <c r="AK59" s="388">
        <f t="shared" si="15"/>
        <v>27</v>
      </c>
      <c r="AL59" s="388">
        <f t="shared" si="15"/>
        <v>0</v>
      </c>
      <c r="AM59" s="388">
        <f t="shared" si="15"/>
        <v>7</v>
      </c>
      <c r="AN59" s="388">
        <f t="shared" ref="AN59:BE59" si="16">AN15-AN14</f>
        <v>14</v>
      </c>
      <c r="AO59" s="388">
        <f t="shared" si="16"/>
        <v>8</v>
      </c>
      <c r="AP59" s="388">
        <f t="shared" si="16"/>
        <v>0</v>
      </c>
      <c r="AQ59" s="388">
        <f t="shared" si="16"/>
        <v>2</v>
      </c>
      <c r="AR59" s="388">
        <f t="shared" si="16"/>
        <v>27</v>
      </c>
      <c r="AS59" s="388">
        <f t="shared" si="16"/>
        <v>6</v>
      </c>
      <c r="AT59" s="388">
        <f t="shared" si="16"/>
        <v>0</v>
      </c>
      <c r="AU59" s="388">
        <f t="shared" si="16"/>
        <v>5</v>
      </c>
      <c r="AV59" s="388">
        <f t="shared" si="16"/>
        <v>97</v>
      </c>
      <c r="AW59" s="388">
        <f t="shared" si="16"/>
        <v>10</v>
      </c>
      <c r="AX59" s="388">
        <f t="shared" si="16"/>
        <v>2</v>
      </c>
      <c r="AY59" s="388">
        <f t="shared" si="16"/>
        <v>4</v>
      </c>
      <c r="AZ59" s="388">
        <f t="shared" si="16"/>
        <v>39</v>
      </c>
      <c r="BA59" s="388">
        <f t="shared" si="16"/>
        <v>7</v>
      </c>
      <c r="BB59" s="388">
        <f t="shared" si="16"/>
        <v>0</v>
      </c>
      <c r="BC59" s="388">
        <f t="shared" si="16"/>
        <v>5</v>
      </c>
      <c r="BD59" s="388">
        <f t="shared" si="16"/>
        <v>0</v>
      </c>
      <c r="BE59" s="388">
        <f t="shared" si="16"/>
        <v>0</v>
      </c>
    </row>
    <row r="60" spans="3:57" ht="33" customHeight="1">
      <c r="C60" s="376" t="s">
        <v>211</v>
      </c>
      <c r="D60" s="377" t="s">
        <v>196</v>
      </c>
      <c r="E60" s="378" t="s">
        <v>195</v>
      </c>
      <c r="F60" s="367" t="s">
        <v>210</v>
      </c>
      <c r="G60" s="365" t="s">
        <v>193</v>
      </c>
      <c r="H60" s="388">
        <f t="shared" ref="H60:AM60" si="17">H16-H15</f>
        <v>9</v>
      </c>
      <c r="I60" s="388">
        <f t="shared" si="17"/>
        <v>0</v>
      </c>
      <c r="J60" s="388">
        <f t="shared" si="17"/>
        <v>0</v>
      </c>
      <c r="K60" s="388">
        <f t="shared" si="17"/>
        <v>2</v>
      </c>
      <c r="L60" s="388">
        <f t="shared" si="17"/>
        <v>83</v>
      </c>
      <c r="M60" s="388">
        <f t="shared" si="17"/>
        <v>15</v>
      </c>
      <c r="N60" s="388">
        <f t="shared" si="17"/>
        <v>1</v>
      </c>
      <c r="O60" s="388">
        <f t="shared" si="17"/>
        <v>6</v>
      </c>
      <c r="P60" s="388">
        <f t="shared" si="17"/>
        <v>15</v>
      </c>
      <c r="Q60" s="388">
        <f t="shared" si="17"/>
        <v>2</v>
      </c>
      <c r="R60" s="388">
        <f t="shared" si="17"/>
        <v>1</v>
      </c>
      <c r="S60" s="388">
        <f t="shared" si="17"/>
        <v>2</v>
      </c>
      <c r="T60" s="388">
        <f t="shared" si="17"/>
        <v>9</v>
      </c>
      <c r="U60" s="388">
        <f t="shared" si="17"/>
        <v>3</v>
      </c>
      <c r="V60" s="388">
        <f t="shared" si="17"/>
        <v>0</v>
      </c>
      <c r="W60" s="388">
        <f t="shared" si="17"/>
        <v>3</v>
      </c>
      <c r="X60" s="388">
        <f t="shared" si="17"/>
        <v>37</v>
      </c>
      <c r="Y60" s="388">
        <f t="shared" si="17"/>
        <v>9</v>
      </c>
      <c r="Z60" s="388">
        <f t="shared" si="17"/>
        <v>2</v>
      </c>
      <c r="AA60" s="388">
        <f t="shared" si="17"/>
        <v>3</v>
      </c>
      <c r="AB60" s="388">
        <f t="shared" si="17"/>
        <v>5</v>
      </c>
      <c r="AC60" s="388">
        <f t="shared" si="17"/>
        <v>1</v>
      </c>
      <c r="AD60" s="388">
        <f t="shared" si="17"/>
        <v>1</v>
      </c>
      <c r="AE60" s="388">
        <f t="shared" si="17"/>
        <v>0</v>
      </c>
      <c r="AF60" s="388">
        <f t="shared" si="17"/>
        <v>2</v>
      </c>
      <c r="AG60" s="388">
        <f t="shared" si="17"/>
        <v>3</v>
      </c>
      <c r="AH60" s="388">
        <f t="shared" si="17"/>
        <v>0</v>
      </c>
      <c r="AI60" s="388">
        <f t="shared" si="17"/>
        <v>0</v>
      </c>
      <c r="AJ60" s="388">
        <f t="shared" si="17"/>
        <v>63</v>
      </c>
      <c r="AK60" s="388">
        <f t="shared" si="17"/>
        <v>15</v>
      </c>
      <c r="AL60" s="388">
        <f t="shared" si="17"/>
        <v>1</v>
      </c>
      <c r="AM60" s="388">
        <f t="shared" si="17"/>
        <v>6</v>
      </c>
      <c r="AN60" s="388">
        <f t="shared" ref="AN60:BE60" si="18">AN16-AN15</f>
        <v>19</v>
      </c>
      <c r="AO60" s="388">
        <f t="shared" si="18"/>
        <v>6</v>
      </c>
      <c r="AP60" s="388">
        <f t="shared" si="18"/>
        <v>0</v>
      </c>
      <c r="AQ60" s="388">
        <f t="shared" si="18"/>
        <v>2</v>
      </c>
      <c r="AR60" s="388">
        <f t="shared" si="18"/>
        <v>31</v>
      </c>
      <c r="AS60" s="388">
        <f t="shared" si="18"/>
        <v>2</v>
      </c>
      <c r="AT60" s="388">
        <f t="shared" si="18"/>
        <v>0</v>
      </c>
      <c r="AU60" s="388">
        <f t="shared" si="18"/>
        <v>4</v>
      </c>
      <c r="AV60" s="388">
        <f t="shared" si="18"/>
        <v>55</v>
      </c>
      <c r="AW60" s="388">
        <f t="shared" si="18"/>
        <v>22</v>
      </c>
      <c r="AX60" s="388">
        <f t="shared" si="18"/>
        <v>3</v>
      </c>
      <c r="AY60" s="388">
        <f t="shared" si="18"/>
        <v>4</v>
      </c>
      <c r="AZ60" s="388">
        <f t="shared" si="18"/>
        <v>41</v>
      </c>
      <c r="BA60" s="388">
        <f t="shared" si="18"/>
        <v>7</v>
      </c>
      <c r="BB60" s="388">
        <f t="shared" si="18"/>
        <v>0</v>
      </c>
      <c r="BC60" s="388">
        <f t="shared" si="18"/>
        <v>5</v>
      </c>
      <c r="BD60" s="388">
        <f t="shared" si="18"/>
        <v>0</v>
      </c>
      <c r="BE60" s="388">
        <f t="shared" si="18"/>
        <v>0</v>
      </c>
    </row>
    <row r="61" spans="3:57" ht="33" customHeight="1">
      <c r="C61" s="389"/>
      <c r="D61" s="390"/>
      <c r="E61" s="391"/>
      <c r="F61" s="383"/>
      <c r="G61" s="393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8"/>
      <c r="AE61" s="388"/>
      <c r="AF61" s="388"/>
      <c r="AG61" s="388"/>
      <c r="AH61" s="388"/>
      <c r="AI61" s="388"/>
      <c r="AJ61" s="388"/>
      <c r="AK61" s="388"/>
      <c r="AL61" s="388"/>
      <c r="AM61" s="388"/>
      <c r="AN61" s="388"/>
      <c r="AO61" s="388"/>
      <c r="AP61" s="388"/>
      <c r="AQ61" s="388"/>
      <c r="AR61" s="388"/>
      <c r="AS61" s="388"/>
      <c r="AT61" s="388"/>
      <c r="AU61" s="388"/>
      <c r="AV61" s="388"/>
      <c r="AW61" s="388"/>
      <c r="AX61" s="388"/>
      <c r="AY61" s="388"/>
      <c r="AZ61" s="388"/>
      <c r="BA61" s="388"/>
      <c r="BB61" s="388"/>
      <c r="BC61" s="388"/>
      <c r="BD61" s="388"/>
      <c r="BE61" s="388"/>
    </row>
    <row r="62" spans="3:57" ht="33" customHeight="1">
      <c r="C62" s="380" t="s">
        <v>210</v>
      </c>
      <c r="D62" s="381" t="s">
        <v>193</v>
      </c>
      <c r="E62" s="382" t="s">
        <v>195</v>
      </c>
      <c r="F62" s="383" t="s">
        <v>209</v>
      </c>
      <c r="G62" s="393" t="s">
        <v>193</v>
      </c>
      <c r="H62" s="388">
        <f t="shared" ref="H62:AM62" si="19">H17-H16</f>
        <v>118</v>
      </c>
      <c r="I62" s="388">
        <f t="shared" si="19"/>
        <v>23</v>
      </c>
      <c r="J62" s="388">
        <f t="shared" si="19"/>
        <v>0</v>
      </c>
      <c r="K62" s="388">
        <f t="shared" si="19"/>
        <v>12</v>
      </c>
      <c r="L62" s="388">
        <f t="shared" si="19"/>
        <v>587</v>
      </c>
      <c r="M62" s="388">
        <f t="shared" si="19"/>
        <v>118</v>
      </c>
      <c r="N62" s="388">
        <f t="shared" si="19"/>
        <v>4</v>
      </c>
      <c r="O62" s="388">
        <f t="shared" si="19"/>
        <v>59</v>
      </c>
      <c r="P62" s="388">
        <f t="shared" si="19"/>
        <v>91</v>
      </c>
      <c r="Q62" s="388">
        <f t="shared" si="19"/>
        <v>20</v>
      </c>
      <c r="R62" s="388">
        <f t="shared" si="19"/>
        <v>2</v>
      </c>
      <c r="S62" s="388">
        <f t="shared" si="19"/>
        <v>5</v>
      </c>
      <c r="T62" s="388">
        <f t="shared" si="19"/>
        <v>79</v>
      </c>
      <c r="U62" s="388">
        <f t="shared" si="19"/>
        <v>32</v>
      </c>
      <c r="V62" s="388">
        <f t="shared" si="19"/>
        <v>5</v>
      </c>
      <c r="W62" s="388">
        <f t="shared" si="19"/>
        <v>13</v>
      </c>
      <c r="X62" s="388">
        <f t="shared" si="19"/>
        <v>261</v>
      </c>
      <c r="Y62" s="388">
        <f t="shared" si="19"/>
        <v>103</v>
      </c>
      <c r="Z62" s="388">
        <f t="shared" si="19"/>
        <v>11</v>
      </c>
      <c r="AA62" s="388">
        <f t="shared" si="19"/>
        <v>35</v>
      </c>
      <c r="AB62" s="388">
        <f t="shared" si="19"/>
        <v>22</v>
      </c>
      <c r="AC62" s="388">
        <f t="shared" si="19"/>
        <v>9</v>
      </c>
      <c r="AD62" s="388">
        <f t="shared" si="19"/>
        <v>0</v>
      </c>
      <c r="AE62" s="388">
        <f t="shared" si="19"/>
        <v>2</v>
      </c>
      <c r="AF62" s="388">
        <f t="shared" si="19"/>
        <v>13</v>
      </c>
      <c r="AG62" s="388">
        <f t="shared" si="19"/>
        <v>2</v>
      </c>
      <c r="AH62" s="388">
        <f t="shared" si="19"/>
        <v>0</v>
      </c>
      <c r="AI62" s="388">
        <f t="shared" si="19"/>
        <v>1</v>
      </c>
      <c r="AJ62" s="388">
        <f t="shared" si="19"/>
        <v>392</v>
      </c>
      <c r="AK62" s="388">
        <f t="shared" si="19"/>
        <v>100</v>
      </c>
      <c r="AL62" s="388">
        <f t="shared" si="19"/>
        <v>1</v>
      </c>
      <c r="AM62" s="388">
        <f t="shared" si="19"/>
        <v>38</v>
      </c>
      <c r="AN62" s="388">
        <f t="shared" ref="AN62:BE62" si="20">AN17-AN16</f>
        <v>156</v>
      </c>
      <c r="AO62" s="388">
        <f t="shared" si="20"/>
        <v>32</v>
      </c>
      <c r="AP62" s="388">
        <f t="shared" si="20"/>
        <v>2</v>
      </c>
      <c r="AQ62" s="388">
        <f t="shared" si="20"/>
        <v>25</v>
      </c>
      <c r="AR62" s="388">
        <f t="shared" si="20"/>
        <v>131</v>
      </c>
      <c r="AS62" s="388">
        <f t="shared" si="20"/>
        <v>25</v>
      </c>
      <c r="AT62" s="388">
        <f t="shared" si="20"/>
        <v>0</v>
      </c>
      <c r="AU62" s="388">
        <f t="shared" si="20"/>
        <v>17</v>
      </c>
      <c r="AV62" s="388">
        <f t="shared" si="20"/>
        <v>530</v>
      </c>
      <c r="AW62" s="388">
        <f t="shared" si="20"/>
        <v>63</v>
      </c>
      <c r="AX62" s="388">
        <f t="shared" si="20"/>
        <v>14</v>
      </c>
      <c r="AY62" s="388">
        <f t="shared" si="20"/>
        <v>23</v>
      </c>
      <c r="AZ62" s="388">
        <f t="shared" si="20"/>
        <v>186</v>
      </c>
      <c r="BA62" s="388">
        <f t="shared" si="20"/>
        <v>24</v>
      </c>
      <c r="BB62" s="388">
        <f t="shared" si="20"/>
        <v>0</v>
      </c>
      <c r="BC62" s="388">
        <f t="shared" si="20"/>
        <v>14</v>
      </c>
      <c r="BD62" s="388">
        <f t="shared" si="20"/>
        <v>0</v>
      </c>
      <c r="BE62" s="388">
        <f t="shared" si="20"/>
        <v>0</v>
      </c>
    </row>
    <row r="63" spans="3:57" ht="33" customHeight="1">
      <c r="C63" s="370" t="s">
        <v>209</v>
      </c>
      <c r="D63" s="371" t="s">
        <v>193</v>
      </c>
      <c r="E63" s="372" t="s">
        <v>195</v>
      </c>
      <c r="F63" s="386" t="s">
        <v>208</v>
      </c>
      <c r="G63" s="381" t="s">
        <v>193</v>
      </c>
      <c r="H63" s="388">
        <f t="shared" ref="H63:AM63" si="21">H18-H17</f>
        <v>150</v>
      </c>
      <c r="I63" s="388">
        <f t="shared" si="21"/>
        <v>28</v>
      </c>
      <c r="J63" s="388">
        <f t="shared" si="21"/>
        <v>1</v>
      </c>
      <c r="K63" s="388">
        <f t="shared" si="21"/>
        <v>11</v>
      </c>
      <c r="L63" s="388">
        <f t="shared" si="21"/>
        <v>419</v>
      </c>
      <c r="M63" s="388">
        <f t="shared" si="21"/>
        <v>95</v>
      </c>
      <c r="N63" s="388">
        <f t="shared" si="21"/>
        <v>2</v>
      </c>
      <c r="O63" s="388">
        <f t="shared" si="21"/>
        <v>39</v>
      </c>
      <c r="P63" s="388">
        <f t="shared" si="21"/>
        <v>98</v>
      </c>
      <c r="Q63" s="388">
        <f t="shared" si="21"/>
        <v>23</v>
      </c>
      <c r="R63" s="388">
        <f t="shared" si="21"/>
        <v>3</v>
      </c>
      <c r="S63" s="388">
        <f t="shared" si="21"/>
        <v>7</v>
      </c>
      <c r="T63" s="388">
        <f t="shared" si="21"/>
        <v>79</v>
      </c>
      <c r="U63" s="388">
        <f t="shared" si="21"/>
        <v>23</v>
      </c>
      <c r="V63" s="388">
        <f t="shared" si="21"/>
        <v>3</v>
      </c>
      <c r="W63" s="388">
        <f t="shared" si="21"/>
        <v>7</v>
      </c>
      <c r="X63" s="388">
        <f t="shared" si="21"/>
        <v>315</v>
      </c>
      <c r="Y63" s="388">
        <f t="shared" si="21"/>
        <v>89</v>
      </c>
      <c r="Z63" s="388">
        <f t="shared" si="21"/>
        <v>11</v>
      </c>
      <c r="AA63" s="388">
        <f t="shared" si="21"/>
        <v>21</v>
      </c>
      <c r="AB63" s="388">
        <f t="shared" si="21"/>
        <v>24</v>
      </c>
      <c r="AC63" s="388">
        <f t="shared" si="21"/>
        <v>11</v>
      </c>
      <c r="AD63" s="388">
        <f t="shared" si="21"/>
        <v>1</v>
      </c>
      <c r="AE63" s="388">
        <f t="shared" si="21"/>
        <v>1</v>
      </c>
      <c r="AF63" s="388">
        <f t="shared" si="21"/>
        <v>10</v>
      </c>
      <c r="AG63" s="388">
        <f t="shared" si="21"/>
        <v>1</v>
      </c>
      <c r="AH63" s="388">
        <f t="shared" si="21"/>
        <v>0</v>
      </c>
      <c r="AI63" s="388">
        <f t="shared" si="21"/>
        <v>2</v>
      </c>
      <c r="AJ63" s="388">
        <f t="shared" si="21"/>
        <v>370</v>
      </c>
      <c r="AK63" s="388">
        <f t="shared" si="21"/>
        <v>109</v>
      </c>
      <c r="AL63" s="388">
        <f t="shared" si="21"/>
        <v>2</v>
      </c>
      <c r="AM63" s="388">
        <f t="shared" si="21"/>
        <v>31</v>
      </c>
      <c r="AN63" s="388">
        <f t="shared" ref="AN63:BE63" si="22">AN18-AN17</f>
        <v>192</v>
      </c>
      <c r="AO63" s="388">
        <f t="shared" si="22"/>
        <v>39</v>
      </c>
      <c r="AP63" s="388">
        <f t="shared" si="22"/>
        <v>1</v>
      </c>
      <c r="AQ63" s="388">
        <f t="shared" si="22"/>
        <v>18</v>
      </c>
      <c r="AR63" s="388">
        <f t="shared" si="22"/>
        <v>122</v>
      </c>
      <c r="AS63" s="388">
        <f t="shared" si="22"/>
        <v>23</v>
      </c>
      <c r="AT63" s="388">
        <f t="shared" si="22"/>
        <v>0</v>
      </c>
      <c r="AU63" s="388">
        <f t="shared" si="22"/>
        <v>18</v>
      </c>
      <c r="AV63" s="388">
        <f t="shared" si="22"/>
        <v>487</v>
      </c>
      <c r="AW63" s="388">
        <f t="shared" si="22"/>
        <v>62</v>
      </c>
      <c r="AX63" s="388">
        <f t="shared" si="22"/>
        <v>10</v>
      </c>
      <c r="AY63" s="388">
        <f t="shared" si="22"/>
        <v>19</v>
      </c>
      <c r="AZ63" s="388">
        <f t="shared" si="22"/>
        <v>123</v>
      </c>
      <c r="BA63" s="388">
        <f t="shared" si="22"/>
        <v>29</v>
      </c>
      <c r="BB63" s="388">
        <f t="shared" si="22"/>
        <v>0</v>
      </c>
      <c r="BC63" s="388">
        <f t="shared" si="22"/>
        <v>13</v>
      </c>
      <c r="BD63" s="388">
        <f t="shared" si="22"/>
        <v>0</v>
      </c>
      <c r="BE63" s="388">
        <f t="shared" si="22"/>
        <v>0</v>
      </c>
    </row>
    <row r="64" spans="3:57" ht="33" customHeight="1">
      <c r="C64" s="380" t="s">
        <v>208</v>
      </c>
      <c r="D64" s="381" t="s">
        <v>193</v>
      </c>
      <c r="E64" s="382" t="s">
        <v>195</v>
      </c>
      <c r="F64" s="386" t="s">
        <v>207</v>
      </c>
      <c r="G64" s="381" t="s">
        <v>193</v>
      </c>
      <c r="H64" s="388">
        <f t="shared" ref="H64:AM64" si="23">H19-H18</f>
        <v>153</v>
      </c>
      <c r="I64" s="388">
        <f t="shared" si="23"/>
        <v>32</v>
      </c>
      <c r="J64" s="388">
        <f t="shared" si="23"/>
        <v>0</v>
      </c>
      <c r="K64" s="388">
        <f t="shared" si="23"/>
        <v>15</v>
      </c>
      <c r="L64" s="388">
        <f t="shared" si="23"/>
        <v>396</v>
      </c>
      <c r="M64" s="388">
        <f t="shared" si="23"/>
        <v>100</v>
      </c>
      <c r="N64" s="388">
        <f t="shared" si="23"/>
        <v>1</v>
      </c>
      <c r="O64" s="388">
        <f t="shared" si="23"/>
        <v>33</v>
      </c>
      <c r="P64" s="388">
        <f t="shared" si="23"/>
        <v>119</v>
      </c>
      <c r="Q64" s="388">
        <f t="shared" si="23"/>
        <v>23</v>
      </c>
      <c r="R64" s="388">
        <f t="shared" si="23"/>
        <v>3</v>
      </c>
      <c r="S64" s="388">
        <f t="shared" si="23"/>
        <v>6</v>
      </c>
      <c r="T64" s="388">
        <f t="shared" si="23"/>
        <v>87</v>
      </c>
      <c r="U64" s="388">
        <f t="shared" si="23"/>
        <v>19</v>
      </c>
      <c r="V64" s="388">
        <f t="shared" si="23"/>
        <v>4</v>
      </c>
      <c r="W64" s="388">
        <f t="shared" si="23"/>
        <v>6</v>
      </c>
      <c r="X64" s="388">
        <f t="shared" si="23"/>
        <v>365</v>
      </c>
      <c r="Y64" s="388">
        <f t="shared" si="23"/>
        <v>69</v>
      </c>
      <c r="Z64" s="388">
        <f t="shared" si="23"/>
        <v>11</v>
      </c>
      <c r="AA64" s="388">
        <f t="shared" si="23"/>
        <v>21</v>
      </c>
      <c r="AB64" s="388">
        <f t="shared" si="23"/>
        <v>23</v>
      </c>
      <c r="AC64" s="388">
        <f t="shared" si="23"/>
        <v>9</v>
      </c>
      <c r="AD64" s="388">
        <f t="shared" si="23"/>
        <v>0</v>
      </c>
      <c r="AE64" s="388">
        <f t="shared" si="23"/>
        <v>0</v>
      </c>
      <c r="AF64" s="388">
        <f t="shared" si="23"/>
        <v>9</v>
      </c>
      <c r="AG64" s="388">
        <f t="shared" si="23"/>
        <v>4</v>
      </c>
      <c r="AH64" s="388">
        <f t="shared" si="23"/>
        <v>0</v>
      </c>
      <c r="AI64" s="388">
        <f t="shared" si="23"/>
        <v>2</v>
      </c>
      <c r="AJ64" s="388">
        <f t="shared" si="23"/>
        <v>397</v>
      </c>
      <c r="AK64" s="388">
        <f t="shared" si="23"/>
        <v>92</v>
      </c>
      <c r="AL64" s="388">
        <f t="shared" si="23"/>
        <v>2</v>
      </c>
      <c r="AM64" s="388">
        <f t="shared" si="23"/>
        <v>39</v>
      </c>
      <c r="AN64" s="388">
        <f t="shared" ref="AN64:BE64" si="24">AN19-AN18</f>
        <v>204</v>
      </c>
      <c r="AO64" s="388">
        <f t="shared" si="24"/>
        <v>39</v>
      </c>
      <c r="AP64" s="388">
        <f t="shared" si="24"/>
        <v>1</v>
      </c>
      <c r="AQ64" s="388">
        <f t="shared" si="24"/>
        <v>20</v>
      </c>
      <c r="AR64" s="388">
        <f t="shared" si="24"/>
        <v>114</v>
      </c>
      <c r="AS64" s="388">
        <f t="shared" si="24"/>
        <v>25</v>
      </c>
      <c r="AT64" s="388">
        <f t="shared" si="24"/>
        <v>0</v>
      </c>
      <c r="AU64" s="388">
        <f t="shared" si="24"/>
        <v>15</v>
      </c>
      <c r="AV64" s="388">
        <f t="shared" si="24"/>
        <v>447</v>
      </c>
      <c r="AW64" s="388">
        <f t="shared" si="24"/>
        <v>76</v>
      </c>
      <c r="AX64" s="388">
        <f t="shared" si="24"/>
        <v>9</v>
      </c>
      <c r="AY64" s="388">
        <f t="shared" si="24"/>
        <v>21</v>
      </c>
      <c r="AZ64" s="388">
        <f t="shared" si="24"/>
        <v>123</v>
      </c>
      <c r="BA64" s="388">
        <f t="shared" si="24"/>
        <v>33</v>
      </c>
      <c r="BB64" s="388">
        <f t="shared" si="24"/>
        <v>0</v>
      </c>
      <c r="BC64" s="388">
        <f t="shared" si="24"/>
        <v>8</v>
      </c>
      <c r="BD64" s="388">
        <f t="shared" si="24"/>
        <v>0</v>
      </c>
      <c r="BE64" s="388">
        <f t="shared" si="24"/>
        <v>0</v>
      </c>
    </row>
    <row r="65" spans="3:57" ht="33" customHeight="1">
      <c r="C65" s="380" t="s">
        <v>207</v>
      </c>
      <c r="D65" s="381" t="s">
        <v>193</v>
      </c>
      <c r="E65" s="382" t="s">
        <v>195</v>
      </c>
      <c r="F65" s="386" t="s">
        <v>206</v>
      </c>
      <c r="G65" s="381" t="s">
        <v>193</v>
      </c>
      <c r="H65" s="388">
        <f t="shared" ref="H65:AM65" si="25">H20-H19</f>
        <v>174</v>
      </c>
      <c r="I65" s="388">
        <f t="shared" si="25"/>
        <v>27</v>
      </c>
      <c r="J65" s="388">
        <f t="shared" si="25"/>
        <v>0</v>
      </c>
      <c r="K65" s="388">
        <f t="shared" si="25"/>
        <v>6</v>
      </c>
      <c r="L65" s="388">
        <f t="shared" si="25"/>
        <v>449</v>
      </c>
      <c r="M65" s="388">
        <f t="shared" si="25"/>
        <v>75</v>
      </c>
      <c r="N65" s="388">
        <f t="shared" si="25"/>
        <v>1</v>
      </c>
      <c r="O65" s="388">
        <f t="shared" si="25"/>
        <v>29</v>
      </c>
      <c r="P65" s="388">
        <f t="shared" si="25"/>
        <v>97</v>
      </c>
      <c r="Q65" s="388">
        <f t="shared" si="25"/>
        <v>20</v>
      </c>
      <c r="R65" s="388">
        <f t="shared" si="25"/>
        <v>2</v>
      </c>
      <c r="S65" s="388">
        <f t="shared" si="25"/>
        <v>2</v>
      </c>
      <c r="T65" s="388">
        <f t="shared" si="25"/>
        <v>80</v>
      </c>
      <c r="U65" s="388">
        <f t="shared" si="25"/>
        <v>30</v>
      </c>
      <c r="V65" s="388">
        <f t="shared" si="25"/>
        <v>4</v>
      </c>
      <c r="W65" s="388">
        <f t="shared" si="25"/>
        <v>5</v>
      </c>
      <c r="X65" s="388">
        <f t="shared" si="25"/>
        <v>405</v>
      </c>
      <c r="Y65" s="388">
        <f t="shared" si="25"/>
        <v>68</v>
      </c>
      <c r="Z65" s="388">
        <f t="shared" si="25"/>
        <v>8</v>
      </c>
      <c r="AA65" s="388">
        <f t="shared" si="25"/>
        <v>23</v>
      </c>
      <c r="AB65" s="388">
        <f t="shared" si="25"/>
        <v>35</v>
      </c>
      <c r="AC65" s="388">
        <f t="shared" si="25"/>
        <v>5</v>
      </c>
      <c r="AD65" s="388">
        <f t="shared" si="25"/>
        <v>0</v>
      </c>
      <c r="AE65" s="388">
        <f t="shared" si="25"/>
        <v>2</v>
      </c>
      <c r="AF65" s="388">
        <f t="shared" si="25"/>
        <v>23</v>
      </c>
      <c r="AG65" s="388">
        <f t="shared" si="25"/>
        <v>1</v>
      </c>
      <c r="AH65" s="388">
        <f t="shared" si="25"/>
        <v>0</v>
      </c>
      <c r="AI65" s="388">
        <f t="shared" si="25"/>
        <v>0</v>
      </c>
      <c r="AJ65" s="388">
        <f t="shared" si="25"/>
        <v>400</v>
      </c>
      <c r="AK65" s="388">
        <f t="shared" si="25"/>
        <v>78</v>
      </c>
      <c r="AL65" s="388">
        <f t="shared" si="25"/>
        <v>1</v>
      </c>
      <c r="AM65" s="388">
        <f t="shared" si="25"/>
        <v>42</v>
      </c>
      <c r="AN65" s="388">
        <f t="shared" ref="AN65:BE65" si="26">AN20-AN19</f>
        <v>204</v>
      </c>
      <c r="AO65" s="388">
        <f t="shared" si="26"/>
        <v>29</v>
      </c>
      <c r="AP65" s="388">
        <f t="shared" si="26"/>
        <v>2</v>
      </c>
      <c r="AQ65" s="388">
        <f t="shared" si="26"/>
        <v>19</v>
      </c>
      <c r="AR65" s="388">
        <f t="shared" si="26"/>
        <v>119</v>
      </c>
      <c r="AS65" s="388">
        <f t="shared" si="26"/>
        <v>16</v>
      </c>
      <c r="AT65" s="388">
        <f t="shared" si="26"/>
        <v>0</v>
      </c>
      <c r="AU65" s="388">
        <f t="shared" si="26"/>
        <v>13</v>
      </c>
      <c r="AV65" s="388">
        <f t="shared" si="26"/>
        <v>474</v>
      </c>
      <c r="AW65" s="388">
        <f t="shared" si="26"/>
        <v>62</v>
      </c>
      <c r="AX65" s="388">
        <f t="shared" si="26"/>
        <v>12</v>
      </c>
      <c r="AY65" s="388">
        <f t="shared" si="26"/>
        <v>18</v>
      </c>
      <c r="AZ65" s="388">
        <f t="shared" si="26"/>
        <v>136</v>
      </c>
      <c r="BA65" s="388">
        <f t="shared" si="26"/>
        <v>27</v>
      </c>
      <c r="BB65" s="388">
        <f t="shared" si="26"/>
        <v>1</v>
      </c>
      <c r="BC65" s="388">
        <f t="shared" si="26"/>
        <v>11</v>
      </c>
      <c r="BD65" s="388">
        <f t="shared" si="26"/>
        <v>0</v>
      </c>
      <c r="BE65" s="388">
        <f t="shared" si="26"/>
        <v>0</v>
      </c>
    </row>
    <row r="66" spans="3:57" ht="33" customHeight="1">
      <c r="C66" s="380" t="s">
        <v>206</v>
      </c>
      <c r="D66" s="381" t="s">
        <v>193</v>
      </c>
      <c r="E66" s="382" t="s">
        <v>195</v>
      </c>
      <c r="F66" s="367" t="s">
        <v>205</v>
      </c>
      <c r="G66" s="365" t="s">
        <v>193</v>
      </c>
      <c r="H66" s="388">
        <f t="shared" ref="H66:AM66" si="27">H21-H20</f>
        <v>177</v>
      </c>
      <c r="I66" s="388">
        <f t="shared" si="27"/>
        <v>26</v>
      </c>
      <c r="J66" s="388">
        <f t="shared" si="27"/>
        <v>2</v>
      </c>
      <c r="K66" s="388">
        <f t="shared" si="27"/>
        <v>8</v>
      </c>
      <c r="L66" s="388">
        <f t="shared" si="27"/>
        <v>494</v>
      </c>
      <c r="M66" s="388">
        <f t="shared" si="27"/>
        <v>101</v>
      </c>
      <c r="N66" s="388">
        <f t="shared" si="27"/>
        <v>4</v>
      </c>
      <c r="O66" s="388">
        <f t="shared" si="27"/>
        <v>23</v>
      </c>
      <c r="P66" s="388">
        <f t="shared" si="27"/>
        <v>101</v>
      </c>
      <c r="Q66" s="388">
        <f t="shared" si="27"/>
        <v>16</v>
      </c>
      <c r="R66" s="388">
        <f t="shared" si="27"/>
        <v>3</v>
      </c>
      <c r="S66" s="388">
        <f t="shared" si="27"/>
        <v>5</v>
      </c>
      <c r="T66" s="388">
        <f t="shared" si="27"/>
        <v>93</v>
      </c>
      <c r="U66" s="388">
        <f t="shared" si="27"/>
        <v>21</v>
      </c>
      <c r="V66" s="388">
        <f t="shared" si="27"/>
        <v>4</v>
      </c>
      <c r="W66" s="388">
        <f t="shared" si="27"/>
        <v>4</v>
      </c>
      <c r="X66" s="388">
        <f t="shared" si="27"/>
        <v>382</v>
      </c>
      <c r="Y66" s="388">
        <f t="shared" si="27"/>
        <v>59</v>
      </c>
      <c r="Z66" s="388">
        <f t="shared" si="27"/>
        <v>8</v>
      </c>
      <c r="AA66" s="388">
        <f t="shared" si="27"/>
        <v>20</v>
      </c>
      <c r="AB66" s="388">
        <f t="shared" si="27"/>
        <v>35</v>
      </c>
      <c r="AC66" s="388">
        <f t="shared" si="27"/>
        <v>8</v>
      </c>
      <c r="AD66" s="388">
        <f t="shared" si="27"/>
        <v>1</v>
      </c>
      <c r="AE66" s="388">
        <f t="shared" si="27"/>
        <v>1</v>
      </c>
      <c r="AF66" s="388">
        <f t="shared" si="27"/>
        <v>19</v>
      </c>
      <c r="AG66" s="388">
        <f t="shared" si="27"/>
        <v>1</v>
      </c>
      <c r="AH66" s="388">
        <f t="shared" si="27"/>
        <v>0</v>
      </c>
      <c r="AI66" s="388">
        <f t="shared" si="27"/>
        <v>3</v>
      </c>
      <c r="AJ66" s="388">
        <f t="shared" si="27"/>
        <v>435</v>
      </c>
      <c r="AK66" s="388">
        <f t="shared" si="27"/>
        <v>102</v>
      </c>
      <c r="AL66" s="388">
        <f t="shared" si="27"/>
        <v>1</v>
      </c>
      <c r="AM66" s="388">
        <f t="shared" si="27"/>
        <v>43</v>
      </c>
      <c r="AN66" s="388">
        <f t="shared" ref="AN66:BE66" si="28">AN21-AN20</f>
        <v>198</v>
      </c>
      <c r="AO66" s="388">
        <f t="shared" si="28"/>
        <v>37</v>
      </c>
      <c r="AP66" s="388">
        <f t="shared" si="28"/>
        <v>0</v>
      </c>
      <c r="AQ66" s="388">
        <f t="shared" si="28"/>
        <v>16</v>
      </c>
      <c r="AR66" s="388">
        <f t="shared" si="28"/>
        <v>106</v>
      </c>
      <c r="AS66" s="388">
        <f t="shared" si="28"/>
        <v>37</v>
      </c>
      <c r="AT66" s="388">
        <f t="shared" si="28"/>
        <v>0</v>
      </c>
      <c r="AU66" s="388">
        <f t="shared" si="28"/>
        <v>6</v>
      </c>
      <c r="AV66" s="388">
        <f t="shared" si="28"/>
        <v>445</v>
      </c>
      <c r="AW66" s="388">
        <f t="shared" si="28"/>
        <v>88</v>
      </c>
      <c r="AX66" s="388">
        <f t="shared" si="28"/>
        <v>10</v>
      </c>
      <c r="AY66" s="388">
        <f t="shared" si="28"/>
        <v>19</v>
      </c>
      <c r="AZ66" s="388">
        <f t="shared" si="28"/>
        <v>114</v>
      </c>
      <c r="BA66" s="388">
        <f t="shared" si="28"/>
        <v>24</v>
      </c>
      <c r="BB66" s="388">
        <f t="shared" si="28"/>
        <v>0</v>
      </c>
      <c r="BC66" s="388">
        <f t="shared" si="28"/>
        <v>7</v>
      </c>
      <c r="BD66" s="388">
        <f t="shared" si="28"/>
        <v>0</v>
      </c>
      <c r="BE66" s="388">
        <f t="shared" si="28"/>
        <v>0</v>
      </c>
    </row>
    <row r="67" spans="3:57" ht="33" customHeight="1">
      <c r="C67" s="370" t="s">
        <v>205</v>
      </c>
      <c r="D67" s="371" t="s">
        <v>193</v>
      </c>
      <c r="E67" s="372" t="s">
        <v>195</v>
      </c>
      <c r="F67" s="386" t="s">
        <v>204</v>
      </c>
      <c r="G67" s="381" t="s">
        <v>193</v>
      </c>
      <c r="H67" s="388">
        <f t="shared" ref="H67:AM67" si="29">H22-H21</f>
        <v>141</v>
      </c>
      <c r="I67" s="388">
        <f t="shared" si="29"/>
        <v>29</v>
      </c>
      <c r="J67" s="388">
        <f t="shared" si="29"/>
        <v>1</v>
      </c>
      <c r="K67" s="388">
        <f t="shared" si="29"/>
        <v>12</v>
      </c>
      <c r="L67" s="388">
        <f t="shared" si="29"/>
        <v>485</v>
      </c>
      <c r="M67" s="388">
        <f t="shared" si="29"/>
        <v>112</v>
      </c>
      <c r="N67" s="388">
        <f t="shared" si="29"/>
        <v>2</v>
      </c>
      <c r="O67" s="388">
        <f t="shared" si="29"/>
        <v>21</v>
      </c>
      <c r="P67" s="388">
        <f t="shared" si="29"/>
        <v>93</v>
      </c>
      <c r="Q67" s="388">
        <f t="shared" si="29"/>
        <v>17</v>
      </c>
      <c r="R67" s="388">
        <f t="shared" si="29"/>
        <v>4</v>
      </c>
      <c r="S67" s="388">
        <f t="shared" si="29"/>
        <v>5</v>
      </c>
      <c r="T67" s="388">
        <f t="shared" si="29"/>
        <v>98</v>
      </c>
      <c r="U67" s="388">
        <f t="shared" si="29"/>
        <v>18</v>
      </c>
      <c r="V67" s="388">
        <f t="shared" si="29"/>
        <v>3</v>
      </c>
      <c r="W67" s="388">
        <f t="shared" si="29"/>
        <v>5</v>
      </c>
      <c r="X67" s="388">
        <f t="shared" si="29"/>
        <v>442</v>
      </c>
      <c r="Y67" s="388">
        <f t="shared" si="29"/>
        <v>71</v>
      </c>
      <c r="Z67" s="388">
        <f t="shared" si="29"/>
        <v>11</v>
      </c>
      <c r="AA67" s="388">
        <f t="shared" si="29"/>
        <v>17</v>
      </c>
      <c r="AB67" s="388">
        <f t="shared" si="29"/>
        <v>26</v>
      </c>
      <c r="AC67" s="388">
        <f t="shared" si="29"/>
        <v>5</v>
      </c>
      <c r="AD67" s="388">
        <f t="shared" si="29"/>
        <v>1</v>
      </c>
      <c r="AE67" s="388">
        <f t="shared" si="29"/>
        <v>1</v>
      </c>
      <c r="AF67" s="388">
        <f t="shared" si="29"/>
        <v>11</v>
      </c>
      <c r="AG67" s="388">
        <f t="shared" si="29"/>
        <v>3</v>
      </c>
      <c r="AH67" s="388">
        <f t="shared" si="29"/>
        <v>0</v>
      </c>
      <c r="AI67" s="388">
        <f t="shared" si="29"/>
        <v>0</v>
      </c>
      <c r="AJ67" s="388">
        <f t="shared" si="29"/>
        <v>457</v>
      </c>
      <c r="AK67" s="388">
        <f t="shared" si="29"/>
        <v>96</v>
      </c>
      <c r="AL67" s="388">
        <f t="shared" si="29"/>
        <v>2</v>
      </c>
      <c r="AM67" s="388">
        <f t="shared" si="29"/>
        <v>43</v>
      </c>
      <c r="AN67" s="388">
        <f t="shared" ref="AN67:BE67" si="30">AN22-AN21</f>
        <v>215</v>
      </c>
      <c r="AO67" s="388">
        <f t="shared" si="30"/>
        <v>33</v>
      </c>
      <c r="AP67" s="388">
        <f t="shared" si="30"/>
        <v>0</v>
      </c>
      <c r="AQ67" s="388">
        <f t="shared" si="30"/>
        <v>17</v>
      </c>
      <c r="AR67" s="388">
        <f t="shared" si="30"/>
        <v>112</v>
      </c>
      <c r="AS67" s="388">
        <f t="shared" si="30"/>
        <v>28</v>
      </c>
      <c r="AT67" s="388">
        <f t="shared" si="30"/>
        <v>2</v>
      </c>
      <c r="AU67" s="388">
        <f t="shared" si="30"/>
        <v>7</v>
      </c>
      <c r="AV67" s="388">
        <f t="shared" si="30"/>
        <v>447</v>
      </c>
      <c r="AW67" s="388">
        <f t="shared" si="30"/>
        <v>84</v>
      </c>
      <c r="AX67" s="388">
        <f t="shared" si="30"/>
        <v>9</v>
      </c>
      <c r="AY67" s="388">
        <f t="shared" si="30"/>
        <v>18</v>
      </c>
      <c r="AZ67" s="388">
        <f t="shared" si="30"/>
        <v>140</v>
      </c>
      <c r="BA67" s="388">
        <f t="shared" si="30"/>
        <v>19</v>
      </c>
      <c r="BB67" s="388">
        <f t="shared" si="30"/>
        <v>1</v>
      </c>
      <c r="BC67" s="388">
        <f t="shared" si="30"/>
        <v>7</v>
      </c>
      <c r="BD67" s="388">
        <f t="shared" si="30"/>
        <v>0</v>
      </c>
      <c r="BE67" s="388">
        <f t="shared" si="30"/>
        <v>0</v>
      </c>
    </row>
    <row r="68" spans="3:57" ht="33" customHeight="1">
      <c r="C68" s="380" t="s">
        <v>204</v>
      </c>
      <c r="D68" s="381" t="s">
        <v>193</v>
      </c>
      <c r="E68" s="382" t="s">
        <v>195</v>
      </c>
      <c r="F68" s="383" t="s">
        <v>203</v>
      </c>
      <c r="G68" s="393" t="s">
        <v>193</v>
      </c>
      <c r="H68" s="388">
        <f t="shared" ref="H68:AM68" si="31">H23-H22</f>
        <v>160</v>
      </c>
      <c r="I68" s="388">
        <f t="shared" si="31"/>
        <v>48</v>
      </c>
      <c r="J68" s="388">
        <f t="shared" si="31"/>
        <v>1</v>
      </c>
      <c r="K68" s="388">
        <f t="shared" si="31"/>
        <v>11</v>
      </c>
      <c r="L68" s="388">
        <f t="shared" si="31"/>
        <v>453</v>
      </c>
      <c r="M68" s="388">
        <f t="shared" si="31"/>
        <v>118</v>
      </c>
      <c r="N68" s="388">
        <f t="shared" si="31"/>
        <v>3</v>
      </c>
      <c r="O68" s="388">
        <f t="shared" si="31"/>
        <v>19</v>
      </c>
      <c r="P68" s="388">
        <f t="shared" si="31"/>
        <v>107</v>
      </c>
      <c r="Q68" s="388">
        <f t="shared" si="31"/>
        <v>23</v>
      </c>
      <c r="R68" s="388">
        <f t="shared" si="31"/>
        <v>3</v>
      </c>
      <c r="S68" s="388">
        <f t="shared" si="31"/>
        <v>2</v>
      </c>
      <c r="T68" s="388">
        <f t="shared" si="31"/>
        <v>96</v>
      </c>
      <c r="U68" s="388">
        <f t="shared" si="31"/>
        <v>31</v>
      </c>
      <c r="V68" s="388">
        <f t="shared" si="31"/>
        <v>3</v>
      </c>
      <c r="W68" s="388">
        <f t="shared" si="31"/>
        <v>3</v>
      </c>
      <c r="X68" s="388">
        <f t="shared" si="31"/>
        <v>470</v>
      </c>
      <c r="Y68" s="388">
        <f t="shared" si="31"/>
        <v>70</v>
      </c>
      <c r="Z68" s="388">
        <f t="shared" si="31"/>
        <v>12</v>
      </c>
      <c r="AA68" s="388">
        <f t="shared" si="31"/>
        <v>13</v>
      </c>
      <c r="AB68" s="388">
        <f t="shared" si="31"/>
        <v>24</v>
      </c>
      <c r="AC68" s="388">
        <f t="shared" si="31"/>
        <v>9</v>
      </c>
      <c r="AD68" s="388">
        <f t="shared" si="31"/>
        <v>0</v>
      </c>
      <c r="AE68" s="388">
        <f t="shared" si="31"/>
        <v>0</v>
      </c>
      <c r="AF68" s="388">
        <f t="shared" si="31"/>
        <v>12</v>
      </c>
      <c r="AG68" s="388">
        <f t="shared" si="31"/>
        <v>1</v>
      </c>
      <c r="AH68" s="388">
        <f t="shared" si="31"/>
        <v>0</v>
      </c>
      <c r="AI68" s="388">
        <f t="shared" si="31"/>
        <v>1</v>
      </c>
      <c r="AJ68" s="388">
        <f t="shared" si="31"/>
        <v>464</v>
      </c>
      <c r="AK68" s="388">
        <f t="shared" si="31"/>
        <v>97</v>
      </c>
      <c r="AL68" s="388">
        <f t="shared" si="31"/>
        <v>2</v>
      </c>
      <c r="AM68" s="388">
        <f t="shared" si="31"/>
        <v>26</v>
      </c>
      <c r="AN68" s="388">
        <f t="shared" ref="AN68:BE68" si="32">AN23-AN22</f>
        <v>197</v>
      </c>
      <c r="AO68" s="388">
        <f t="shared" si="32"/>
        <v>46</v>
      </c>
      <c r="AP68" s="388">
        <f t="shared" si="32"/>
        <v>1</v>
      </c>
      <c r="AQ68" s="388">
        <f t="shared" si="32"/>
        <v>14</v>
      </c>
      <c r="AR68" s="388">
        <f t="shared" si="32"/>
        <v>107</v>
      </c>
      <c r="AS68" s="388">
        <f t="shared" si="32"/>
        <v>26</v>
      </c>
      <c r="AT68" s="388">
        <f t="shared" si="32"/>
        <v>0</v>
      </c>
      <c r="AU68" s="388">
        <f t="shared" si="32"/>
        <v>3</v>
      </c>
      <c r="AV68" s="388">
        <f t="shared" si="32"/>
        <v>439</v>
      </c>
      <c r="AW68" s="388">
        <f t="shared" si="32"/>
        <v>58</v>
      </c>
      <c r="AX68" s="388">
        <f t="shared" si="32"/>
        <v>13</v>
      </c>
      <c r="AY68" s="388">
        <f t="shared" si="32"/>
        <v>16</v>
      </c>
      <c r="AZ68" s="388">
        <f t="shared" si="32"/>
        <v>140</v>
      </c>
      <c r="BA68" s="388">
        <f t="shared" si="32"/>
        <v>19</v>
      </c>
      <c r="BB68" s="388">
        <f t="shared" si="32"/>
        <v>3</v>
      </c>
      <c r="BC68" s="388">
        <f t="shared" si="32"/>
        <v>8</v>
      </c>
      <c r="BD68" s="388">
        <f t="shared" si="32"/>
        <v>0</v>
      </c>
      <c r="BE68" s="388">
        <f t="shared" si="32"/>
        <v>0</v>
      </c>
    </row>
    <row r="69" spans="3:57" ht="33" customHeight="1">
      <c r="C69" s="380" t="s">
        <v>203</v>
      </c>
      <c r="D69" s="381" t="s">
        <v>193</v>
      </c>
      <c r="E69" s="382" t="s">
        <v>195</v>
      </c>
      <c r="F69" s="386" t="s">
        <v>202</v>
      </c>
      <c r="G69" s="381" t="s">
        <v>193</v>
      </c>
      <c r="H69" s="388">
        <f t="shared" ref="H69:AM69" si="33">H24-H23</f>
        <v>168</v>
      </c>
      <c r="I69" s="388">
        <f t="shared" si="33"/>
        <v>30</v>
      </c>
      <c r="J69" s="388">
        <f t="shared" si="33"/>
        <v>2</v>
      </c>
      <c r="K69" s="388">
        <f t="shared" si="33"/>
        <v>8</v>
      </c>
      <c r="L69" s="388">
        <f t="shared" si="33"/>
        <v>501</v>
      </c>
      <c r="M69" s="388">
        <f t="shared" si="33"/>
        <v>145</v>
      </c>
      <c r="N69" s="388">
        <f t="shared" si="33"/>
        <v>2</v>
      </c>
      <c r="O69" s="388">
        <f t="shared" si="33"/>
        <v>23</v>
      </c>
      <c r="P69" s="388">
        <f t="shared" si="33"/>
        <v>110</v>
      </c>
      <c r="Q69" s="388">
        <f t="shared" si="33"/>
        <v>38</v>
      </c>
      <c r="R69" s="388">
        <f t="shared" si="33"/>
        <v>3</v>
      </c>
      <c r="S69" s="388">
        <f t="shared" si="33"/>
        <v>2</v>
      </c>
      <c r="T69" s="388">
        <f t="shared" si="33"/>
        <v>111</v>
      </c>
      <c r="U69" s="388">
        <f t="shared" si="33"/>
        <v>26</v>
      </c>
      <c r="V69" s="388">
        <f t="shared" si="33"/>
        <v>3</v>
      </c>
      <c r="W69" s="388">
        <f t="shared" si="33"/>
        <v>5</v>
      </c>
      <c r="X69" s="388">
        <f t="shared" si="33"/>
        <v>463</v>
      </c>
      <c r="Y69" s="388">
        <f t="shared" si="33"/>
        <v>74</v>
      </c>
      <c r="Z69" s="388">
        <f t="shared" si="33"/>
        <v>8</v>
      </c>
      <c r="AA69" s="388">
        <f t="shared" si="33"/>
        <v>17</v>
      </c>
      <c r="AB69" s="388">
        <f t="shared" si="33"/>
        <v>48</v>
      </c>
      <c r="AC69" s="388">
        <f t="shared" si="33"/>
        <v>4</v>
      </c>
      <c r="AD69" s="388">
        <f t="shared" si="33"/>
        <v>0</v>
      </c>
      <c r="AE69" s="388">
        <f t="shared" si="33"/>
        <v>0</v>
      </c>
      <c r="AF69" s="388">
        <f t="shared" si="33"/>
        <v>7</v>
      </c>
      <c r="AG69" s="388">
        <f t="shared" si="33"/>
        <v>4</v>
      </c>
      <c r="AH69" s="388">
        <f t="shared" si="33"/>
        <v>0</v>
      </c>
      <c r="AI69" s="388">
        <f t="shared" si="33"/>
        <v>1</v>
      </c>
      <c r="AJ69" s="388">
        <f t="shared" si="33"/>
        <v>553</v>
      </c>
      <c r="AK69" s="388">
        <f t="shared" si="33"/>
        <v>131</v>
      </c>
      <c r="AL69" s="388">
        <f t="shared" si="33"/>
        <v>2</v>
      </c>
      <c r="AM69" s="388">
        <f t="shared" si="33"/>
        <v>26</v>
      </c>
      <c r="AN69" s="388">
        <f t="shared" ref="AN69:BE69" si="34">AN24-AN23</f>
        <v>212</v>
      </c>
      <c r="AO69" s="388">
        <f t="shared" si="34"/>
        <v>49</v>
      </c>
      <c r="AP69" s="388">
        <f t="shared" si="34"/>
        <v>1</v>
      </c>
      <c r="AQ69" s="388">
        <f t="shared" si="34"/>
        <v>14</v>
      </c>
      <c r="AR69" s="388">
        <f t="shared" si="34"/>
        <v>124</v>
      </c>
      <c r="AS69" s="388">
        <f t="shared" si="34"/>
        <v>19</v>
      </c>
      <c r="AT69" s="388">
        <f t="shared" si="34"/>
        <v>0</v>
      </c>
      <c r="AU69" s="388">
        <f t="shared" si="34"/>
        <v>1</v>
      </c>
      <c r="AV69" s="388">
        <f t="shared" si="34"/>
        <v>444</v>
      </c>
      <c r="AW69" s="388">
        <f t="shared" si="34"/>
        <v>71</v>
      </c>
      <c r="AX69" s="388">
        <f t="shared" si="34"/>
        <v>11</v>
      </c>
      <c r="AY69" s="388">
        <f t="shared" si="34"/>
        <v>15</v>
      </c>
      <c r="AZ69" s="388">
        <f t="shared" si="34"/>
        <v>138</v>
      </c>
      <c r="BA69" s="388">
        <f t="shared" si="34"/>
        <v>14</v>
      </c>
      <c r="BB69" s="388">
        <f t="shared" si="34"/>
        <v>0</v>
      </c>
      <c r="BC69" s="388">
        <f t="shared" si="34"/>
        <v>2</v>
      </c>
      <c r="BD69" s="388">
        <f t="shared" si="34"/>
        <v>0</v>
      </c>
      <c r="BE69" s="388">
        <f t="shared" si="34"/>
        <v>0</v>
      </c>
    </row>
    <row r="70" spans="3:57" ht="33" customHeight="1">
      <c r="C70" s="349" t="s">
        <v>202</v>
      </c>
      <c r="D70" s="350" t="s">
        <v>193</v>
      </c>
      <c r="E70" s="351" t="s">
        <v>195</v>
      </c>
      <c r="F70" s="352" t="s">
        <v>202</v>
      </c>
      <c r="G70" s="350" t="s">
        <v>201</v>
      </c>
      <c r="H70" s="388">
        <f t="shared" ref="H70:AM70" si="35">H25-H24</f>
        <v>27</v>
      </c>
      <c r="I70" s="388">
        <f t="shared" si="35"/>
        <v>8</v>
      </c>
      <c r="J70" s="388">
        <f t="shared" si="35"/>
        <v>0</v>
      </c>
      <c r="K70" s="388">
        <f t="shared" si="35"/>
        <v>1</v>
      </c>
      <c r="L70" s="388">
        <f t="shared" si="35"/>
        <v>101</v>
      </c>
      <c r="M70" s="388">
        <f t="shared" si="35"/>
        <v>18</v>
      </c>
      <c r="N70" s="388">
        <f t="shared" si="35"/>
        <v>0</v>
      </c>
      <c r="O70" s="388">
        <f t="shared" si="35"/>
        <v>1</v>
      </c>
      <c r="P70" s="388">
        <f t="shared" si="35"/>
        <v>14</v>
      </c>
      <c r="Q70" s="388">
        <f t="shared" si="35"/>
        <v>7</v>
      </c>
      <c r="R70" s="388">
        <f t="shared" si="35"/>
        <v>0</v>
      </c>
      <c r="S70" s="388">
        <f t="shared" si="35"/>
        <v>1</v>
      </c>
      <c r="T70" s="388">
        <f t="shared" si="35"/>
        <v>19</v>
      </c>
      <c r="U70" s="388">
        <f t="shared" si="35"/>
        <v>7</v>
      </c>
      <c r="V70" s="388">
        <f t="shared" si="35"/>
        <v>0</v>
      </c>
      <c r="W70" s="388">
        <f t="shared" si="35"/>
        <v>0</v>
      </c>
      <c r="X70" s="388">
        <f t="shared" si="35"/>
        <v>91</v>
      </c>
      <c r="Y70" s="388">
        <f t="shared" si="35"/>
        <v>15</v>
      </c>
      <c r="Z70" s="388">
        <f t="shared" si="35"/>
        <v>3</v>
      </c>
      <c r="AA70" s="388">
        <f t="shared" si="35"/>
        <v>3</v>
      </c>
      <c r="AB70" s="388">
        <f t="shared" si="35"/>
        <v>4</v>
      </c>
      <c r="AC70" s="388">
        <f t="shared" si="35"/>
        <v>1</v>
      </c>
      <c r="AD70" s="388">
        <f t="shared" si="35"/>
        <v>0</v>
      </c>
      <c r="AE70" s="388">
        <f t="shared" si="35"/>
        <v>0</v>
      </c>
      <c r="AF70" s="388">
        <f t="shared" si="35"/>
        <v>4</v>
      </c>
      <c r="AG70" s="388">
        <f t="shared" si="35"/>
        <v>1</v>
      </c>
      <c r="AH70" s="388">
        <f t="shared" si="35"/>
        <v>0</v>
      </c>
      <c r="AI70" s="388">
        <f t="shared" si="35"/>
        <v>1</v>
      </c>
      <c r="AJ70" s="388">
        <f t="shared" si="35"/>
        <v>83</v>
      </c>
      <c r="AK70" s="388">
        <f t="shared" si="35"/>
        <v>22</v>
      </c>
      <c r="AL70" s="388">
        <f t="shared" si="35"/>
        <v>1</v>
      </c>
      <c r="AM70" s="388">
        <f t="shared" si="35"/>
        <v>7</v>
      </c>
      <c r="AN70" s="388">
        <f t="shared" ref="AN70:BE70" si="36">AN25-AN24</f>
        <v>45</v>
      </c>
      <c r="AO70" s="388">
        <f t="shared" si="36"/>
        <v>9</v>
      </c>
      <c r="AP70" s="388">
        <f t="shared" si="36"/>
        <v>1</v>
      </c>
      <c r="AQ70" s="388">
        <f t="shared" si="36"/>
        <v>2</v>
      </c>
      <c r="AR70" s="388">
        <f t="shared" si="36"/>
        <v>16</v>
      </c>
      <c r="AS70" s="388">
        <f t="shared" si="36"/>
        <v>3</v>
      </c>
      <c r="AT70" s="388">
        <f t="shared" si="36"/>
        <v>0</v>
      </c>
      <c r="AU70" s="388">
        <f t="shared" si="36"/>
        <v>1</v>
      </c>
      <c r="AV70" s="388">
        <f t="shared" si="36"/>
        <v>54</v>
      </c>
      <c r="AW70" s="388">
        <f t="shared" si="36"/>
        <v>7</v>
      </c>
      <c r="AX70" s="388">
        <f t="shared" si="36"/>
        <v>4</v>
      </c>
      <c r="AY70" s="388">
        <f t="shared" si="36"/>
        <v>1</v>
      </c>
      <c r="AZ70" s="388">
        <f t="shared" si="36"/>
        <v>12</v>
      </c>
      <c r="BA70" s="388">
        <f t="shared" si="36"/>
        <v>0</v>
      </c>
      <c r="BB70" s="388">
        <f t="shared" si="36"/>
        <v>0</v>
      </c>
      <c r="BC70" s="388">
        <f t="shared" si="36"/>
        <v>1</v>
      </c>
      <c r="BD70" s="388">
        <f t="shared" si="36"/>
        <v>0</v>
      </c>
      <c r="BE70" s="388">
        <f t="shared" si="36"/>
        <v>0</v>
      </c>
    </row>
    <row r="71" spans="3:57" ht="33" customHeight="1">
      <c r="C71" s="356" t="s">
        <v>202</v>
      </c>
      <c r="D71" s="357" t="s">
        <v>201</v>
      </c>
      <c r="E71" s="358" t="s">
        <v>195</v>
      </c>
      <c r="F71" s="359" t="s">
        <v>202</v>
      </c>
      <c r="G71" s="357" t="s">
        <v>200</v>
      </c>
      <c r="H71" s="388">
        <f t="shared" ref="H71:AM71" si="37">H26-H25</f>
        <v>32</v>
      </c>
      <c r="I71" s="388">
        <f t="shared" si="37"/>
        <v>3</v>
      </c>
      <c r="J71" s="388">
        <f t="shared" si="37"/>
        <v>0</v>
      </c>
      <c r="K71" s="388">
        <f t="shared" si="37"/>
        <v>2</v>
      </c>
      <c r="L71" s="388">
        <f t="shared" si="37"/>
        <v>103</v>
      </c>
      <c r="M71" s="388">
        <f t="shared" si="37"/>
        <v>22</v>
      </c>
      <c r="N71" s="388">
        <f t="shared" si="37"/>
        <v>0</v>
      </c>
      <c r="O71" s="388">
        <f t="shared" si="37"/>
        <v>1</v>
      </c>
      <c r="P71" s="388">
        <f t="shared" si="37"/>
        <v>23</v>
      </c>
      <c r="Q71" s="388">
        <f t="shared" si="37"/>
        <v>5</v>
      </c>
      <c r="R71" s="388">
        <f t="shared" si="37"/>
        <v>2</v>
      </c>
      <c r="S71" s="388">
        <f t="shared" si="37"/>
        <v>0</v>
      </c>
      <c r="T71" s="388">
        <f t="shared" si="37"/>
        <v>9</v>
      </c>
      <c r="U71" s="388">
        <f t="shared" si="37"/>
        <v>3</v>
      </c>
      <c r="V71" s="388">
        <f t="shared" si="37"/>
        <v>0</v>
      </c>
      <c r="W71" s="388">
        <f t="shared" si="37"/>
        <v>0</v>
      </c>
      <c r="X71" s="388">
        <f t="shared" si="37"/>
        <v>73</v>
      </c>
      <c r="Y71" s="388">
        <f t="shared" si="37"/>
        <v>9</v>
      </c>
      <c r="Z71" s="388">
        <f t="shared" si="37"/>
        <v>2</v>
      </c>
      <c r="AA71" s="388">
        <f t="shared" si="37"/>
        <v>2</v>
      </c>
      <c r="AB71" s="388">
        <f t="shared" si="37"/>
        <v>2</v>
      </c>
      <c r="AC71" s="388">
        <f t="shared" si="37"/>
        <v>1</v>
      </c>
      <c r="AD71" s="388">
        <f t="shared" si="37"/>
        <v>0</v>
      </c>
      <c r="AE71" s="388">
        <f t="shared" si="37"/>
        <v>2</v>
      </c>
      <c r="AF71" s="388">
        <f t="shared" si="37"/>
        <v>2</v>
      </c>
      <c r="AG71" s="388">
        <f t="shared" si="37"/>
        <v>0</v>
      </c>
      <c r="AH71" s="388">
        <f t="shared" si="37"/>
        <v>0</v>
      </c>
      <c r="AI71" s="388">
        <f t="shared" si="37"/>
        <v>0</v>
      </c>
      <c r="AJ71" s="388">
        <f t="shared" si="37"/>
        <v>76</v>
      </c>
      <c r="AK71" s="388">
        <f t="shared" si="37"/>
        <v>19</v>
      </c>
      <c r="AL71" s="388">
        <f t="shared" si="37"/>
        <v>0</v>
      </c>
      <c r="AM71" s="388">
        <f t="shared" si="37"/>
        <v>2</v>
      </c>
      <c r="AN71" s="388">
        <f t="shared" ref="AN71:BE71" si="38">AN26-AN25</f>
        <v>32</v>
      </c>
      <c r="AO71" s="388">
        <f t="shared" si="38"/>
        <v>9</v>
      </c>
      <c r="AP71" s="388">
        <f t="shared" si="38"/>
        <v>0</v>
      </c>
      <c r="AQ71" s="388">
        <f t="shared" si="38"/>
        <v>1</v>
      </c>
      <c r="AR71" s="388">
        <f t="shared" si="38"/>
        <v>24</v>
      </c>
      <c r="AS71" s="388">
        <f t="shared" si="38"/>
        <v>5</v>
      </c>
      <c r="AT71" s="388">
        <f t="shared" si="38"/>
        <v>0</v>
      </c>
      <c r="AU71" s="388">
        <f t="shared" si="38"/>
        <v>0</v>
      </c>
      <c r="AV71" s="388">
        <f t="shared" si="38"/>
        <v>68</v>
      </c>
      <c r="AW71" s="388">
        <f t="shared" si="38"/>
        <v>13</v>
      </c>
      <c r="AX71" s="388">
        <f t="shared" si="38"/>
        <v>4</v>
      </c>
      <c r="AY71" s="388">
        <f t="shared" si="38"/>
        <v>5</v>
      </c>
      <c r="AZ71" s="388">
        <f t="shared" si="38"/>
        <v>22</v>
      </c>
      <c r="BA71" s="388">
        <f t="shared" si="38"/>
        <v>2</v>
      </c>
      <c r="BB71" s="388">
        <f t="shared" si="38"/>
        <v>0</v>
      </c>
      <c r="BC71" s="388">
        <f t="shared" si="38"/>
        <v>0</v>
      </c>
      <c r="BD71" s="388">
        <f t="shared" si="38"/>
        <v>0</v>
      </c>
      <c r="BE71" s="388">
        <f t="shared" si="38"/>
        <v>0</v>
      </c>
    </row>
    <row r="72" spans="3:57" ht="33" customHeight="1">
      <c r="C72" s="356" t="s">
        <v>202</v>
      </c>
      <c r="D72" s="357" t="s">
        <v>200</v>
      </c>
      <c r="E72" s="358" t="s">
        <v>195</v>
      </c>
      <c r="F72" s="359" t="s">
        <v>202</v>
      </c>
      <c r="G72" s="357" t="s">
        <v>199</v>
      </c>
      <c r="H72" s="388">
        <f t="shared" ref="H72:AM72" si="39">H27-H26</f>
        <v>26</v>
      </c>
      <c r="I72" s="388">
        <f t="shared" si="39"/>
        <v>7</v>
      </c>
      <c r="J72" s="388">
        <f t="shared" si="39"/>
        <v>0</v>
      </c>
      <c r="K72" s="388">
        <f t="shared" si="39"/>
        <v>1</v>
      </c>
      <c r="L72" s="388">
        <f t="shared" si="39"/>
        <v>85</v>
      </c>
      <c r="M72" s="388">
        <f t="shared" si="39"/>
        <v>28</v>
      </c>
      <c r="N72" s="388">
        <f t="shared" si="39"/>
        <v>0</v>
      </c>
      <c r="O72" s="388">
        <f t="shared" si="39"/>
        <v>6</v>
      </c>
      <c r="P72" s="388">
        <f t="shared" si="39"/>
        <v>20</v>
      </c>
      <c r="Q72" s="388">
        <f t="shared" si="39"/>
        <v>6</v>
      </c>
      <c r="R72" s="388">
        <f t="shared" si="39"/>
        <v>0</v>
      </c>
      <c r="S72" s="388">
        <f t="shared" si="39"/>
        <v>1</v>
      </c>
      <c r="T72" s="388">
        <f t="shared" si="39"/>
        <v>22</v>
      </c>
      <c r="U72" s="388">
        <f t="shared" si="39"/>
        <v>7</v>
      </c>
      <c r="V72" s="388">
        <f t="shared" si="39"/>
        <v>1</v>
      </c>
      <c r="W72" s="388">
        <f t="shared" si="39"/>
        <v>1</v>
      </c>
      <c r="X72" s="388">
        <f t="shared" si="39"/>
        <v>69</v>
      </c>
      <c r="Y72" s="388">
        <f t="shared" si="39"/>
        <v>7</v>
      </c>
      <c r="Z72" s="388">
        <f t="shared" si="39"/>
        <v>2</v>
      </c>
      <c r="AA72" s="388">
        <f t="shared" si="39"/>
        <v>1</v>
      </c>
      <c r="AB72" s="388">
        <f t="shared" si="39"/>
        <v>5</v>
      </c>
      <c r="AC72" s="388">
        <f t="shared" si="39"/>
        <v>0</v>
      </c>
      <c r="AD72" s="388">
        <f t="shared" si="39"/>
        <v>0</v>
      </c>
      <c r="AE72" s="388">
        <f t="shared" si="39"/>
        <v>0</v>
      </c>
      <c r="AF72" s="388">
        <f t="shared" si="39"/>
        <v>1</v>
      </c>
      <c r="AG72" s="388">
        <f t="shared" si="39"/>
        <v>1</v>
      </c>
      <c r="AH72" s="388">
        <f t="shared" si="39"/>
        <v>0</v>
      </c>
      <c r="AI72" s="388">
        <f t="shared" si="39"/>
        <v>1</v>
      </c>
      <c r="AJ72" s="388">
        <f t="shared" si="39"/>
        <v>102</v>
      </c>
      <c r="AK72" s="388">
        <f t="shared" si="39"/>
        <v>23</v>
      </c>
      <c r="AL72" s="388">
        <f t="shared" si="39"/>
        <v>0</v>
      </c>
      <c r="AM72" s="388">
        <f t="shared" si="39"/>
        <v>4</v>
      </c>
      <c r="AN72" s="388">
        <f t="shared" ref="AN72:BE72" si="40">AN27-AN26</f>
        <v>50</v>
      </c>
      <c r="AO72" s="388">
        <f t="shared" si="40"/>
        <v>4</v>
      </c>
      <c r="AP72" s="388">
        <f t="shared" si="40"/>
        <v>0</v>
      </c>
      <c r="AQ72" s="388">
        <f t="shared" si="40"/>
        <v>2</v>
      </c>
      <c r="AR72" s="388">
        <f t="shared" si="40"/>
        <v>20</v>
      </c>
      <c r="AS72" s="388">
        <f t="shared" si="40"/>
        <v>6</v>
      </c>
      <c r="AT72" s="388">
        <f t="shared" si="40"/>
        <v>0</v>
      </c>
      <c r="AU72" s="388">
        <f t="shared" si="40"/>
        <v>1</v>
      </c>
      <c r="AV72" s="388">
        <f t="shared" si="40"/>
        <v>78</v>
      </c>
      <c r="AW72" s="388">
        <f t="shared" si="40"/>
        <v>15</v>
      </c>
      <c r="AX72" s="388">
        <f t="shared" si="40"/>
        <v>1</v>
      </c>
      <c r="AY72" s="388">
        <f t="shared" si="40"/>
        <v>2</v>
      </c>
      <c r="AZ72" s="388">
        <f t="shared" si="40"/>
        <v>20</v>
      </c>
      <c r="BA72" s="388">
        <f t="shared" si="40"/>
        <v>4</v>
      </c>
      <c r="BB72" s="388">
        <f t="shared" si="40"/>
        <v>0</v>
      </c>
      <c r="BC72" s="388">
        <f t="shared" si="40"/>
        <v>0</v>
      </c>
      <c r="BD72" s="388">
        <f t="shared" si="40"/>
        <v>0</v>
      </c>
      <c r="BE72" s="388">
        <f t="shared" si="40"/>
        <v>0</v>
      </c>
    </row>
    <row r="73" spans="3:57" ht="33" customHeight="1">
      <c r="C73" s="356" t="s">
        <v>202</v>
      </c>
      <c r="D73" s="357" t="s">
        <v>199</v>
      </c>
      <c r="E73" s="358" t="s">
        <v>195</v>
      </c>
      <c r="F73" s="359" t="s">
        <v>202</v>
      </c>
      <c r="G73" s="357" t="s">
        <v>198</v>
      </c>
      <c r="H73" s="388">
        <f t="shared" ref="H73:AM73" si="41">H28-H27</f>
        <v>39</v>
      </c>
      <c r="I73" s="388">
        <f t="shared" si="41"/>
        <v>6</v>
      </c>
      <c r="J73" s="388">
        <f t="shared" si="41"/>
        <v>0</v>
      </c>
      <c r="K73" s="388">
        <f t="shared" si="41"/>
        <v>3</v>
      </c>
      <c r="L73" s="388">
        <f t="shared" si="41"/>
        <v>104</v>
      </c>
      <c r="M73" s="388">
        <f t="shared" si="41"/>
        <v>25</v>
      </c>
      <c r="N73" s="388">
        <f t="shared" si="41"/>
        <v>0</v>
      </c>
      <c r="O73" s="388">
        <f t="shared" si="41"/>
        <v>2</v>
      </c>
      <c r="P73" s="388">
        <f t="shared" si="41"/>
        <v>27</v>
      </c>
      <c r="Q73" s="388">
        <f t="shared" si="41"/>
        <v>6</v>
      </c>
      <c r="R73" s="388">
        <f t="shared" si="41"/>
        <v>2</v>
      </c>
      <c r="S73" s="388">
        <f t="shared" si="41"/>
        <v>0</v>
      </c>
      <c r="T73" s="388">
        <f t="shared" si="41"/>
        <v>16</v>
      </c>
      <c r="U73" s="388">
        <f t="shared" si="41"/>
        <v>2</v>
      </c>
      <c r="V73" s="388">
        <f t="shared" si="41"/>
        <v>0</v>
      </c>
      <c r="W73" s="388">
        <f t="shared" si="41"/>
        <v>0</v>
      </c>
      <c r="X73" s="388">
        <f t="shared" si="41"/>
        <v>94</v>
      </c>
      <c r="Y73" s="388">
        <f t="shared" si="41"/>
        <v>12</v>
      </c>
      <c r="Z73" s="388">
        <f t="shared" si="41"/>
        <v>3</v>
      </c>
      <c r="AA73" s="388">
        <f t="shared" si="41"/>
        <v>0</v>
      </c>
      <c r="AB73" s="388">
        <f t="shared" si="41"/>
        <v>9</v>
      </c>
      <c r="AC73" s="388">
        <f t="shared" si="41"/>
        <v>2</v>
      </c>
      <c r="AD73" s="388">
        <f t="shared" si="41"/>
        <v>0</v>
      </c>
      <c r="AE73" s="388">
        <f t="shared" si="41"/>
        <v>0</v>
      </c>
      <c r="AF73" s="388">
        <f t="shared" si="41"/>
        <v>1</v>
      </c>
      <c r="AG73" s="388">
        <f t="shared" si="41"/>
        <v>0</v>
      </c>
      <c r="AH73" s="388">
        <f t="shared" si="41"/>
        <v>0</v>
      </c>
      <c r="AI73" s="388">
        <f t="shared" si="41"/>
        <v>0</v>
      </c>
      <c r="AJ73" s="388">
        <f t="shared" si="41"/>
        <v>115</v>
      </c>
      <c r="AK73" s="388">
        <f t="shared" si="41"/>
        <v>26</v>
      </c>
      <c r="AL73" s="388">
        <f t="shared" si="41"/>
        <v>0</v>
      </c>
      <c r="AM73" s="388">
        <f t="shared" si="41"/>
        <v>6</v>
      </c>
      <c r="AN73" s="388">
        <f t="shared" ref="AN73:BE73" si="42">AN28-AN27</f>
        <v>46</v>
      </c>
      <c r="AO73" s="388">
        <f t="shared" si="42"/>
        <v>8</v>
      </c>
      <c r="AP73" s="388">
        <f t="shared" si="42"/>
        <v>1</v>
      </c>
      <c r="AQ73" s="388">
        <f t="shared" si="42"/>
        <v>1</v>
      </c>
      <c r="AR73" s="388">
        <f t="shared" si="42"/>
        <v>18</v>
      </c>
      <c r="AS73" s="388">
        <f t="shared" si="42"/>
        <v>3</v>
      </c>
      <c r="AT73" s="388">
        <f t="shared" si="42"/>
        <v>0</v>
      </c>
      <c r="AU73" s="388">
        <f t="shared" si="42"/>
        <v>1</v>
      </c>
      <c r="AV73" s="388">
        <f t="shared" si="42"/>
        <v>56</v>
      </c>
      <c r="AW73" s="388">
        <f t="shared" si="42"/>
        <v>12</v>
      </c>
      <c r="AX73" s="388">
        <f t="shared" si="42"/>
        <v>0</v>
      </c>
      <c r="AY73" s="388">
        <f t="shared" si="42"/>
        <v>3</v>
      </c>
      <c r="AZ73" s="388">
        <f t="shared" si="42"/>
        <v>15</v>
      </c>
      <c r="BA73" s="388">
        <f t="shared" si="42"/>
        <v>5</v>
      </c>
      <c r="BB73" s="388">
        <f t="shared" si="42"/>
        <v>0</v>
      </c>
      <c r="BC73" s="388">
        <f t="shared" si="42"/>
        <v>0</v>
      </c>
      <c r="BD73" s="388">
        <f t="shared" si="42"/>
        <v>0</v>
      </c>
      <c r="BE73" s="388">
        <f t="shared" si="42"/>
        <v>0</v>
      </c>
    </row>
    <row r="74" spans="3:57" ht="33" customHeight="1">
      <c r="C74" s="356" t="s">
        <v>202</v>
      </c>
      <c r="D74" s="357" t="s">
        <v>198</v>
      </c>
      <c r="E74" s="358" t="s">
        <v>195</v>
      </c>
      <c r="F74" s="359" t="s">
        <v>202</v>
      </c>
      <c r="G74" s="357" t="s">
        <v>196</v>
      </c>
      <c r="H74" s="388">
        <f t="shared" ref="H74:AM74" si="43">H29-H28</f>
        <v>41</v>
      </c>
      <c r="I74" s="388">
        <f t="shared" si="43"/>
        <v>2</v>
      </c>
      <c r="J74" s="388">
        <f t="shared" si="43"/>
        <v>0</v>
      </c>
      <c r="K74" s="388">
        <f t="shared" si="43"/>
        <v>0</v>
      </c>
      <c r="L74" s="388">
        <f t="shared" si="43"/>
        <v>110</v>
      </c>
      <c r="M74" s="388">
        <f t="shared" si="43"/>
        <v>18</v>
      </c>
      <c r="N74" s="388">
        <f t="shared" si="43"/>
        <v>0</v>
      </c>
      <c r="O74" s="388">
        <f t="shared" si="43"/>
        <v>2</v>
      </c>
      <c r="P74" s="388">
        <f t="shared" si="43"/>
        <v>14</v>
      </c>
      <c r="Q74" s="388">
        <f t="shared" si="43"/>
        <v>4</v>
      </c>
      <c r="R74" s="388">
        <f t="shared" si="43"/>
        <v>0</v>
      </c>
      <c r="S74" s="388">
        <f t="shared" si="43"/>
        <v>0</v>
      </c>
      <c r="T74" s="388">
        <f t="shared" si="43"/>
        <v>13</v>
      </c>
      <c r="U74" s="388">
        <f t="shared" si="43"/>
        <v>7</v>
      </c>
      <c r="V74" s="388">
        <f t="shared" si="43"/>
        <v>2</v>
      </c>
      <c r="W74" s="388">
        <f t="shared" si="43"/>
        <v>0</v>
      </c>
      <c r="X74" s="388">
        <f t="shared" si="43"/>
        <v>92</v>
      </c>
      <c r="Y74" s="388">
        <f t="shared" si="43"/>
        <v>13</v>
      </c>
      <c r="Z74" s="388">
        <f t="shared" si="43"/>
        <v>0</v>
      </c>
      <c r="AA74" s="388">
        <f t="shared" si="43"/>
        <v>1</v>
      </c>
      <c r="AB74" s="388">
        <f t="shared" si="43"/>
        <v>9</v>
      </c>
      <c r="AC74" s="388">
        <f t="shared" si="43"/>
        <v>1</v>
      </c>
      <c r="AD74" s="388">
        <f t="shared" si="43"/>
        <v>0</v>
      </c>
      <c r="AE74" s="388">
        <f t="shared" si="43"/>
        <v>0</v>
      </c>
      <c r="AF74" s="388">
        <f t="shared" si="43"/>
        <v>2</v>
      </c>
      <c r="AG74" s="388">
        <f t="shared" si="43"/>
        <v>0</v>
      </c>
      <c r="AH74" s="388">
        <f t="shared" si="43"/>
        <v>0</v>
      </c>
      <c r="AI74" s="388">
        <f t="shared" si="43"/>
        <v>0</v>
      </c>
      <c r="AJ74" s="388">
        <f t="shared" si="43"/>
        <v>108</v>
      </c>
      <c r="AK74" s="388">
        <f t="shared" si="43"/>
        <v>13</v>
      </c>
      <c r="AL74" s="388">
        <f t="shared" si="43"/>
        <v>0</v>
      </c>
      <c r="AM74" s="388">
        <f t="shared" si="43"/>
        <v>4</v>
      </c>
      <c r="AN74" s="388">
        <f t="shared" ref="AN74:BE74" si="44">AN29-AN28</f>
        <v>39</v>
      </c>
      <c r="AO74" s="388">
        <f t="shared" si="44"/>
        <v>5</v>
      </c>
      <c r="AP74" s="388">
        <f t="shared" si="44"/>
        <v>0</v>
      </c>
      <c r="AQ74" s="388">
        <f t="shared" si="44"/>
        <v>4</v>
      </c>
      <c r="AR74" s="388">
        <f t="shared" si="44"/>
        <v>20</v>
      </c>
      <c r="AS74" s="388">
        <f t="shared" si="44"/>
        <v>2</v>
      </c>
      <c r="AT74" s="388">
        <f t="shared" si="44"/>
        <v>0</v>
      </c>
      <c r="AU74" s="388">
        <f t="shared" si="44"/>
        <v>0</v>
      </c>
      <c r="AV74" s="388">
        <f t="shared" si="44"/>
        <v>69</v>
      </c>
      <c r="AW74" s="388">
        <f t="shared" si="44"/>
        <v>19</v>
      </c>
      <c r="AX74" s="388">
        <f t="shared" si="44"/>
        <v>3</v>
      </c>
      <c r="AY74" s="388">
        <f t="shared" si="44"/>
        <v>2</v>
      </c>
      <c r="AZ74" s="388">
        <f t="shared" si="44"/>
        <v>23</v>
      </c>
      <c r="BA74" s="388">
        <f t="shared" si="44"/>
        <v>2</v>
      </c>
      <c r="BB74" s="388">
        <f t="shared" si="44"/>
        <v>0</v>
      </c>
      <c r="BC74" s="388">
        <f t="shared" si="44"/>
        <v>0</v>
      </c>
      <c r="BD74" s="388">
        <f t="shared" si="44"/>
        <v>0</v>
      </c>
      <c r="BE74" s="388">
        <f t="shared" si="44"/>
        <v>0</v>
      </c>
    </row>
    <row r="75" spans="3:57" ht="33" customHeight="1">
      <c r="C75" s="364" t="s">
        <v>202</v>
      </c>
      <c r="D75" s="365" t="s">
        <v>196</v>
      </c>
      <c r="E75" s="366" t="s">
        <v>195</v>
      </c>
      <c r="F75" s="367" t="s">
        <v>197</v>
      </c>
      <c r="G75" s="365" t="s">
        <v>193</v>
      </c>
      <c r="H75" s="388">
        <f t="shared" ref="H75:AM75" si="45">H30-H29</f>
        <v>19</v>
      </c>
      <c r="I75" s="388">
        <f t="shared" si="45"/>
        <v>3</v>
      </c>
      <c r="J75" s="388">
        <f t="shared" si="45"/>
        <v>0</v>
      </c>
      <c r="K75" s="388">
        <f t="shared" si="45"/>
        <v>0</v>
      </c>
      <c r="L75" s="388">
        <f t="shared" si="45"/>
        <v>83</v>
      </c>
      <c r="M75" s="388">
        <f t="shared" si="45"/>
        <v>18</v>
      </c>
      <c r="N75" s="388">
        <f t="shared" si="45"/>
        <v>1</v>
      </c>
      <c r="O75" s="388">
        <f t="shared" si="45"/>
        <v>0</v>
      </c>
      <c r="P75" s="388">
        <f t="shared" si="45"/>
        <v>27</v>
      </c>
      <c r="Q75" s="388">
        <f t="shared" si="45"/>
        <v>2</v>
      </c>
      <c r="R75" s="388">
        <f t="shared" si="45"/>
        <v>0</v>
      </c>
      <c r="S75" s="388">
        <f t="shared" si="45"/>
        <v>0</v>
      </c>
      <c r="T75" s="388">
        <f t="shared" si="45"/>
        <v>9</v>
      </c>
      <c r="U75" s="388">
        <f t="shared" si="45"/>
        <v>2</v>
      </c>
      <c r="V75" s="388">
        <f t="shared" si="45"/>
        <v>1</v>
      </c>
      <c r="W75" s="388">
        <f t="shared" si="45"/>
        <v>2</v>
      </c>
      <c r="X75" s="388">
        <f t="shared" si="45"/>
        <v>72</v>
      </c>
      <c r="Y75" s="388">
        <f t="shared" si="45"/>
        <v>10</v>
      </c>
      <c r="Z75" s="388">
        <f t="shared" si="45"/>
        <v>3</v>
      </c>
      <c r="AA75" s="388">
        <f t="shared" si="45"/>
        <v>3</v>
      </c>
      <c r="AB75" s="388">
        <f t="shared" si="45"/>
        <v>5</v>
      </c>
      <c r="AC75" s="388">
        <f t="shared" si="45"/>
        <v>1</v>
      </c>
      <c r="AD75" s="388">
        <f t="shared" si="45"/>
        <v>0</v>
      </c>
      <c r="AE75" s="388">
        <f t="shared" si="45"/>
        <v>0</v>
      </c>
      <c r="AF75" s="388">
        <f t="shared" si="45"/>
        <v>0</v>
      </c>
      <c r="AG75" s="388">
        <f t="shared" si="45"/>
        <v>0</v>
      </c>
      <c r="AH75" s="388">
        <f t="shared" si="45"/>
        <v>0</v>
      </c>
      <c r="AI75" s="388">
        <f t="shared" si="45"/>
        <v>0</v>
      </c>
      <c r="AJ75" s="388">
        <f t="shared" si="45"/>
        <v>76</v>
      </c>
      <c r="AK75" s="388">
        <f t="shared" si="45"/>
        <v>19</v>
      </c>
      <c r="AL75" s="388">
        <f t="shared" si="45"/>
        <v>0</v>
      </c>
      <c r="AM75" s="388">
        <f t="shared" si="45"/>
        <v>2</v>
      </c>
      <c r="AN75" s="388">
        <f t="shared" ref="AN75:BE75" si="46">AN30-AN29</f>
        <v>46</v>
      </c>
      <c r="AO75" s="388">
        <f t="shared" si="46"/>
        <v>5</v>
      </c>
      <c r="AP75" s="388">
        <f t="shared" si="46"/>
        <v>0</v>
      </c>
      <c r="AQ75" s="388">
        <f t="shared" si="46"/>
        <v>0</v>
      </c>
      <c r="AR75" s="388">
        <f t="shared" si="46"/>
        <v>15</v>
      </c>
      <c r="AS75" s="388">
        <f t="shared" si="46"/>
        <v>5</v>
      </c>
      <c r="AT75" s="388">
        <f t="shared" si="46"/>
        <v>0</v>
      </c>
      <c r="AU75" s="388">
        <f t="shared" si="46"/>
        <v>0</v>
      </c>
      <c r="AV75" s="388">
        <f t="shared" si="46"/>
        <v>82</v>
      </c>
      <c r="AW75" s="388">
        <f t="shared" si="46"/>
        <v>21</v>
      </c>
      <c r="AX75" s="388">
        <f t="shared" si="46"/>
        <v>2</v>
      </c>
      <c r="AY75" s="388">
        <f t="shared" si="46"/>
        <v>4</v>
      </c>
      <c r="AZ75" s="388">
        <f t="shared" si="46"/>
        <v>23</v>
      </c>
      <c r="BA75" s="388">
        <f t="shared" si="46"/>
        <v>4</v>
      </c>
      <c r="BB75" s="388">
        <f t="shared" si="46"/>
        <v>0</v>
      </c>
      <c r="BC75" s="388">
        <f t="shared" si="46"/>
        <v>0</v>
      </c>
      <c r="BD75" s="388">
        <f t="shared" si="46"/>
        <v>0</v>
      </c>
      <c r="BE75" s="388">
        <f t="shared" si="46"/>
        <v>0</v>
      </c>
    </row>
    <row r="76" spans="3:57" ht="33" customHeight="1">
      <c r="C76" s="389"/>
      <c r="D76" s="390"/>
      <c r="E76" s="391"/>
      <c r="F76" s="392"/>
      <c r="G76" s="390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388"/>
      <c r="S76" s="388"/>
      <c r="T76" s="388"/>
      <c r="U76" s="388"/>
      <c r="V76" s="388"/>
      <c r="W76" s="388"/>
      <c r="X76" s="388"/>
      <c r="Y76" s="388"/>
      <c r="Z76" s="388"/>
      <c r="AA76" s="388"/>
      <c r="AB76" s="388"/>
      <c r="AC76" s="388"/>
      <c r="AD76" s="388"/>
      <c r="AE76" s="388"/>
      <c r="AF76" s="388"/>
      <c r="AG76" s="388"/>
      <c r="AH76" s="388"/>
      <c r="AI76" s="388"/>
      <c r="AJ76" s="388"/>
      <c r="AK76" s="388"/>
      <c r="AL76" s="388"/>
      <c r="AM76" s="388"/>
      <c r="AN76" s="388"/>
      <c r="AO76" s="388"/>
      <c r="AP76" s="388"/>
      <c r="AQ76" s="388"/>
      <c r="AR76" s="388"/>
      <c r="AS76" s="388"/>
      <c r="AT76" s="388"/>
      <c r="AU76" s="388"/>
      <c r="AV76" s="388"/>
      <c r="AW76" s="388"/>
      <c r="AX76" s="388"/>
      <c r="AY76" s="388"/>
      <c r="AZ76" s="388"/>
      <c r="BA76" s="388"/>
      <c r="BB76" s="388"/>
      <c r="BC76" s="388"/>
      <c r="BD76" s="388"/>
      <c r="BE76" s="388"/>
    </row>
    <row r="77" spans="3:57" ht="33" customHeight="1">
      <c r="C77" s="349" t="s">
        <v>197</v>
      </c>
      <c r="D77" s="350" t="s">
        <v>193</v>
      </c>
      <c r="E77" s="351" t="s">
        <v>195</v>
      </c>
      <c r="F77" s="352" t="s">
        <v>197</v>
      </c>
      <c r="G77" s="350" t="s">
        <v>201</v>
      </c>
      <c r="H77" s="388">
        <f t="shared" ref="H77:AM77" si="47">H31-H30</f>
        <v>38</v>
      </c>
      <c r="I77" s="388">
        <f t="shared" si="47"/>
        <v>3</v>
      </c>
      <c r="J77" s="388">
        <f t="shared" si="47"/>
        <v>0</v>
      </c>
      <c r="K77" s="388">
        <f t="shared" si="47"/>
        <v>1</v>
      </c>
      <c r="L77" s="388">
        <f t="shared" si="47"/>
        <v>102</v>
      </c>
      <c r="M77" s="388">
        <f t="shared" si="47"/>
        <v>12</v>
      </c>
      <c r="N77" s="388">
        <f t="shared" si="47"/>
        <v>0</v>
      </c>
      <c r="O77" s="388">
        <f t="shared" si="47"/>
        <v>1</v>
      </c>
      <c r="P77" s="388">
        <f t="shared" si="47"/>
        <v>20</v>
      </c>
      <c r="Q77" s="388">
        <f t="shared" si="47"/>
        <v>5</v>
      </c>
      <c r="R77" s="388">
        <f t="shared" si="47"/>
        <v>0</v>
      </c>
      <c r="S77" s="388">
        <f t="shared" si="47"/>
        <v>1</v>
      </c>
      <c r="T77" s="388">
        <f t="shared" si="47"/>
        <v>6</v>
      </c>
      <c r="U77" s="388">
        <f t="shared" si="47"/>
        <v>3</v>
      </c>
      <c r="V77" s="388">
        <f t="shared" si="47"/>
        <v>0</v>
      </c>
      <c r="W77" s="388">
        <f t="shared" si="47"/>
        <v>0</v>
      </c>
      <c r="X77" s="388">
        <f t="shared" si="47"/>
        <v>117</v>
      </c>
      <c r="Y77" s="388">
        <f t="shared" si="47"/>
        <v>6</v>
      </c>
      <c r="Z77" s="388">
        <f t="shared" si="47"/>
        <v>3</v>
      </c>
      <c r="AA77" s="388">
        <f t="shared" si="47"/>
        <v>2</v>
      </c>
      <c r="AB77" s="388">
        <f t="shared" si="47"/>
        <v>5</v>
      </c>
      <c r="AC77" s="388">
        <f t="shared" si="47"/>
        <v>2</v>
      </c>
      <c r="AD77" s="388">
        <f t="shared" si="47"/>
        <v>0</v>
      </c>
      <c r="AE77" s="388">
        <f t="shared" si="47"/>
        <v>0</v>
      </c>
      <c r="AF77" s="388">
        <f t="shared" si="47"/>
        <v>4</v>
      </c>
      <c r="AG77" s="388">
        <f t="shared" si="47"/>
        <v>0</v>
      </c>
      <c r="AH77" s="388">
        <f t="shared" si="47"/>
        <v>0</v>
      </c>
      <c r="AI77" s="388">
        <f t="shared" si="47"/>
        <v>0</v>
      </c>
      <c r="AJ77" s="388">
        <f t="shared" si="47"/>
        <v>103</v>
      </c>
      <c r="AK77" s="388">
        <f t="shared" si="47"/>
        <v>18</v>
      </c>
      <c r="AL77" s="388">
        <f t="shared" si="47"/>
        <v>2</v>
      </c>
      <c r="AM77" s="388">
        <f t="shared" si="47"/>
        <v>2</v>
      </c>
      <c r="AN77" s="388">
        <f t="shared" ref="AN77:BE77" si="48">AN31-AN30</f>
        <v>41</v>
      </c>
      <c r="AO77" s="388">
        <f t="shared" si="48"/>
        <v>13</v>
      </c>
      <c r="AP77" s="388">
        <f t="shared" si="48"/>
        <v>0</v>
      </c>
      <c r="AQ77" s="388">
        <f t="shared" si="48"/>
        <v>4</v>
      </c>
      <c r="AR77" s="388">
        <f t="shared" si="48"/>
        <v>20</v>
      </c>
      <c r="AS77" s="388">
        <f t="shared" si="48"/>
        <v>3</v>
      </c>
      <c r="AT77" s="388">
        <f t="shared" si="48"/>
        <v>0</v>
      </c>
      <c r="AU77" s="388">
        <f t="shared" si="48"/>
        <v>1</v>
      </c>
      <c r="AV77" s="388">
        <f t="shared" si="48"/>
        <v>70</v>
      </c>
      <c r="AW77" s="388">
        <f t="shared" si="48"/>
        <v>18</v>
      </c>
      <c r="AX77" s="388">
        <f t="shared" si="48"/>
        <v>4</v>
      </c>
      <c r="AY77" s="388">
        <f t="shared" si="48"/>
        <v>2</v>
      </c>
      <c r="AZ77" s="388">
        <f t="shared" si="48"/>
        <v>25</v>
      </c>
      <c r="BA77" s="388">
        <f t="shared" si="48"/>
        <v>2</v>
      </c>
      <c r="BB77" s="388">
        <f t="shared" si="48"/>
        <v>0</v>
      </c>
      <c r="BC77" s="388">
        <f t="shared" si="48"/>
        <v>0</v>
      </c>
      <c r="BD77" s="388">
        <f t="shared" si="48"/>
        <v>0</v>
      </c>
      <c r="BE77" s="388">
        <f t="shared" si="48"/>
        <v>0</v>
      </c>
    </row>
    <row r="78" spans="3:57" ht="33" customHeight="1">
      <c r="C78" s="356" t="s">
        <v>197</v>
      </c>
      <c r="D78" s="357" t="s">
        <v>201</v>
      </c>
      <c r="E78" s="358" t="s">
        <v>195</v>
      </c>
      <c r="F78" s="359" t="s">
        <v>197</v>
      </c>
      <c r="G78" s="357" t="s">
        <v>200</v>
      </c>
      <c r="H78" s="388">
        <f t="shared" ref="H78:AM78" si="49">H32-H31</f>
        <v>38</v>
      </c>
      <c r="I78" s="388">
        <f t="shared" si="49"/>
        <v>3</v>
      </c>
      <c r="J78" s="388">
        <f t="shared" si="49"/>
        <v>0</v>
      </c>
      <c r="K78" s="388">
        <f t="shared" si="49"/>
        <v>1</v>
      </c>
      <c r="L78" s="388">
        <f t="shared" si="49"/>
        <v>123</v>
      </c>
      <c r="M78" s="388">
        <f t="shared" si="49"/>
        <v>9</v>
      </c>
      <c r="N78" s="388">
        <f t="shared" si="49"/>
        <v>0</v>
      </c>
      <c r="O78" s="388">
        <f t="shared" si="49"/>
        <v>1</v>
      </c>
      <c r="P78" s="388">
        <f t="shared" si="49"/>
        <v>15</v>
      </c>
      <c r="Q78" s="388">
        <f t="shared" si="49"/>
        <v>5</v>
      </c>
      <c r="R78" s="388">
        <f t="shared" si="49"/>
        <v>1</v>
      </c>
      <c r="S78" s="388">
        <f t="shared" si="49"/>
        <v>0</v>
      </c>
      <c r="T78" s="388">
        <f t="shared" si="49"/>
        <v>10</v>
      </c>
      <c r="U78" s="388">
        <f t="shared" si="49"/>
        <v>5</v>
      </c>
      <c r="V78" s="388">
        <f t="shared" si="49"/>
        <v>1</v>
      </c>
      <c r="W78" s="388">
        <f t="shared" si="49"/>
        <v>1</v>
      </c>
      <c r="X78" s="388">
        <f t="shared" si="49"/>
        <v>89</v>
      </c>
      <c r="Y78" s="388">
        <f t="shared" si="49"/>
        <v>11</v>
      </c>
      <c r="Z78" s="388">
        <f t="shared" si="49"/>
        <v>3</v>
      </c>
      <c r="AA78" s="388">
        <f t="shared" si="49"/>
        <v>3</v>
      </c>
      <c r="AB78" s="388">
        <f t="shared" si="49"/>
        <v>3</v>
      </c>
      <c r="AC78" s="388">
        <f t="shared" si="49"/>
        <v>1</v>
      </c>
      <c r="AD78" s="388">
        <f t="shared" si="49"/>
        <v>0</v>
      </c>
      <c r="AE78" s="388">
        <f t="shared" si="49"/>
        <v>0</v>
      </c>
      <c r="AF78" s="388">
        <f t="shared" si="49"/>
        <v>4</v>
      </c>
      <c r="AG78" s="388">
        <f t="shared" si="49"/>
        <v>0</v>
      </c>
      <c r="AH78" s="388">
        <f t="shared" si="49"/>
        <v>0</v>
      </c>
      <c r="AI78" s="388">
        <f t="shared" si="49"/>
        <v>0</v>
      </c>
      <c r="AJ78" s="388">
        <f t="shared" si="49"/>
        <v>111</v>
      </c>
      <c r="AK78" s="388">
        <f t="shared" si="49"/>
        <v>33</v>
      </c>
      <c r="AL78" s="388">
        <f t="shared" si="49"/>
        <v>0</v>
      </c>
      <c r="AM78" s="388">
        <f t="shared" si="49"/>
        <v>0</v>
      </c>
      <c r="AN78" s="388">
        <f t="shared" ref="AN78:BE78" si="50">AN32-AN31</f>
        <v>37</v>
      </c>
      <c r="AO78" s="388">
        <f t="shared" si="50"/>
        <v>6</v>
      </c>
      <c r="AP78" s="388">
        <f t="shared" si="50"/>
        <v>0</v>
      </c>
      <c r="AQ78" s="388">
        <f t="shared" si="50"/>
        <v>1</v>
      </c>
      <c r="AR78" s="388">
        <f t="shared" si="50"/>
        <v>15</v>
      </c>
      <c r="AS78" s="388">
        <f t="shared" si="50"/>
        <v>5</v>
      </c>
      <c r="AT78" s="388">
        <f t="shared" si="50"/>
        <v>0</v>
      </c>
      <c r="AU78" s="388">
        <f t="shared" si="50"/>
        <v>0</v>
      </c>
      <c r="AV78" s="388">
        <f t="shared" si="50"/>
        <v>78</v>
      </c>
      <c r="AW78" s="388">
        <f t="shared" si="50"/>
        <v>6</v>
      </c>
      <c r="AX78" s="388">
        <f t="shared" si="50"/>
        <v>5</v>
      </c>
      <c r="AY78" s="388">
        <f t="shared" si="50"/>
        <v>0</v>
      </c>
      <c r="AZ78" s="388">
        <f t="shared" si="50"/>
        <v>22</v>
      </c>
      <c r="BA78" s="388">
        <f t="shared" si="50"/>
        <v>4</v>
      </c>
      <c r="BB78" s="388">
        <f t="shared" si="50"/>
        <v>0</v>
      </c>
      <c r="BC78" s="388">
        <f t="shared" si="50"/>
        <v>1</v>
      </c>
      <c r="BD78" s="388">
        <f t="shared" si="50"/>
        <v>0</v>
      </c>
      <c r="BE78" s="388">
        <f t="shared" si="50"/>
        <v>0</v>
      </c>
    </row>
    <row r="79" spans="3:57" ht="33" customHeight="1">
      <c r="C79" s="356" t="s">
        <v>197</v>
      </c>
      <c r="D79" s="357" t="s">
        <v>200</v>
      </c>
      <c r="E79" s="358" t="s">
        <v>195</v>
      </c>
      <c r="F79" s="359" t="s">
        <v>197</v>
      </c>
      <c r="G79" s="357" t="s">
        <v>199</v>
      </c>
      <c r="H79" s="388">
        <f t="shared" ref="H79:AM79" si="51">H33-H32</f>
        <v>34</v>
      </c>
      <c r="I79" s="388">
        <f t="shared" si="51"/>
        <v>4</v>
      </c>
      <c r="J79" s="388">
        <f t="shared" si="51"/>
        <v>0</v>
      </c>
      <c r="K79" s="388">
        <f t="shared" si="51"/>
        <v>0</v>
      </c>
      <c r="L79" s="388">
        <f t="shared" si="51"/>
        <v>125</v>
      </c>
      <c r="M79" s="388">
        <f t="shared" si="51"/>
        <v>17</v>
      </c>
      <c r="N79" s="388">
        <f t="shared" si="51"/>
        <v>0</v>
      </c>
      <c r="O79" s="388">
        <f t="shared" si="51"/>
        <v>1</v>
      </c>
      <c r="P79" s="388">
        <f t="shared" si="51"/>
        <v>24</v>
      </c>
      <c r="Q79" s="388">
        <f t="shared" si="51"/>
        <v>4</v>
      </c>
      <c r="R79" s="388">
        <f t="shared" si="51"/>
        <v>1</v>
      </c>
      <c r="S79" s="388">
        <f t="shared" si="51"/>
        <v>1</v>
      </c>
      <c r="T79" s="388">
        <f t="shared" si="51"/>
        <v>7</v>
      </c>
      <c r="U79" s="388">
        <f t="shared" si="51"/>
        <v>2</v>
      </c>
      <c r="V79" s="388">
        <f t="shared" si="51"/>
        <v>0</v>
      </c>
      <c r="W79" s="388">
        <f t="shared" si="51"/>
        <v>0</v>
      </c>
      <c r="X79" s="388">
        <f t="shared" si="51"/>
        <v>66</v>
      </c>
      <c r="Y79" s="388">
        <f t="shared" si="51"/>
        <v>7</v>
      </c>
      <c r="Z79" s="388">
        <f t="shared" si="51"/>
        <v>1</v>
      </c>
      <c r="AA79" s="388">
        <f t="shared" si="51"/>
        <v>2</v>
      </c>
      <c r="AB79" s="388">
        <f t="shared" si="51"/>
        <v>7</v>
      </c>
      <c r="AC79" s="388">
        <f t="shared" si="51"/>
        <v>0</v>
      </c>
      <c r="AD79" s="388">
        <f t="shared" si="51"/>
        <v>0</v>
      </c>
      <c r="AE79" s="388">
        <f t="shared" si="51"/>
        <v>0</v>
      </c>
      <c r="AF79" s="388">
        <f t="shared" si="51"/>
        <v>2</v>
      </c>
      <c r="AG79" s="388">
        <f t="shared" si="51"/>
        <v>0</v>
      </c>
      <c r="AH79" s="388">
        <f t="shared" si="51"/>
        <v>0</v>
      </c>
      <c r="AI79" s="388">
        <f t="shared" si="51"/>
        <v>0</v>
      </c>
      <c r="AJ79" s="388">
        <f t="shared" si="51"/>
        <v>115</v>
      </c>
      <c r="AK79" s="388">
        <f t="shared" si="51"/>
        <v>11</v>
      </c>
      <c r="AL79" s="388">
        <f t="shared" si="51"/>
        <v>1</v>
      </c>
      <c r="AM79" s="388">
        <f t="shared" si="51"/>
        <v>1</v>
      </c>
      <c r="AN79" s="388">
        <f t="shared" ref="AN79:BE79" si="52">AN33-AN32</f>
        <v>46</v>
      </c>
      <c r="AO79" s="388">
        <f t="shared" si="52"/>
        <v>8</v>
      </c>
      <c r="AP79" s="388">
        <f t="shared" si="52"/>
        <v>0</v>
      </c>
      <c r="AQ79" s="388">
        <f t="shared" si="52"/>
        <v>1</v>
      </c>
      <c r="AR79" s="388">
        <f t="shared" si="52"/>
        <v>8</v>
      </c>
      <c r="AS79" s="388">
        <f t="shared" si="52"/>
        <v>2</v>
      </c>
      <c r="AT79" s="388">
        <f t="shared" si="52"/>
        <v>0</v>
      </c>
      <c r="AU79" s="388">
        <f t="shared" si="52"/>
        <v>1</v>
      </c>
      <c r="AV79" s="388">
        <f t="shared" si="52"/>
        <v>50</v>
      </c>
      <c r="AW79" s="388">
        <f t="shared" si="52"/>
        <v>9</v>
      </c>
      <c r="AX79" s="388">
        <f t="shared" si="52"/>
        <v>2</v>
      </c>
      <c r="AY79" s="388">
        <f t="shared" si="52"/>
        <v>0</v>
      </c>
      <c r="AZ79" s="388">
        <f t="shared" si="52"/>
        <v>16</v>
      </c>
      <c r="BA79" s="388">
        <f t="shared" si="52"/>
        <v>4</v>
      </c>
      <c r="BB79" s="388">
        <f t="shared" si="52"/>
        <v>0</v>
      </c>
      <c r="BC79" s="388">
        <f t="shared" si="52"/>
        <v>0</v>
      </c>
      <c r="BD79" s="388">
        <f t="shared" si="52"/>
        <v>0</v>
      </c>
      <c r="BE79" s="388">
        <f t="shared" si="52"/>
        <v>0</v>
      </c>
    </row>
    <row r="80" spans="3:57" ht="33" customHeight="1">
      <c r="C80" s="356" t="s">
        <v>197</v>
      </c>
      <c r="D80" s="357" t="s">
        <v>199</v>
      </c>
      <c r="E80" s="358" t="s">
        <v>195</v>
      </c>
      <c r="F80" s="359" t="s">
        <v>197</v>
      </c>
      <c r="G80" s="357" t="s">
        <v>198</v>
      </c>
      <c r="H80" s="388">
        <f t="shared" ref="H80:AM80" si="53">H34-H33</f>
        <v>22</v>
      </c>
      <c r="I80" s="388">
        <f t="shared" si="53"/>
        <v>3</v>
      </c>
      <c r="J80" s="388">
        <f t="shared" si="53"/>
        <v>0</v>
      </c>
      <c r="K80" s="388">
        <f t="shared" si="53"/>
        <v>2</v>
      </c>
      <c r="L80" s="388">
        <f t="shared" si="53"/>
        <v>74</v>
      </c>
      <c r="M80" s="388">
        <f t="shared" si="53"/>
        <v>8</v>
      </c>
      <c r="N80" s="388">
        <f t="shared" si="53"/>
        <v>0</v>
      </c>
      <c r="O80" s="388">
        <f t="shared" si="53"/>
        <v>2</v>
      </c>
      <c r="P80" s="388">
        <f t="shared" si="53"/>
        <v>18</v>
      </c>
      <c r="Q80" s="388">
        <f t="shared" si="53"/>
        <v>3</v>
      </c>
      <c r="R80" s="388">
        <f t="shared" si="53"/>
        <v>1</v>
      </c>
      <c r="S80" s="388">
        <f t="shared" si="53"/>
        <v>0</v>
      </c>
      <c r="T80" s="388">
        <f t="shared" si="53"/>
        <v>12</v>
      </c>
      <c r="U80" s="388">
        <f t="shared" si="53"/>
        <v>3</v>
      </c>
      <c r="V80" s="388">
        <f t="shared" si="53"/>
        <v>1</v>
      </c>
      <c r="W80" s="388">
        <f t="shared" si="53"/>
        <v>0</v>
      </c>
      <c r="X80" s="388">
        <f t="shared" si="53"/>
        <v>95</v>
      </c>
      <c r="Y80" s="388">
        <f t="shared" si="53"/>
        <v>7</v>
      </c>
      <c r="Z80" s="388">
        <f t="shared" si="53"/>
        <v>2</v>
      </c>
      <c r="AA80" s="388">
        <f t="shared" si="53"/>
        <v>2</v>
      </c>
      <c r="AB80" s="388">
        <f t="shared" si="53"/>
        <v>3</v>
      </c>
      <c r="AC80" s="388">
        <f t="shared" si="53"/>
        <v>1</v>
      </c>
      <c r="AD80" s="388">
        <f t="shared" si="53"/>
        <v>0</v>
      </c>
      <c r="AE80" s="388">
        <f t="shared" si="53"/>
        <v>0</v>
      </c>
      <c r="AF80" s="388">
        <f t="shared" si="53"/>
        <v>1</v>
      </c>
      <c r="AG80" s="388">
        <f t="shared" si="53"/>
        <v>0</v>
      </c>
      <c r="AH80" s="388">
        <f t="shared" si="53"/>
        <v>0</v>
      </c>
      <c r="AI80" s="388">
        <f t="shared" si="53"/>
        <v>0</v>
      </c>
      <c r="AJ80" s="388">
        <f t="shared" si="53"/>
        <v>90</v>
      </c>
      <c r="AK80" s="388">
        <f t="shared" si="53"/>
        <v>16</v>
      </c>
      <c r="AL80" s="388">
        <f t="shared" si="53"/>
        <v>0</v>
      </c>
      <c r="AM80" s="388">
        <f t="shared" si="53"/>
        <v>3</v>
      </c>
      <c r="AN80" s="388">
        <f t="shared" ref="AN80:BE80" si="54">AN34-AN33</f>
        <v>48</v>
      </c>
      <c r="AO80" s="388">
        <f t="shared" si="54"/>
        <v>8</v>
      </c>
      <c r="AP80" s="388">
        <f t="shared" si="54"/>
        <v>0</v>
      </c>
      <c r="AQ80" s="388">
        <f t="shared" si="54"/>
        <v>3</v>
      </c>
      <c r="AR80" s="388">
        <f t="shared" si="54"/>
        <v>12</v>
      </c>
      <c r="AS80" s="388">
        <f t="shared" si="54"/>
        <v>2</v>
      </c>
      <c r="AT80" s="388">
        <f t="shared" si="54"/>
        <v>0</v>
      </c>
      <c r="AU80" s="388">
        <f t="shared" si="54"/>
        <v>0</v>
      </c>
      <c r="AV80" s="388">
        <f t="shared" si="54"/>
        <v>77</v>
      </c>
      <c r="AW80" s="388">
        <f t="shared" si="54"/>
        <v>13</v>
      </c>
      <c r="AX80" s="388">
        <f t="shared" si="54"/>
        <v>3</v>
      </c>
      <c r="AY80" s="388">
        <f t="shared" si="54"/>
        <v>2</v>
      </c>
      <c r="AZ80" s="388">
        <f t="shared" si="54"/>
        <v>23</v>
      </c>
      <c r="BA80" s="388">
        <f t="shared" si="54"/>
        <v>0</v>
      </c>
      <c r="BB80" s="388">
        <f t="shared" si="54"/>
        <v>0</v>
      </c>
      <c r="BC80" s="388">
        <f t="shared" si="54"/>
        <v>0</v>
      </c>
      <c r="BD80" s="388">
        <f t="shared" si="54"/>
        <v>0</v>
      </c>
      <c r="BE80" s="388">
        <f t="shared" si="54"/>
        <v>0</v>
      </c>
    </row>
    <row r="81" spans="3:57" ht="33" customHeight="1">
      <c r="C81" s="356" t="s">
        <v>197</v>
      </c>
      <c r="D81" s="357" t="s">
        <v>198</v>
      </c>
      <c r="E81" s="358" t="s">
        <v>195</v>
      </c>
      <c r="F81" s="359" t="s">
        <v>197</v>
      </c>
      <c r="G81" s="357" t="s">
        <v>196</v>
      </c>
      <c r="H81" s="388">
        <f t="shared" ref="H81:AM81" si="55">H35-H34</f>
        <v>35</v>
      </c>
      <c r="I81" s="388">
        <f t="shared" si="55"/>
        <v>4</v>
      </c>
      <c r="J81" s="388">
        <f t="shared" si="55"/>
        <v>0</v>
      </c>
      <c r="K81" s="388">
        <f t="shared" si="55"/>
        <v>0</v>
      </c>
      <c r="L81" s="388">
        <f t="shared" si="55"/>
        <v>76</v>
      </c>
      <c r="M81" s="388">
        <f t="shared" si="55"/>
        <v>10</v>
      </c>
      <c r="N81" s="388">
        <f t="shared" si="55"/>
        <v>1</v>
      </c>
      <c r="O81" s="388">
        <f t="shared" si="55"/>
        <v>0</v>
      </c>
      <c r="P81" s="388">
        <f t="shared" si="55"/>
        <v>19</v>
      </c>
      <c r="Q81" s="388">
        <f t="shared" si="55"/>
        <v>2</v>
      </c>
      <c r="R81" s="388">
        <f t="shared" si="55"/>
        <v>0</v>
      </c>
      <c r="S81" s="388">
        <f t="shared" si="55"/>
        <v>0</v>
      </c>
      <c r="T81" s="388">
        <f t="shared" si="55"/>
        <v>11</v>
      </c>
      <c r="U81" s="388">
        <f t="shared" si="55"/>
        <v>1</v>
      </c>
      <c r="V81" s="388">
        <f t="shared" si="55"/>
        <v>1</v>
      </c>
      <c r="W81" s="388">
        <f t="shared" si="55"/>
        <v>0</v>
      </c>
      <c r="X81" s="388">
        <f t="shared" si="55"/>
        <v>94</v>
      </c>
      <c r="Y81" s="388">
        <f t="shared" si="55"/>
        <v>5</v>
      </c>
      <c r="Z81" s="388">
        <f t="shared" si="55"/>
        <v>2</v>
      </c>
      <c r="AA81" s="388">
        <f t="shared" si="55"/>
        <v>1</v>
      </c>
      <c r="AB81" s="388">
        <f t="shared" si="55"/>
        <v>6</v>
      </c>
      <c r="AC81" s="388">
        <f t="shared" si="55"/>
        <v>0</v>
      </c>
      <c r="AD81" s="388">
        <f t="shared" si="55"/>
        <v>0</v>
      </c>
      <c r="AE81" s="388">
        <f t="shared" si="55"/>
        <v>0</v>
      </c>
      <c r="AF81" s="388">
        <f t="shared" si="55"/>
        <v>0</v>
      </c>
      <c r="AG81" s="388">
        <f t="shared" si="55"/>
        <v>1</v>
      </c>
      <c r="AH81" s="388">
        <f t="shared" si="55"/>
        <v>0</v>
      </c>
      <c r="AI81" s="388">
        <f t="shared" si="55"/>
        <v>0</v>
      </c>
      <c r="AJ81" s="388">
        <f t="shared" si="55"/>
        <v>68</v>
      </c>
      <c r="AK81" s="388">
        <f t="shared" si="55"/>
        <v>11</v>
      </c>
      <c r="AL81" s="388">
        <f t="shared" si="55"/>
        <v>0</v>
      </c>
      <c r="AM81" s="388">
        <f t="shared" si="55"/>
        <v>1</v>
      </c>
      <c r="AN81" s="388">
        <f t="shared" ref="AN81:BE81" si="56">AN35-AN34</f>
        <v>33</v>
      </c>
      <c r="AO81" s="388">
        <f t="shared" si="56"/>
        <v>6</v>
      </c>
      <c r="AP81" s="388">
        <f t="shared" si="56"/>
        <v>1</v>
      </c>
      <c r="AQ81" s="388">
        <f t="shared" si="56"/>
        <v>2</v>
      </c>
      <c r="AR81" s="388">
        <f t="shared" si="56"/>
        <v>20</v>
      </c>
      <c r="AS81" s="388">
        <f t="shared" si="56"/>
        <v>6</v>
      </c>
      <c r="AT81" s="388">
        <f t="shared" si="56"/>
        <v>0</v>
      </c>
      <c r="AU81" s="388">
        <f t="shared" si="56"/>
        <v>1</v>
      </c>
      <c r="AV81" s="388">
        <f t="shared" si="56"/>
        <v>82</v>
      </c>
      <c r="AW81" s="388">
        <f t="shared" si="56"/>
        <v>9</v>
      </c>
      <c r="AX81" s="388">
        <f t="shared" si="56"/>
        <v>4</v>
      </c>
      <c r="AY81" s="388">
        <f t="shared" si="56"/>
        <v>1</v>
      </c>
      <c r="AZ81" s="388">
        <f t="shared" si="56"/>
        <v>26</v>
      </c>
      <c r="BA81" s="388">
        <f t="shared" si="56"/>
        <v>3</v>
      </c>
      <c r="BB81" s="388">
        <f t="shared" si="56"/>
        <v>1</v>
      </c>
      <c r="BC81" s="388">
        <f t="shared" si="56"/>
        <v>0</v>
      </c>
      <c r="BD81" s="388">
        <f t="shared" si="56"/>
        <v>0</v>
      </c>
      <c r="BE81" s="388">
        <f t="shared" si="56"/>
        <v>0</v>
      </c>
    </row>
    <row r="82" spans="3:57" ht="33" customHeight="1">
      <c r="C82" s="364" t="s">
        <v>197</v>
      </c>
      <c r="D82" s="365" t="s">
        <v>196</v>
      </c>
      <c r="E82" s="366" t="s">
        <v>195</v>
      </c>
      <c r="F82" s="367" t="s">
        <v>194</v>
      </c>
      <c r="G82" s="365" t="s">
        <v>193</v>
      </c>
      <c r="H82" s="388">
        <f t="shared" ref="H82:AM82" si="57">H36-H35</f>
        <v>35</v>
      </c>
      <c r="I82" s="388">
        <f t="shared" si="57"/>
        <v>2</v>
      </c>
      <c r="J82" s="388">
        <f t="shared" si="57"/>
        <v>0</v>
      </c>
      <c r="K82" s="388">
        <f t="shared" si="57"/>
        <v>0</v>
      </c>
      <c r="L82" s="388">
        <f t="shared" si="57"/>
        <v>91</v>
      </c>
      <c r="M82" s="388">
        <f t="shared" si="57"/>
        <v>13</v>
      </c>
      <c r="N82" s="388">
        <f t="shared" si="57"/>
        <v>0</v>
      </c>
      <c r="O82" s="388">
        <f t="shared" si="57"/>
        <v>1</v>
      </c>
      <c r="P82" s="388">
        <f t="shared" si="57"/>
        <v>17</v>
      </c>
      <c r="Q82" s="388">
        <f t="shared" si="57"/>
        <v>3</v>
      </c>
      <c r="R82" s="388">
        <f t="shared" si="57"/>
        <v>0</v>
      </c>
      <c r="S82" s="388">
        <f t="shared" si="57"/>
        <v>1</v>
      </c>
      <c r="T82" s="388">
        <f t="shared" si="57"/>
        <v>12</v>
      </c>
      <c r="U82" s="388">
        <f t="shared" si="57"/>
        <v>0</v>
      </c>
      <c r="V82" s="388">
        <f t="shared" si="57"/>
        <v>0</v>
      </c>
      <c r="W82" s="388">
        <f t="shared" si="57"/>
        <v>0</v>
      </c>
      <c r="X82" s="388">
        <f t="shared" si="57"/>
        <v>93</v>
      </c>
      <c r="Y82" s="388">
        <f t="shared" si="57"/>
        <v>6</v>
      </c>
      <c r="Z82" s="388">
        <f t="shared" si="57"/>
        <v>2</v>
      </c>
      <c r="AA82" s="388">
        <f t="shared" si="57"/>
        <v>1</v>
      </c>
      <c r="AB82" s="388">
        <f t="shared" si="57"/>
        <v>7</v>
      </c>
      <c r="AC82" s="388">
        <f t="shared" si="57"/>
        <v>2</v>
      </c>
      <c r="AD82" s="388">
        <f t="shared" si="57"/>
        <v>0</v>
      </c>
      <c r="AE82" s="388">
        <f t="shared" si="57"/>
        <v>0</v>
      </c>
      <c r="AF82" s="388">
        <f t="shared" si="57"/>
        <v>1</v>
      </c>
      <c r="AG82" s="388">
        <f t="shared" si="57"/>
        <v>2</v>
      </c>
      <c r="AH82" s="388">
        <f t="shared" si="57"/>
        <v>0</v>
      </c>
      <c r="AI82" s="388">
        <f t="shared" si="57"/>
        <v>0</v>
      </c>
      <c r="AJ82" s="388">
        <f t="shared" si="57"/>
        <v>77</v>
      </c>
      <c r="AK82" s="388">
        <f t="shared" si="57"/>
        <v>10</v>
      </c>
      <c r="AL82" s="388">
        <f t="shared" si="57"/>
        <v>1</v>
      </c>
      <c r="AM82" s="388">
        <f t="shared" si="57"/>
        <v>1</v>
      </c>
      <c r="AN82" s="388">
        <f t="shared" ref="AN82:BE82" si="58">AN36-AN35</f>
        <v>36</v>
      </c>
      <c r="AO82" s="388">
        <f t="shared" si="58"/>
        <v>8</v>
      </c>
      <c r="AP82" s="388">
        <f t="shared" si="58"/>
        <v>0</v>
      </c>
      <c r="AQ82" s="388">
        <f t="shared" si="58"/>
        <v>1</v>
      </c>
      <c r="AR82" s="388">
        <f t="shared" si="58"/>
        <v>17</v>
      </c>
      <c r="AS82" s="388">
        <f t="shared" si="58"/>
        <v>4</v>
      </c>
      <c r="AT82" s="388">
        <f t="shared" si="58"/>
        <v>0</v>
      </c>
      <c r="AU82" s="388">
        <f t="shared" si="58"/>
        <v>0</v>
      </c>
      <c r="AV82" s="388">
        <f t="shared" si="58"/>
        <v>74</v>
      </c>
      <c r="AW82" s="388">
        <f t="shared" si="58"/>
        <v>17</v>
      </c>
      <c r="AX82" s="388">
        <f t="shared" si="58"/>
        <v>2</v>
      </c>
      <c r="AY82" s="388">
        <f t="shared" si="58"/>
        <v>1</v>
      </c>
      <c r="AZ82" s="388">
        <f t="shared" si="58"/>
        <v>16</v>
      </c>
      <c r="BA82" s="388">
        <f t="shared" si="58"/>
        <v>4</v>
      </c>
      <c r="BB82" s="388">
        <f t="shared" si="58"/>
        <v>0</v>
      </c>
      <c r="BC82" s="388">
        <f t="shared" si="58"/>
        <v>0</v>
      </c>
      <c r="BD82" s="388">
        <f t="shared" si="58"/>
        <v>0</v>
      </c>
      <c r="BE82" s="388">
        <f t="shared" si="58"/>
        <v>0</v>
      </c>
    </row>
    <row r="83" spans="3:57" ht="33" customHeight="1">
      <c r="C83" s="392"/>
      <c r="D83" s="390"/>
      <c r="E83" s="391"/>
      <c r="F83" s="392"/>
      <c r="G83" s="390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  <c r="W83" s="388"/>
      <c r="X83" s="388"/>
      <c r="Y83" s="388"/>
      <c r="Z83" s="388"/>
      <c r="AA83" s="388"/>
      <c r="AB83" s="388"/>
      <c r="AC83" s="388"/>
      <c r="AD83" s="388"/>
      <c r="AE83" s="388"/>
      <c r="AF83" s="388"/>
      <c r="AG83" s="388"/>
      <c r="AH83" s="388"/>
      <c r="AI83" s="388"/>
      <c r="AJ83" s="388"/>
      <c r="AK83" s="388"/>
      <c r="AL83" s="388"/>
      <c r="AM83" s="388"/>
      <c r="AN83" s="388"/>
      <c r="AO83" s="388"/>
      <c r="AP83" s="388"/>
      <c r="AQ83" s="388"/>
      <c r="AR83" s="388"/>
      <c r="AS83" s="388"/>
      <c r="AT83" s="388"/>
      <c r="AU83" s="388"/>
      <c r="AV83" s="388"/>
      <c r="AW83" s="388"/>
      <c r="AX83" s="388"/>
      <c r="AY83" s="388"/>
      <c r="AZ83" s="388"/>
      <c r="BA83" s="388"/>
      <c r="BB83" s="388"/>
      <c r="BC83" s="388"/>
      <c r="BD83" s="388"/>
      <c r="BE83" s="388"/>
    </row>
    <row r="84" spans="3:57" s="398" customFormat="1" ht="33" customHeight="1">
      <c r="C84" s="394"/>
      <c r="D84" s="395"/>
      <c r="E84" s="396"/>
      <c r="F84" s="394"/>
      <c r="G84" s="395"/>
      <c r="H84" s="397">
        <f t="shared" ref="H84:AM84" si="59">SUM(H48:H82)</f>
        <v>1849</v>
      </c>
      <c r="I84" s="397">
        <f t="shared" si="59"/>
        <v>312</v>
      </c>
      <c r="J84" s="397">
        <f t="shared" si="59"/>
        <v>8</v>
      </c>
      <c r="K84" s="397">
        <f t="shared" si="59"/>
        <v>112</v>
      </c>
      <c r="L84" s="397">
        <f t="shared" si="59"/>
        <v>6361</v>
      </c>
      <c r="M84" s="397">
        <f t="shared" si="59"/>
        <v>1295</v>
      </c>
      <c r="N84" s="397">
        <f t="shared" si="59"/>
        <v>27</v>
      </c>
      <c r="O84" s="397">
        <f t="shared" si="59"/>
        <v>327</v>
      </c>
      <c r="P84" s="397">
        <f t="shared" si="59"/>
        <v>1251</v>
      </c>
      <c r="Q84" s="397">
        <f t="shared" si="59"/>
        <v>270</v>
      </c>
      <c r="R84" s="397">
        <f t="shared" si="59"/>
        <v>35</v>
      </c>
      <c r="S84" s="397">
        <f t="shared" si="59"/>
        <v>52</v>
      </c>
      <c r="T84" s="397">
        <f t="shared" si="59"/>
        <v>975</v>
      </c>
      <c r="U84" s="397">
        <f t="shared" si="59"/>
        <v>264</v>
      </c>
      <c r="V84" s="397">
        <f t="shared" si="59"/>
        <v>36</v>
      </c>
      <c r="W84" s="397">
        <f t="shared" si="59"/>
        <v>64</v>
      </c>
      <c r="X84" s="397">
        <f t="shared" si="59"/>
        <v>4611</v>
      </c>
      <c r="Y84" s="397">
        <f t="shared" si="59"/>
        <v>812</v>
      </c>
      <c r="Z84" s="397">
        <f t="shared" si="59"/>
        <v>139</v>
      </c>
      <c r="AA84" s="397">
        <f t="shared" si="59"/>
        <v>245</v>
      </c>
      <c r="AB84" s="397">
        <f t="shared" si="59"/>
        <v>341</v>
      </c>
      <c r="AC84" s="397">
        <f t="shared" si="59"/>
        <v>81</v>
      </c>
      <c r="AD84" s="397">
        <f t="shared" si="59"/>
        <v>5</v>
      </c>
      <c r="AE84" s="397">
        <f t="shared" si="59"/>
        <v>9</v>
      </c>
      <c r="AF84" s="397">
        <f t="shared" si="59"/>
        <v>134</v>
      </c>
      <c r="AG84" s="397">
        <f t="shared" si="59"/>
        <v>31</v>
      </c>
      <c r="AH84" s="397">
        <f t="shared" si="59"/>
        <v>1</v>
      </c>
      <c r="AI84" s="397">
        <f t="shared" si="59"/>
        <v>14</v>
      </c>
      <c r="AJ84" s="397">
        <f t="shared" si="59"/>
        <v>5655</v>
      </c>
      <c r="AK84" s="397">
        <f t="shared" si="59"/>
        <v>1220</v>
      </c>
      <c r="AL84" s="397">
        <f t="shared" si="59"/>
        <v>26</v>
      </c>
      <c r="AM84" s="397">
        <f t="shared" si="59"/>
        <v>382</v>
      </c>
      <c r="AN84" s="397">
        <f t="shared" ref="AN84:BE84" si="60">SUM(AN48:AN82)</f>
        <v>2285</v>
      </c>
      <c r="AO84" s="397">
        <f t="shared" si="60"/>
        <v>434</v>
      </c>
      <c r="AP84" s="397">
        <f t="shared" si="60"/>
        <v>19</v>
      </c>
      <c r="AQ84" s="397">
        <f t="shared" si="60"/>
        <v>182</v>
      </c>
      <c r="AR84" s="397">
        <f t="shared" si="60"/>
        <v>1427</v>
      </c>
      <c r="AS84" s="397">
        <f t="shared" si="60"/>
        <v>303</v>
      </c>
      <c r="AT84" s="397">
        <f t="shared" si="60"/>
        <v>3</v>
      </c>
      <c r="AU84" s="397">
        <f t="shared" si="60"/>
        <v>138</v>
      </c>
      <c r="AV84" s="397">
        <f t="shared" si="60"/>
        <v>5584</v>
      </c>
      <c r="AW84" s="397">
        <f t="shared" si="60"/>
        <v>944</v>
      </c>
      <c r="AX84" s="397">
        <f t="shared" si="60"/>
        <v>152</v>
      </c>
      <c r="AY84" s="397">
        <f t="shared" si="60"/>
        <v>219</v>
      </c>
      <c r="AZ84" s="397">
        <f t="shared" si="60"/>
        <v>1762</v>
      </c>
      <c r="BA84" s="397">
        <f t="shared" si="60"/>
        <v>289</v>
      </c>
      <c r="BB84" s="397">
        <f t="shared" si="60"/>
        <v>6</v>
      </c>
      <c r="BC84" s="397">
        <f t="shared" si="60"/>
        <v>96</v>
      </c>
      <c r="BD84" s="397">
        <f t="shared" si="60"/>
        <v>0</v>
      </c>
      <c r="BE84" s="397">
        <f t="shared" si="60"/>
        <v>0</v>
      </c>
    </row>
    <row r="85" spans="3:57" ht="33" customHeight="1"/>
    <row r="86" spans="3:57" ht="33" customHeight="1"/>
  </sheetData>
  <mergeCells count="33">
    <mergeCell ref="AV46:AY46"/>
    <mergeCell ref="AZ46:BC46"/>
    <mergeCell ref="BD46:BD47"/>
    <mergeCell ref="BE46:BE47"/>
    <mergeCell ref="C47:G47"/>
    <mergeCell ref="X46:AA46"/>
    <mergeCell ref="AB46:AE46"/>
    <mergeCell ref="AF46:AI46"/>
    <mergeCell ref="AJ46:AM46"/>
    <mergeCell ref="AN46:AQ46"/>
    <mergeCell ref="AR46:AU46"/>
    <mergeCell ref="C46:G46"/>
    <mergeCell ref="H46:K46"/>
    <mergeCell ref="L46:O46"/>
    <mergeCell ref="P46:S46"/>
    <mergeCell ref="T46:W46"/>
    <mergeCell ref="AV3:AY3"/>
    <mergeCell ref="AZ3:BC3"/>
    <mergeCell ref="BD3:BD4"/>
    <mergeCell ref="BE3:BE4"/>
    <mergeCell ref="C4:G4"/>
    <mergeCell ref="X3:AA3"/>
    <mergeCell ref="AB3:AE3"/>
    <mergeCell ref="AF3:AI3"/>
    <mergeCell ref="AJ3:AM3"/>
    <mergeCell ref="AN3:AQ3"/>
    <mergeCell ref="AR3:AU3"/>
    <mergeCell ref="T3:W3"/>
    <mergeCell ref="H1:K1"/>
    <mergeCell ref="C3:G3"/>
    <mergeCell ref="H3:K3"/>
    <mergeCell ref="L3:O3"/>
    <mergeCell ref="P3:S3"/>
  </mergeCells>
  <phoneticPr fontId="3"/>
  <conditionalFormatting sqref="H48:BE82">
    <cfRule type="cellIs" dxfId="107" priority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BG100"/>
  <sheetViews>
    <sheetView view="pageBreakPreview" topLeftCell="A79" zoomScale="85" zoomScaleNormal="115" zoomScaleSheetLayoutView="85" workbookViewId="0">
      <selection activeCell="P101" sqref="P101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73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111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216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237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75</v>
      </c>
      <c r="C21" s="38"/>
      <c r="D21" s="38"/>
      <c r="E21" s="38"/>
      <c r="F21" s="38"/>
      <c r="G21" s="38"/>
      <c r="H21" s="38"/>
      <c r="I21" s="38"/>
      <c r="J21" s="39"/>
      <c r="K21" s="40" t="s">
        <v>76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112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98</v>
      </c>
      <c r="S23" s="56" t="s">
        <v>113</v>
      </c>
      <c r="T23" s="61"/>
      <c r="U23" s="61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'No.3-12（方向別）'!B24+'No.3-12（方向別）'!K24+'No.3-34（方向別）'!B24</f>
        <v>118</v>
      </c>
      <c r="C24" s="66">
        <f>'No.3-12（方向別）'!C24+'No.3-12（方向別）'!L24+'No.3-34（方向別）'!C24</f>
        <v>24</v>
      </c>
      <c r="D24" s="66">
        <f>SUM(B24:C24)</f>
        <v>142</v>
      </c>
      <c r="E24" s="65">
        <f>'No.3-12（方向別）'!E24+'No.3-12（方向別）'!N24+'No.3-34（方向別）'!E24</f>
        <v>1</v>
      </c>
      <c r="F24" s="66">
        <f>'No.3-12（方向別）'!F24+'No.3-12（方向別）'!O24+'No.3-34（方向別）'!F24</f>
        <v>8</v>
      </c>
      <c r="G24" s="66">
        <f>SUM(E24:F24)</f>
        <v>9</v>
      </c>
      <c r="H24" s="65">
        <f>D24+G24</f>
        <v>151</v>
      </c>
      <c r="I24" s="67">
        <f>G24/H24%</f>
        <v>5.9602649006622519</v>
      </c>
      <c r="J24" s="68">
        <f>H24/$H$60%</f>
        <v>1.2690142028741911</v>
      </c>
      <c r="K24" s="536">
        <f>'No.3-34（方向別）'!K24+'No.3-78（方向別）'!K24+'No.3-1112（方向別）'!K24</f>
        <v>106</v>
      </c>
      <c r="L24" s="537">
        <f>'No.3-34（方向別）'!L24+'No.3-78（方向別）'!L24+'No.3-1112（方向別）'!L24</f>
        <v>18</v>
      </c>
      <c r="M24" s="537">
        <f>SUM(K24:L24)</f>
        <v>124</v>
      </c>
      <c r="N24" s="545">
        <f>'No.3-34（方向別）'!N24+'No.3-78（方向別）'!N24+'No.3-1112（方向別）'!N24</f>
        <v>0</v>
      </c>
      <c r="O24" s="537">
        <f>'No.3-34（方向別）'!O24+'No.3-78（方向別）'!O24+'No.3-1112（方向別）'!O24</f>
        <v>7</v>
      </c>
      <c r="P24" s="66">
        <f>SUM(N24:O24)</f>
        <v>7</v>
      </c>
      <c r="Q24" s="65">
        <f>M24+P24</f>
        <v>131</v>
      </c>
      <c r="R24" s="67">
        <f>P24/Q24%</f>
        <v>5.343511450381679</v>
      </c>
      <c r="S24" s="68">
        <f>Q24/$Q$60%</f>
        <v>1.2157772621809744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'No.3-12（方向別）'!B25+'No.3-12（方向別）'!K25+'No.3-34（方向別）'!B25</f>
        <v>133</v>
      </c>
      <c r="C25" s="75">
        <f>'No.3-12（方向別）'!C25+'No.3-12（方向別）'!L25+'No.3-34（方向別）'!C25</f>
        <v>16</v>
      </c>
      <c r="D25" s="75">
        <f t="shared" ref="D25:D59" si="0">SUM(B25:C25)</f>
        <v>149</v>
      </c>
      <c r="E25" s="74">
        <f>'No.3-12（方向別）'!E25+'No.3-12（方向別）'!N25+'No.3-34（方向別）'!E25</f>
        <v>2</v>
      </c>
      <c r="F25" s="75">
        <f>'No.3-12（方向別）'!F25+'No.3-12（方向別）'!O25+'No.3-34（方向別）'!F25</f>
        <v>10</v>
      </c>
      <c r="G25" s="75">
        <f t="shared" ref="G25:G59" si="1">SUM(E25:F25)</f>
        <v>12</v>
      </c>
      <c r="H25" s="74">
        <f>D25+G25</f>
        <v>161</v>
      </c>
      <c r="I25" s="76">
        <f t="shared" ref="I25:I59" si="2">G25/H25%</f>
        <v>7.4534161490683228</v>
      </c>
      <c r="J25" s="77">
        <f t="shared" ref="J25:J59" si="3">H25/$H$60%</f>
        <v>1.3530548785612238</v>
      </c>
      <c r="K25" s="74">
        <f>'No.3-34（方向別）'!K25+'No.3-78（方向別）'!K25+'No.3-1112（方向別）'!K25</f>
        <v>117</v>
      </c>
      <c r="L25" s="75">
        <f>'No.3-34（方向別）'!L25+'No.3-78（方向別）'!L25+'No.3-1112（方向別）'!L25</f>
        <v>25</v>
      </c>
      <c r="M25" s="538">
        <f t="shared" ref="M25:M58" si="4">SUM(K25:L25)</f>
        <v>142</v>
      </c>
      <c r="N25" s="74">
        <f>'No.3-34（方向別）'!N25+'No.3-78（方向別）'!N25+'No.3-1112（方向別）'!N25</f>
        <v>1</v>
      </c>
      <c r="O25" s="314">
        <f>'No.3-34（方向別）'!O25+'No.3-78（方向別）'!O25+'No.3-1112（方向別）'!O25</f>
        <v>7</v>
      </c>
      <c r="P25" s="75">
        <f t="shared" ref="P25:P59" si="5">SUM(N25:O25)</f>
        <v>8</v>
      </c>
      <c r="Q25" s="74">
        <f>M25+P25</f>
        <v>150</v>
      </c>
      <c r="R25" s="76">
        <f t="shared" ref="R25:R59" si="6">P25/Q25%</f>
        <v>5.333333333333333</v>
      </c>
      <c r="S25" s="77">
        <f t="shared" ref="S25:S60" si="7">Q25/$Q$60%</f>
        <v>1.3921113689095128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'No.3-12（方向別）'!B26+'No.3-12（方向別）'!K26+'No.3-34（方向別）'!B26</f>
        <v>131</v>
      </c>
      <c r="C26" s="75">
        <f>'No.3-12（方向別）'!C26+'No.3-12（方向別）'!L26+'No.3-34（方向別）'!C26</f>
        <v>19</v>
      </c>
      <c r="D26" s="75">
        <f t="shared" si="0"/>
        <v>150</v>
      </c>
      <c r="E26" s="74">
        <f>'No.3-12（方向別）'!E26+'No.3-12（方向別）'!N26+'No.3-34（方向別）'!E26</f>
        <v>0</v>
      </c>
      <c r="F26" s="75">
        <f>'No.3-12（方向別）'!F26+'No.3-12（方向別）'!O26+'No.3-34（方向別）'!F26</f>
        <v>4</v>
      </c>
      <c r="G26" s="75">
        <f t="shared" si="1"/>
        <v>4</v>
      </c>
      <c r="H26" s="74">
        <f t="shared" ref="H26:H59" si="8">D26+G26</f>
        <v>154</v>
      </c>
      <c r="I26" s="76">
        <f t="shared" si="2"/>
        <v>2.5974025974025974</v>
      </c>
      <c r="J26" s="77">
        <f t="shared" si="3"/>
        <v>1.294226405580301</v>
      </c>
      <c r="K26" s="74">
        <f>'No.3-34（方向別）'!K26+'No.3-78（方向別）'!K26+'No.3-1112（方向別）'!K26</f>
        <v>112</v>
      </c>
      <c r="L26" s="75">
        <f>'No.3-34（方向別）'!L26+'No.3-78（方向別）'!L26+'No.3-1112（方向別）'!L26</f>
        <v>20</v>
      </c>
      <c r="M26" s="538">
        <f t="shared" si="4"/>
        <v>132</v>
      </c>
      <c r="N26" s="74">
        <f>'No.3-34（方向別）'!N26+'No.3-78（方向別）'!N26+'No.3-1112（方向別）'!N26</f>
        <v>0</v>
      </c>
      <c r="O26" s="314">
        <f>'No.3-34（方向別）'!O26+'No.3-78（方向別）'!O26+'No.3-1112（方向別）'!O26</f>
        <v>4</v>
      </c>
      <c r="P26" s="75">
        <f t="shared" si="5"/>
        <v>4</v>
      </c>
      <c r="Q26" s="74">
        <f t="shared" ref="Q26:Q59" si="9">M26+P26</f>
        <v>136</v>
      </c>
      <c r="R26" s="76">
        <f t="shared" si="6"/>
        <v>2.9411764705882351</v>
      </c>
      <c r="S26" s="77">
        <f t="shared" si="7"/>
        <v>1.2621809744779582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'No.3-12（方向別）'!B27+'No.3-12（方向別）'!K27+'No.3-34（方向別）'!B27</f>
        <v>150</v>
      </c>
      <c r="C27" s="81">
        <f>'No.3-12（方向別）'!C27+'No.3-12（方向別）'!L27+'No.3-34（方向別）'!C27</f>
        <v>18</v>
      </c>
      <c r="D27" s="81">
        <f t="shared" si="0"/>
        <v>168</v>
      </c>
      <c r="E27" s="80">
        <f>'No.3-12（方向別）'!E27+'No.3-12（方向別）'!N27+'No.3-34（方向別）'!E27</f>
        <v>0</v>
      </c>
      <c r="F27" s="81">
        <f>'No.3-12（方向別）'!F27+'No.3-12（方向別）'!O27+'No.3-34（方向別）'!F27</f>
        <v>7</v>
      </c>
      <c r="G27" s="81">
        <f t="shared" si="1"/>
        <v>7</v>
      </c>
      <c r="H27" s="80">
        <f t="shared" si="8"/>
        <v>175</v>
      </c>
      <c r="I27" s="82">
        <f t="shared" si="2"/>
        <v>4</v>
      </c>
      <c r="J27" s="83">
        <f t="shared" si="3"/>
        <v>1.4707118245230693</v>
      </c>
      <c r="K27" s="74">
        <f>'No.3-34（方向別）'!K27+'No.3-78（方向別）'!K27+'No.3-1112（方向別）'!K27</f>
        <v>163</v>
      </c>
      <c r="L27" s="75">
        <f>'No.3-34（方向別）'!L27+'No.3-78（方向別）'!L27+'No.3-1112（方向別）'!L27</f>
        <v>27</v>
      </c>
      <c r="M27" s="538">
        <f t="shared" si="4"/>
        <v>190</v>
      </c>
      <c r="N27" s="74">
        <f>'No.3-34（方向別）'!N27+'No.3-78（方向別）'!N27+'No.3-1112（方向別）'!N27</f>
        <v>1</v>
      </c>
      <c r="O27" s="314">
        <f>'No.3-34（方向別）'!O27+'No.3-78（方向別）'!O27+'No.3-1112（方向別）'!O27</f>
        <v>4</v>
      </c>
      <c r="P27" s="81">
        <f t="shared" si="5"/>
        <v>5</v>
      </c>
      <c r="Q27" s="80">
        <f t="shared" si="9"/>
        <v>195</v>
      </c>
      <c r="R27" s="82">
        <f t="shared" si="6"/>
        <v>2.5641025641025643</v>
      </c>
      <c r="S27" s="83">
        <f t="shared" si="7"/>
        <v>1.8097447795823667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'No.3-12（方向別）'!B28+'No.3-12（方向別）'!K28+'No.3-34（方向別）'!B28</f>
        <v>149</v>
      </c>
      <c r="C28" s="75">
        <f>'No.3-12（方向別）'!C28+'No.3-12（方向別）'!L28+'No.3-34（方向別）'!C28</f>
        <v>22</v>
      </c>
      <c r="D28" s="75">
        <f t="shared" si="0"/>
        <v>171</v>
      </c>
      <c r="E28" s="74">
        <f>'No.3-12（方向別）'!E28+'No.3-12（方向別）'!N28+'No.3-34（方向別）'!E28</f>
        <v>0</v>
      </c>
      <c r="F28" s="75">
        <f>'No.3-12（方向別）'!F28+'No.3-12（方向別）'!O28+'No.3-34（方向別）'!F28</f>
        <v>4</v>
      </c>
      <c r="G28" s="75">
        <f t="shared" si="1"/>
        <v>4</v>
      </c>
      <c r="H28" s="74">
        <f t="shared" si="8"/>
        <v>175</v>
      </c>
      <c r="I28" s="76">
        <f t="shared" si="2"/>
        <v>2.2857142857142856</v>
      </c>
      <c r="J28" s="77">
        <f t="shared" si="3"/>
        <v>1.4707118245230693</v>
      </c>
      <c r="K28" s="74">
        <f>'No.3-34（方向別）'!K28+'No.3-78（方向別）'!K28+'No.3-1112（方向別）'!K28</f>
        <v>144</v>
      </c>
      <c r="L28" s="75">
        <f>'No.3-34（方向別）'!L28+'No.3-78（方向別）'!L28+'No.3-1112（方向別）'!L28</f>
        <v>19</v>
      </c>
      <c r="M28" s="538">
        <f t="shared" si="4"/>
        <v>163</v>
      </c>
      <c r="N28" s="74">
        <f>'No.3-34（方向別）'!N28+'No.3-78（方向別）'!N28+'No.3-1112（方向別）'!N28</f>
        <v>0</v>
      </c>
      <c r="O28" s="314">
        <f>'No.3-34（方向別）'!O28+'No.3-78（方向別）'!O28+'No.3-1112（方向別）'!O28</f>
        <v>8</v>
      </c>
      <c r="P28" s="75">
        <f t="shared" si="5"/>
        <v>8</v>
      </c>
      <c r="Q28" s="74">
        <f t="shared" si="9"/>
        <v>171</v>
      </c>
      <c r="R28" s="76">
        <f t="shared" si="6"/>
        <v>4.6783625730994149</v>
      </c>
      <c r="S28" s="77">
        <f t="shared" si="7"/>
        <v>1.5870069605568446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'No.3-12（方向別）'!B29+'No.3-12（方向別）'!K29+'No.3-34（方向別）'!B29</f>
        <v>187</v>
      </c>
      <c r="C29" s="87">
        <f>'No.3-12（方向別）'!C29+'No.3-12（方向別）'!L29+'No.3-34（方向別）'!C29</f>
        <v>30</v>
      </c>
      <c r="D29" s="87">
        <f t="shared" si="0"/>
        <v>217</v>
      </c>
      <c r="E29" s="86">
        <f>'No.3-12（方向別）'!E29+'No.3-12（方向別）'!N29+'No.3-34（方向別）'!E29</f>
        <v>2</v>
      </c>
      <c r="F29" s="87">
        <f>'No.3-12（方向別）'!F29+'No.3-12（方向別）'!O29+'No.3-34（方向別）'!F29</f>
        <v>11</v>
      </c>
      <c r="G29" s="87">
        <f t="shared" si="1"/>
        <v>13</v>
      </c>
      <c r="H29" s="86">
        <f t="shared" si="8"/>
        <v>230</v>
      </c>
      <c r="I29" s="88">
        <f t="shared" si="2"/>
        <v>5.6521739130434785</v>
      </c>
      <c r="J29" s="89">
        <f t="shared" si="3"/>
        <v>1.9329355408017481</v>
      </c>
      <c r="K29" s="86">
        <f>'No.3-34（方向別）'!K29+'No.3-78（方向別）'!K29+'No.3-1112（方向別）'!K29</f>
        <v>124</v>
      </c>
      <c r="L29" s="87">
        <f>'No.3-34（方向別）'!L29+'No.3-78（方向別）'!L29+'No.3-1112（方向別）'!L29</f>
        <v>15</v>
      </c>
      <c r="M29" s="540">
        <f t="shared" si="4"/>
        <v>139</v>
      </c>
      <c r="N29" s="86">
        <f>'No.3-34（方向別）'!N29+'No.3-78（方向別）'!N29+'No.3-1112（方向別）'!N29</f>
        <v>0</v>
      </c>
      <c r="O29" s="316">
        <f>'No.3-34（方向別）'!O29+'No.3-78（方向別）'!O29+'No.3-1112（方向別）'!O29</f>
        <v>11</v>
      </c>
      <c r="P29" s="87">
        <f t="shared" si="5"/>
        <v>11</v>
      </c>
      <c r="Q29" s="86">
        <f t="shared" si="9"/>
        <v>150</v>
      </c>
      <c r="R29" s="88">
        <f t="shared" si="6"/>
        <v>7.333333333333333</v>
      </c>
      <c r="S29" s="89">
        <f t="shared" si="7"/>
        <v>1.3921113689095128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'No.3-12（方向別）'!B30+'No.3-12（方向別）'!K30+'No.3-34（方向別）'!B30</f>
        <v>868</v>
      </c>
      <c r="C30" s="94">
        <f>'No.3-12（方向別）'!C30+'No.3-12（方向別）'!L30+'No.3-34（方向別）'!C30</f>
        <v>129</v>
      </c>
      <c r="D30" s="94">
        <f t="shared" si="0"/>
        <v>997</v>
      </c>
      <c r="E30" s="93">
        <f>'No.3-12（方向別）'!E30+'No.3-12（方向別）'!N30+'No.3-34（方向別）'!E30</f>
        <v>5</v>
      </c>
      <c r="F30" s="94">
        <f>'No.3-12（方向別）'!F30+'No.3-12（方向別）'!O30+'No.3-34（方向別）'!F30</f>
        <v>44</v>
      </c>
      <c r="G30" s="94">
        <f t="shared" si="1"/>
        <v>49</v>
      </c>
      <c r="H30" s="93">
        <f t="shared" si="8"/>
        <v>1046</v>
      </c>
      <c r="I30" s="95">
        <f t="shared" si="2"/>
        <v>4.6845124282982784</v>
      </c>
      <c r="J30" s="96">
        <f t="shared" si="3"/>
        <v>8.7906546768636016</v>
      </c>
      <c r="K30" s="93">
        <f>'No.3-34（方向別）'!K30+'No.3-78（方向別）'!K30+'No.3-1112（方向別）'!K30</f>
        <v>766</v>
      </c>
      <c r="L30" s="94">
        <f>'No.3-34（方向別）'!L30+'No.3-78（方向別）'!L30+'No.3-1112（方向別）'!L30</f>
        <v>124</v>
      </c>
      <c r="M30" s="541">
        <f t="shared" si="4"/>
        <v>890</v>
      </c>
      <c r="N30" s="318">
        <f>'No.3-34（方向別）'!N30+'No.3-78（方向別）'!N30+'No.3-1112（方向別）'!N30</f>
        <v>2</v>
      </c>
      <c r="O30" s="310">
        <f>'No.3-34（方向別）'!O30+'No.3-78（方向別）'!O30+'No.3-1112（方向別）'!O30</f>
        <v>41</v>
      </c>
      <c r="P30" s="94">
        <f t="shared" si="5"/>
        <v>43</v>
      </c>
      <c r="Q30" s="93">
        <f t="shared" si="9"/>
        <v>933</v>
      </c>
      <c r="R30" s="95">
        <f t="shared" si="6"/>
        <v>4.6087888531618431</v>
      </c>
      <c r="S30" s="96">
        <f t="shared" si="7"/>
        <v>8.6589327146171691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'No.3-12（方向別）'!B31+'No.3-12（方向別）'!K31+'No.3-34（方向別）'!B31</f>
        <v>213</v>
      </c>
      <c r="C31" s="100">
        <f>'No.3-12（方向別）'!C31+'No.3-12（方向別）'!L31+'No.3-34（方向別）'!C31</f>
        <v>34</v>
      </c>
      <c r="D31" s="100">
        <f t="shared" si="0"/>
        <v>247</v>
      </c>
      <c r="E31" s="99">
        <f>'No.3-12（方向別）'!E31+'No.3-12（方向別）'!N31+'No.3-34（方向別）'!E31</f>
        <v>0</v>
      </c>
      <c r="F31" s="100">
        <f>'No.3-12（方向別）'!F31+'No.3-12（方向別）'!O31+'No.3-34（方向別）'!F31</f>
        <v>6</v>
      </c>
      <c r="G31" s="100">
        <f t="shared" si="1"/>
        <v>6</v>
      </c>
      <c r="H31" s="99">
        <f t="shared" si="8"/>
        <v>253</v>
      </c>
      <c r="I31" s="101">
        <f t="shared" si="2"/>
        <v>2.3715415019762847</v>
      </c>
      <c r="J31" s="102">
        <f t="shared" si="3"/>
        <v>2.1262290948819231</v>
      </c>
      <c r="K31" s="99">
        <f>'No.3-34（方向別）'!K31+'No.3-78（方向別）'!K31+'No.3-1112（方向別）'!K31</f>
        <v>174</v>
      </c>
      <c r="L31" s="100">
        <f>'No.3-34（方向別）'!L31+'No.3-78（方向別）'!L31+'No.3-1112（方向別）'!L31</f>
        <v>27</v>
      </c>
      <c r="M31" s="539">
        <f t="shared" si="4"/>
        <v>201</v>
      </c>
      <c r="N31" s="99">
        <f>'No.3-34（方向別）'!N31+'No.3-78（方向別）'!N31+'No.3-1112（方向別）'!N31</f>
        <v>4</v>
      </c>
      <c r="O31" s="317">
        <f>'No.3-34（方向別）'!O31+'No.3-78（方向別）'!O31+'No.3-1112（方向別）'!O31</f>
        <v>6</v>
      </c>
      <c r="P31" s="100">
        <f t="shared" si="5"/>
        <v>10</v>
      </c>
      <c r="Q31" s="99">
        <f t="shared" si="9"/>
        <v>211</v>
      </c>
      <c r="R31" s="101">
        <f t="shared" si="6"/>
        <v>4.7393364928909953</v>
      </c>
      <c r="S31" s="102">
        <f t="shared" si="7"/>
        <v>1.9582366589327147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'No.3-12（方向別）'!B32+'No.3-12（方向別）'!K32+'No.3-34（方向別）'!B32</f>
        <v>162</v>
      </c>
      <c r="C32" s="75">
        <f>'No.3-12（方向別）'!C32+'No.3-12（方向別）'!L32+'No.3-34（方向別）'!C32</f>
        <v>19</v>
      </c>
      <c r="D32" s="75">
        <f t="shared" si="0"/>
        <v>181</v>
      </c>
      <c r="E32" s="74">
        <f>'No.3-12（方向別）'!E32+'No.3-12（方向別）'!N32+'No.3-34（方向別）'!E32</f>
        <v>4</v>
      </c>
      <c r="F32" s="75">
        <f>'No.3-12（方向別）'!F32+'No.3-12（方向別）'!O32+'No.3-34（方向別）'!F32</f>
        <v>9</v>
      </c>
      <c r="G32" s="75">
        <f t="shared" si="1"/>
        <v>13</v>
      </c>
      <c r="H32" s="74">
        <f t="shared" si="8"/>
        <v>194</v>
      </c>
      <c r="I32" s="76">
        <f t="shared" si="2"/>
        <v>6.7010309278350517</v>
      </c>
      <c r="J32" s="77">
        <f t="shared" si="3"/>
        <v>1.630389108328431</v>
      </c>
      <c r="K32" s="74">
        <f>'No.3-34（方向別）'!K32+'No.3-78（方向別）'!K32+'No.3-1112（方向別）'!K32</f>
        <v>158</v>
      </c>
      <c r="L32" s="75">
        <f>'No.3-34（方向別）'!L32+'No.3-78（方向別）'!L32+'No.3-1112（方向別）'!L32</f>
        <v>14</v>
      </c>
      <c r="M32" s="538">
        <f t="shared" si="4"/>
        <v>172</v>
      </c>
      <c r="N32" s="74">
        <f>'No.3-34（方向別）'!N32+'No.3-78（方向別）'!N32+'No.3-1112（方向別）'!N32</f>
        <v>0</v>
      </c>
      <c r="O32" s="314">
        <f>'No.3-34（方向別）'!O32+'No.3-78（方向別）'!O32+'No.3-1112（方向別）'!O32</f>
        <v>10</v>
      </c>
      <c r="P32" s="75">
        <f t="shared" si="5"/>
        <v>10</v>
      </c>
      <c r="Q32" s="74">
        <f t="shared" si="9"/>
        <v>182</v>
      </c>
      <c r="R32" s="76">
        <f t="shared" si="6"/>
        <v>5.4945054945054945</v>
      </c>
      <c r="S32" s="77">
        <f t="shared" si="7"/>
        <v>1.6890951276102089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'No.3-12（方向別）'!B33+'No.3-12（方向別）'!K33+'No.3-34（方向別）'!B33</f>
        <v>160</v>
      </c>
      <c r="C33" s="75">
        <f>'No.3-12（方向別）'!C33+'No.3-12（方向別）'!L33+'No.3-34（方向別）'!C33</f>
        <v>27</v>
      </c>
      <c r="D33" s="75">
        <f t="shared" si="0"/>
        <v>187</v>
      </c>
      <c r="E33" s="74">
        <f>'No.3-12（方向別）'!E33+'No.3-12（方向別）'!N33+'No.3-34（方向別）'!E33</f>
        <v>0</v>
      </c>
      <c r="F33" s="75">
        <f>'No.3-12（方向別）'!F33+'No.3-12（方向別）'!O33+'No.3-34（方向別）'!F33</f>
        <v>11</v>
      </c>
      <c r="G33" s="75">
        <f t="shared" si="1"/>
        <v>11</v>
      </c>
      <c r="H33" s="74">
        <f t="shared" si="8"/>
        <v>198</v>
      </c>
      <c r="I33" s="76">
        <f t="shared" si="2"/>
        <v>5.5555555555555554</v>
      </c>
      <c r="J33" s="77">
        <f t="shared" si="3"/>
        <v>1.664005378603244</v>
      </c>
      <c r="K33" s="74">
        <f>'No.3-34（方向別）'!K33+'No.3-78（方向別）'!K33+'No.3-1112（方向別）'!K33</f>
        <v>122</v>
      </c>
      <c r="L33" s="75">
        <f>'No.3-34（方向別）'!L33+'No.3-78（方向別）'!L33+'No.3-1112（方向別）'!L33</f>
        <v>27</v>
      </c>
      <c r="M33" s="538">
        <f t="shared" si="4"/>
        <v>149</v>
      </c>
      <c r="N33" s="74">
        <f>'No.3-34（方向別）'!N33+'No.3-78（方向別）'!N33+'No.3-1112（方向別）'!N33</f>
        <v>0</v>
      </c>
      <c r="O33" s="314">
        <f>'No.3-34（方向別）'!O33+'No.3-78（方向別）'!O33+'No.3-1112（方向別）'!O33</f>
        <v>5</v>
      </c>
      <c r="P33" s="75">
        <f t="shared" si="5"/>
        <v>5</v>
      </c>
      <c r="Q33" s="74">
        <f t="shared" si="9"/>
        <v>154</v>
      </c>
      <c r="R33" s="76">
        <f t="shared" si="6"/>
        <v>3.2467532467532467</v>
      </c>
      <c r="S33" s="77">
        <f t="shared" si="7"/>
        <v>1.4292343387470998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'No.3-12（方向別）'!B34+'No.3-12（方向別）'!K34+'No.3-34（方向別）'!B34</f>
        <v>133</v>
      </c>
      <c r="C34" s="75">
        <f>'No.3-12（方向別）'!C34+'No.3-12（方向別）'!L34+'No.3-34（方向別）'!C34</f>
        <v>26</v>
      </c>
      <c r="D34" s="75">
        <f t="shared" si="0"/>
        <v>159</v>
      </c>
      <c r="E34" s="74">
        <f>'No.3-12（方向別）'!E34+'No.3-12（方向別）'!N34+'No.3-34（方向別）'!E34</f>
        <v>0</v>
      </c>
      <c r="F34" s="75">
        <f>'No.3-12（方向別）'!F34+'No.3-12（方向別）'!O34+'No.3-34（方向別）'!F34</f>
        <v>5</v>
      </c>
      <c r="G34" s="75">
        <f t="shared" si="1"/>
        <v>5</v>
      </c>
      <c r="H34" s="74">
        <f t="shared" si="8"/>
        <v>164</v>
      </c>
      <c r="I34" s="76">
        <f t="shared" si="2"/>
        <v>3.0487804878048781</v>
      </c>
      <c r="J34" s="77">
        <f t="shared" si="3"/>
        <v>1.3782670812673334</v>
      </c>
      <c r="K34" s="74">
        <f>'No.3-34（方向別）'!K34+'No.3-78（方向別）'!K34+'No.3-1112（方向別）'!K34</f>
        <v>124</v>
      </c>
      <c r="L34" s="75">
        <f>'No.3-34（方向別）'!L34+'No.3-78（方向別）'!L34+'No.3-1112（方向別）'!L34</f>
        <v>30</v>
      </c>
      <c r="M34" s="538">
        <f t="shared" si="4"/>
        <v>154</v>
      </c>
      <c r="N34" s="74">
        <f>'No.3-34（方向別）'!N34+'No.3-78（方向別）'!N34+'No.3-1112（方向別）'!N34</f>
        <v>1</v>
      </c>
      <c r="O34" s="314">
        <f>'No.3-34（方向別）'!O34+'No.3-78（方向別）'!O34+'No.3-1112（方向別）'!O34</f>
        <v>8</v>
      </c>
      <c r="P34" s="75">
        <f t="shared" si="5"/>
        <v>9</v>
      </c>
      <c r="Q34" s="74">
        <f t="shared" si="9"/>
        <v>163</v>
      </c>
      <c r="R34" s="76">
        <f t="shared" si="6"/>
        <v>5.5214723926380369</v>
      </c>
      <c r="S34" s="77">
        <f t="shared" si="7"/>
        <v>1.5127610208816706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'No.3-12（方向別）'!B35+'No.3-12（方向別）'!K35+'No.3-34（方向別）'!B35</f>
        <v>176</v>
      </c>
      <c r="C35" s="75">
        <f>'No.3-12（方向別）'!C35+'No.3-12（方向別）'!L35+'No.3-34（方向別）'!C35</f>
        <v>40</v>
      </c>
      <c r="D35" s="75">
        <f t="shared" si="0"/>
        <v>216</v>
      </c>
      <c r="E35" s="74">
        <f>'No.3-12（方向別）'!E35+'No.3-12（方向別）'!N35+'No.3-34（方向別）'!E35</f>
        <v>1</v>
      </c>
      <c r="F35" s="75">
        <f>'No.3-12（方向別）'!F35+'No.3-12（方向別）'!O35+'No.3-34（方向別）'!F35</f>
        <v>9</v>
      </c>
      <c r="G35" s="75">
        <f t="shared" si="1"/>
        <v>10</v>
      </c>
      <c r="H35" s="74">
        <f t="shared" si="8"/>
        <v>226</v>
      </c>
      <c r="I35" s="76">
        <f t="shared" si="2"/>
        <v>4.4247787610619476</v>
      </c>
      <c r="J35" s="77">
        <f t="shared" si="3"/>
        <v>1.8993192705269351</v>
      </c>
      <c r="K35" s="74">
        <f>'No.3-34（方向別）'!K35+'No.3-78（方向別）'!K35+'No.3-1112（方向別）'!K35</f>
        <v>131</v>
      </c>
      <c r="L35" s="75">
        <f>'No.3-34（方向別）'!L35+'No.3-78（方向別）'!L35+'No.3-1112（方向別）'!L35</f>
        <v>35</v>
      </c>
      <c r="M35" s="538">
        <f t="shared" si="4"/>
        <v>166</v>
      </c>
      <c r="N35" s="74">
        <f>'No.3-34（方向別）'!N35+'No.3-78（方向別）'!N35+'No.3-1112（方向別）'!N35</f>
        <v>0</v>
      </c>
      <c r="O35" s="314">
        <f>'No.3-34（方向別）'!O35+'No.3-78（方向別）'!O35+'No.3-1112（方向別）'!O35</f>
        <v>13</v>
      </c>
      <c r="P35" s="75">
        <f t="shared" si="5"/>
        <v>13</v>
      </c>
      <c r="Q35" s="74">
        <f t="shared" si="9"/>
        <v>179</v>
      </c>
      <c r="R35" s="76">
        <f t="shared" si="6"/>
        <v>7.2625698324022343</v>
      </c>
      <c r="S35" s="77">
        <f t="shared" si="7"/>
        <v>1.6612529002320187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'No.3-12（方向別）'!B36+'No.3-12（方向別）'!K36+'No.3-34（方向別）'!B36</f>
        <v>107</v>
      </c>
      <c r="C36" s="87">
        <f>'No.3-12（方向別）'!C36+'No.3-12（方向別）'!L36+'No.3-34（方向別）'!C36</f>
        <v>17</v>
      </c>
      <c r="D36" s="87">
        <f t="shared" si="0"/>
        <v>124</v>
      </c>
      <c r="E36" s="86">
        <f>'No.3-12（方向別）'!E36+'No.3-12（方向別）'!N36+'No.3-34（方向別）'!E36</f>
        <v>2</v>
      </c>
      <c r="F36" s="87">
        <f>'No.3-12（方向別）'!F36+'No.3-12（方向別）'!O36+'No.3-34（方向別）'!F36</f>
        <v>10</v>
      </c>
      <c r="G36" s="87">
        <f t="shared" si="1"/>
        <v>12</v>
      </c>
      <c r="H36" s="86">
        <f t="shared" si="8"/>
        <v>136</v>
      </c>
      <c r="I36" s="88">
        <f t="shared" si="2"/>
        <v>8.8235294117647047</v>
      </c>
      <c r="J36" s="89">
        <f t="shared" si="3"/>
        <v>1.1429531893436424</v>
      </c>
      <c r="K36" s="86">
        <f>'No.3-34（方向別）'!K36+'No.3-78（方向別）'!K36+'No.3-1112（方向別）'!K36</f>
        <v>113</v>
      </c>
      <c r="L36" s="87">
        <f>'No.3-34（方向別）'!L36+'No.3-78（方向別）'!L36+'No.3-1112（方向別）'!L36</f>
        <v>25</v>
      </c>
      <c r="M36" s="540">
        <f t="shared" si="4"/>
        <v>138</v>
      </c>
      <c r="N36" s="544">
        <f>'No.3-34（方向別）'!N36+'No.3-78（方向別）'!N36+'No.3-1112（方向別）'!N36</f>
        <v>1</v>
      </c>
      <c r="O36" s="316">
        <f>'No.3-34（方向別）'!O36+'No.3-78（方向別）'!O36+'No.3-1112（方向別）'!O36</f>
        <v>14</v>
      </c>
      <c r="P36" s="87">
        <f t="shared" si="5"/>
        <v>15</v>
      </c>
      <c r="Q36" s="86">
        <f t="shared" si="9"/>
        <v>153</v>
      </c>
      <c r="R36" s="88">
        <f t="shared" si="6"/>
        <v>9.8039215686274517</v>
      </c>
      <c r="S36" s="89">
        <f t="shared" si="7"/>
        <v>1.419953596287703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'No.3-12（方向別）'!B37+'No.3-12（方向別）'!K37+'No.3-34（方向別）'!B37</f>
        <v>951</v>
      </c>
      <c r="C37" s="94">
        <f>'No.3-12（方向別）'!C37+'No.3-12（方向別）'!L37+'No.3-34（方向別）'!C37</f>
        <v>163</v>
      </c>
      <c r="D37" s="94">
        <f t="shared" si="0"/>
        <v>1114</v>
      </c>
      <c r="E37" s="93">
        <f>'No.3-12（方向別）'!E37+'No.3-12（方向別）'!N37+'No.3-34（方向別）'!E37</f>
        <v>7</v>
      </c>
      <c r="F37" s="94">
        <f>'No.3-12（方向別）'!F37+'No.3-12（方向別）'!O37+'No.3-34（方向別）'!F37</f>
        <v>50</v>
      </c>
      <c r="G37" s="94">
        <f t="shared" si="1"/>
        <v>57</v>
      </c>
      <c r="H37" s="93">
        <f t="shared" si="8"/>
        <v>1171</v>
      </c>
      <c r="I37" s="95">
        <f t="shared" si="2"/>
        <v>4.867634500426985</v>
      </c>
      <c r="J37" s="96">
        <f t="shared" si="3"/>
        <v>9.8411631229515084</v>
      </c>
      <c r="K37" s="93">
        <f>'No.3-34（方向別）'!K37+'No.3-78（方向別）'!K37+'No.3-1112（方向別）'!K37</f>
        <v>822</v>
      </c>
      <c r="L37" s="94">
        <f>'No.3-34（方向別）'!L37+'No.3-78（方向別）'!L37+'No.3-1112（方向別）'!L37</f>
        <v>158</v>
      </c>
      <c r="M37" s="541">
        <f t="shared" si="4"/>
        <v>980</v>
      </c>
      <c r="N37" s="318">
        <f>'No.3-34（方向別）'!N37+'No.3-78（方向別）'!N37+'No.3-1112（方向別）'!N37</f>
        <v>6</v>
      </c>
      <c r="O37" s="310">
        <f>'No.3-34（方向別）'!O37+'No.3-78（方向別）'!O37+'No.3-1112（方向別）'!O37</f>
        <v>56</v>
      </c>
      <c r="P37" s="94">
        <f t="shared" si="5"/>
        <v>62</v>
      </c>
      <c r="Q37" s="93">
        <f t="shared" si="9"/>
        <v>1042</v>
      </c>
      <c r="R37" s="95">
        <f t="shared" si="6"/>
        <v>5.9500959692898272</v>
      </c>
      <c r="S37" s="96">
        <f t="shared" si="7"/>
        <v>9.6705336426914155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'No.3-12（方向別）'!B38+'No.3-12（方向別）'!K38+'No.3-34（方向別）'!B38</f>
        <v>796</v>
      </c>
      <c r="C38" s="105">
        <f>'No.3-12（方向別）'!C38+'No.3-12（方向別）'!L38+'No.3-34（方向別）'!C38</f>
        <v>161</v>
      </c>
      <c r="D38" s="94">
        <f t="shared" si="0"/>
        <v>957</v>
      </c>
      <c r="E38" s="104">
        <f>'No.3-12（方向別）'!E38+'No.3-12（方向別）'!N38+'No.3-34（方向別）'!E38</f>
        <v>6</v>
      </c>
      <c r="F38" s="105">
        <f>'No.3-12（方向別）'!F38+'No.3-12（方向別）'!O38+'No.3-34（方向別）'!F38</f>
        <v>76</v>
      </c>
      <c r="G38" s="94">
        <f t="shared" si="1"/>
        <v>82</v>
      </c>
      <c r="H38" s="93">
        <f t="shared" si="8"/>
        <v>1039</v>
      </c>
      <c r="I38" s="95">
        <f t="shared" si="2"/>
        <v>7.8922040423484114</v>
      </c>
      <c r="J38" s="96">
        <f t="shared" si="3"/>
        <v>8.7318262038826795</v>
      </c>
      <c r="K38" s="93">
        <f>'No.3-34（方向別）'!K38+'No.3-78（方向別）'!K38+'No.3-1112（方向別）'!K38</f>
        <v>657</v>
      </c>
      <c r="L38" s="94">
        <f>'No.3-34（方向別）'!L38+'No.3-78（方向別）'!L38+'No.3-1112（方向別）'!L38</f>
        <v>156</v>
      </c>
      <c r="M38" s="541">
        <f t="shared" si="4"/>
        <v>813</v>
      </c>
      <c r="N38" s="318">
        <f>'No.3-34（方向別）'!N38+'No.3-78（方向別）'!N38+'No.3-1112（方向別）'!N38</f>
        <v>6</v>
      </c>
      <c r="O38" s="543">
        <f>'No.3-34（方向別）'!O38+'No.3-78（方向別）'!O38+'No.3-1112（方向別）'!O38</f>
        <v>65</v>
      </c>
      <c r="P38" s="94">
        <f t="shared" si="5"/>
        <v>71</v>
      </c>
      <c r="Q38" s="93">
        <f t="shared" si="9"/>
        <v>884</v>
      </c>
      <c r="R38" s="95">
        <f t="shared" si="6"/>
        <v>8.0316742081447963</v>
      </c>
      <c r="S38" s="96">
        <f t="shared" si="7"/>
        <v>8.2041763341067284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5" t="s">
        <v>32</v>
      </c>
      <c r="B39" s="104">
        <f>'No.3-12（方向別）'!B39+'No.3-12（方向別）'!K39+'No.3-34（方向別）'!B39</f>
        <v>667</v>
      </c>
      <c r="C39" s="105">
        <f>'No.3-12（方向別）'!C39+'No.3-12（方向別）'!L39+'No.3-34（方向別）'!C39</f>
        <v>146</v>
      </c>
      <c r="D39" s="94">
        <f t="shared" si="0"/>
        <v>813</v>
      </c>
      <c r="E39" s="104">
        <f>'No.3-12（方向別）'!E39+'No.3-12（方向別）'!N39+'No.3-34（方向別）'!E39</f>
        <v>6</v>
      </c>
      <c r="F39" s="105">
        <f>'No.3-12（方向別）'!F39+'No.3-12（方向別）'!O39+'No.3-34（方向別）'!F39</f>
        <v>57</v>
      </c>
      <c r="G39" s="94">
        <f t="shared" si="1"/>
        <v>63</v>
      </c>
      <c r="H39" s="93">
        <f t="shared" si="8"/>
        <v>876</v>
      </c>
      <c r="I39" s="95">
        <f t="shared" si="2"/>
        <v>7.1917808219178081</v>
      </c>
      <c r="J39" s="96">
        <f t="shared" si="3"/>
        <v>7.3619631901840492</v>
      </c>
      <c r="K39" s="318">
        <f>'No.3-34（方向別）'!K39+'No.3-78（方向別）'!K39+'No.3-1112（方向別）'!K39</f>
        <v>572</v>
      </c>
      <c r="L39" s="310">
        <f>'No.3-34（方向別）'!L39+'No.3-78（方向別）'!L39+'No.3-1112（方向別）'!L39</f>
        <v>161</v>
      </c>
      <c r="M39" s="541">
        <f t="shared" si="4"/>
        <v>733</v>
      </c>
      <c r="N39" s="318">
        <f>'No.3-34（方向別）'!N39+'No.3-78（方向別）'!N39+'No.3-1112（方向別）'!N39</f>
        <v>5</v>
      </c>
      <c r="O39" s="543">
        <f>'No.3-34（方向別）'!O39+'No.3-78（方向別）'!O39+'No.3-1112（方向別）'!O39</f>
        <v>51</v>
      </c>
      <c r="P39" s="94">
        <f t="shared" si="5"/>
        <v>56</v>
      </c>
      <c r="Q39" s="93">
        <f t="shared" si="9"/>
        <v>789</v>
      </c>
      <c r="R39" s="95">
        <f t="shared" si="6"/>
        <v>7.0975918884664138</v>
      </c>
      <c r="S39" s="96">
        <f t="shared" si="7"/>
        <v>7.3225058004640369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5" t="s">
        <v>33</v>
      </c>
      <c r="B40" s="104">
        <f>'No.3-12（方向別）'!B40+'No.3-12（方向別）'!K40+'No.3-34（方向別）'!B40</f>
        <v>668</v>
      </c>
      <c r="C40" s="105">
        <f>'No.3-12（方向別）'!C40+'No.3-12（方向別）'!L40+'No.3-34（方向別）'!C40</f>
        <v>155</v>
      </c>
      <c r="D40" s="94">
        <f t="shared" si="0"/>
        <v>823</v>
      </c>
      <c r="E40" s="104">
        <f>'No.3-12（方向別）'!E40+'No.3-12（方向別）'!N40+'No.3-34（方向別）'!E40</f>
        <v>4</v>
      </c>
      <c r="F40" s="105">
        <f>'No.3-12（方向別）'!F40+'No.3-12（方向別）'!O40+'No.3-34（方向別）'!F40</f>
        <v>54</v>
      </c>
      <c r="G40" s="94">
        <f t="shared" si="1"/>
        <v>58</v>
      </c>
      <c r="H40" s="93">
        <f t="shared" si="8"/>
        <v>881</v>
      </c>
      <c r="I40" s="95">
        <f t="shared" si="2"/>
        <v>6.583427922814983</v>
      </c>
      <c r="J40" s="96">
        <f t="shared" si="3"/>
        <v>7.4039835280275659</v>
      </c>
      <c r="K40" s="318">
        <f>'No.3-34（方向別）'!K40+'No.3-78（方向別）'!K40+'No.3-1112（方向別）'!K40</f>
        <v>607</v>
      </c>
      <c r="L40" s="310">
        <f>'No.3-34（方向別）'!L40+'No.3-78（方向別）'!L40+'No.3-1112（方向別）'!L40</f>
        <v>144</v>
      </c>
      <c r="M40" s="542">
        <f t="shared" si="4"/>
        <v>751</v>
      </c>
      <c r="N40" s="318">
        <f>'No.3-34（方向別）'!N40+'No.3-78（方向別）'!N40+'No.3-1112（方向別）'!N40</f>
        <v>6</v>
      </c>
      <c r="O40" s="543">
        <f>'No.3-34（方向別）'!O40+'No.3-78（方向別）'!O40+'No.3-1112（方向別）'!O40</f>
        <v>53</v>
      </c>
      <c r="P40" s="94">
        <f t="shared" si="5"/>
        <v>59</v>
      </c>
      <c r="Q40" s="93">
        <f t="shared" si="9"/>
        <v>810</v>
      </c>
      <c r="R40" s="95">
        <f t="shared" si="6"/>
        <v>7.283950617283951</v>
      </c>
      <c r="S40" s="96">
        <f t="shared" si="7"/>
        <v>7.5174013921113687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5" t="s">
        <v>34</v>
      </c>
      <c r="B41" s="104">
        <f>'No.3-12（方向別）'!B41+'No.3-12（方向別）'!K41+'No.3-34（方向別）'!B41</f>
        <v>720</v>
      </c>
      <c r="C41" s="105">
        <f>'No.3-12（方向別）'!C41+'No.3-12（方向別）'!L41+'No.3-34（方向別）'!C41</f>
        <v>122</v>
      </c>
      <c r="D41" s="94">
        <f t="shared" si="0"/>
        <v>842</v>
      </c>
      <c r="E41" s="104">
        <f>'No.3-12（方向別）'!E41+'No.3-12（方向別）'!N41+'No.3-34（方向別）'!E41</f>
        <v>3</v>
      </c>
      <c r="F41" s="105">
        <f>'No.3-12（方向別）'!F41+'No.3-12（方向別）'!O41+'No.3-34（方向別）'!F41</f>
        <v>37</v>
      </c>
      <c r="G41" s="94">
        <f t="shared" si="1"/>
        <v>40</v>
      </c>
      <c r="H41" s="93">
        <f t="shared" si="8"/>
        <v>882</v>
      </c>
      <c r="I41" s="95">
        <f t="shared" si="2"/>
        <v>4.5351473922902494</v>
      </c>
      <c r="J41" s="96">
        <f t="shared" si="3"/>
        <v>7.412387595596269</v>
      </c>
      <c r="K41" s="318">
        <f>'No.3-34（方向別）'!K41+'No.3-78（方向別）'!K41+'No.3-1112（方向別）'!K41</f>
        <v>616</v>
      </c>
      <c r="L41" s="310">
        <f>'No.3-34（方向別）'!L41+'No.3-78（方向別）'!L41+'No.3-1112（方向別）'!L41</f>
        <v>135</v>
      </c>
      <c r="M41" s="539">
        <f t="shared" si="4"/>
        <v>751</v>
      </c>
      <c r="N41" s="318">
        <f>'No.3-34（方向別）'!N41+'No.3-78（方向別）'!N41+'No.3-1112（方向別）'!N41</f>
        <v>6</v>
      </c>
      <c r="O41" s="317">
        <f>'No.3-34（方向別）'!O41+'No.3-78（方向別）'!O41+'No.3-1112（方向別）'!O41</f>
        <v>58</v>
      </c>
      <c r="P41" s="94">
        <f t="shared" si="5"/>
        <v>64</v>
      </c>
      <c r="Q41" s="93">
        <f t="shared" si="9"/>
        <v>815</v>
      </c>
      <c r="R41" s="95">
        <f t="shared" si="6"/>
        <v>7.852760736196319</v>
      </c>
      <c r="S41" s="96">
        <f t="shared" si="7"/>
        <v>7.5638051044083525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5" t="s">
        <v>35</v>
      </c>
      <c r="B42" s="104">
        <f>'No.3-12（方向別）'!B42+'No.3-12（方向別）'!K42+'No.3-34（方向別）'!B42</f>
        <v>772</v>
      </c>
      <c r="C42" s="105">
        <f>'No.3-12（方向別）'!C42+'No.3-12（方向別）'!L42+'No.3-34（方向別）'!C42</f>
        <v>143</v>
      </c>
      <c r="D42" s="94">
        <f t="shared" si="0"/>
        <v>915</v>
      </c>
      <c r="E42" s="104">
        <f>'No.3-12（方向別）'!E42+'No.3-12（方向別）'!N42+'No.3-34（方向別）'!E42</f>
        <v>9</v>
      </c>
      <c r="F42" s="105">
        <f>'No.3-12（方向別）'!F42+'No.3-12（方向別）'!O42+'No.3-34（方向別）'!F42</f>
        <v>36</v>
      </c>
      <c r="G42" s="94">
        <f t="shared" si="1"/>
        <v>45</v>
      </c>
      <c r="H42" s="93">
        <f t="shared" si="8"/>
        <v>960</v>
      </c>
      <c r="I42" s="95">
        <f t="shared" si="2"/>
        <v>4.6875</v>
      </c>
      <c r="J42" s="96">
        <f t="shared" si="3"/>
        <v>8.0679048659551231</v>
      </c>
      <c r="K42" s="318">
        <f>'No.3-34（方向別）'!K42+'No.3-78（方向別）'!K42+'No.3-1112（方向別）'!K42</f>
        <v>642</v>
      </c>
      <c r="L42" s="310">
        <f>'No.3-34（方向別）'!L42+'No.3-78（方向別）'!L42+'No.3-1112（方向別）'!L42</f>
        <v>147</v>
      </c>
      <c r="M42" s="540">
        <f t="shared" si="4"/>
        <v>789</v>
      </c>
      <c r="N42" s="318">
        <f>'No.3-34（方向別）'!N42+'No.3-78（方向別）'!N42+'No.3-1112（方向別）'!N42</f>
        <v>5</v>
      </c>
      <c r="O42" s="316">
        <f>'No.3-34（方向別）'!O42+'No.3-78（方向別）'!O42+'No.3-1112（方向別）'!O42</f>
        <v>54</v>
      </c>
      <c r="P42" s="94">
        <f t="shared" si="5"/>
        <v>59</v>
      </c>
      <c r="Q42" s="93">
        <f t="shared" si="9"/>
        <v>848</v>
      </c>
      <c r="R42" s="95">
        <f t="shared" si="6"/>
        <v>6.9575471698113205</v>
      </c>
      <c r="S42" s="96">
        <f t="shared" si="7"/>
        <v>7.8700696055684451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5" t="s">
        <v>36</v>
      </c>
      <c r="B43" s="104">
        <f>'No.3-12（方向別）'!B43+'No.3-12（方向別）'!K43+'No.3-34（方向別）'!B43</f>
        <v>719</v>
      </c>
      <c r="C43" s="105">
        <f>'No.3-12（方向別）'!C43+'No.3-12（方向別）'!L43+'No.3-34（方向別）'!C43</f>
        <v>158</v>
      </c>
      <c r="D43" s="94">
        <f t="shared" si="0"/>
        <v>877</v>
      </c>
      <c r="E43" s="104">
        <f>'No.3-12（方向別）'!E43+'No.3-12（方向別）'!N43+'No.3-34（方向別）'!E43</f>
        <v>7</v>
      </c>
      <c r="F43" s="105">
        <f>'No.3-12（方向別）'!F43+'No.3-12（方向別）'!O43+'No.3-34（方向別）'!F43</f>
        <v>38</v>
      </c>
      <c r="G43" s="94">
        <f t="shared" si="1"/>
        <v>45</v>
      </c>
      <c r="H43" s="93">
        <f t="shared" si="8"/>
        <v>922</v>
      </c>
      <c r="I43" s="95">
        <f t="shared" si="2"/>
        <v>4.8806941431670277</v>
      </c>
      <c r="J43" s="96">
        <f t="shared" si="3"/>
        <v>7.7485502983443988</v>
      </c>
      <c r="K43" s="318">
        <f>'No.3-34（方向別）'!K43+'No.3-78（方向別）'!K43+'No.3-1112（方向別）'!K43</f>
        <v>695</v>
      </c>
      <c r="L43" s="310">
        <f>'No.3-34（方向別）'!L43+'No.3-78（方向別）'!L43+'No.3-1112（方向別）'!L43</f>
        <v>133</v>
      </c>
      <c r="M43" s="542">
        <f t="shared" si="4"/>
        <v>828</v>
      </c>
      <c r="N43" s="318">
        <f>'No.3-34（方向別）'!N43+'No.3-78（方向別）'!N43+'No.3-1112（方向別）'!N43</f>
        <v>6</v>
      </c>
      <c r="O43" s="543">
        <f>'No.3-34（方向別）'!O43+'No.3-78（方向別）'!O43+'No.3-1112（方向別）'!O43</f>
        <v>55</v>
      </c>
      <c r="P43" s="94">
        <f t="shared" si="5"/>
        <v>61</v>
      </c>
      <c r="Q43" s="93">
        <f t="shared" si="9"/>
        <v>889</v>
      </c>
      <c r="R43" s="95">
        <f t="shared" si="6"/>
        <v>6.8616422947131603</v>
      </c>
      <c r="S43" s="96">
        <f t="shared" si="7"/>
        <v>8.2505800464037122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5" t="s">
        <v>37</v>
      </c>
      <c r="B44" s="107">
        <f>'No.3-12（方向別）'!B44+'No.3-12（方向別）'!K44+'No.3-34（方向別）'!B44</f>
        <v>720</v>
      </c>
      <c r="C44" s="108">
        <f>'No.3-12（方向別）'!C44+'No.3-12（方向別）'!L44+'No.3-34（方向別）'!C44</f>
        <v>189</v>
      </c>
      <c r="D44" s="109">
        <f t="shared" si="0"/>
        <v>909</v>
      </c>
      <c r="E44" s="107">
        <f>'No.3-12（方向別）'!E44+'No.3-12（方向別）'!N44+'No.3-34（方向別）'!E44</f>
        <v>7</v>
      </c>
      <c r="F44" s="110">
        <f>'No.3-12（方向別）'!F44+'No.3-12（方向別）'!O44+'No.3-34（方向別）'!F44</f>
        <v>32</v>
      </c>
      <c r="G44" s="109">
        <f t="shared" si="1"/>
        <v>39</v>
      </c>
      <c r="H44" s="104">
        <f t="shared" si="8"/>
        <v>948</v>
      </c>
      <c r="I44" s="95">
        <f t="shared" si="2"/>
        <v>4.1139240506329111</v>
      </c>
      <c r="J44" s="96">
        <f t="shared" si="3"/>
        <v>7.9670560551306835</v>
      </c>
      <c r="K44" s="318">
        <f>'No.3-34（方向別）'!K44+'No.3-78（方向別）'!K44+'No.3-1112（方向別）'!K44</f>
        <v>700</v>
      </c>
      <c r="L44" s="310">
        <f>'No.3-34（方向別）'!L44+'No.3-78（方向別）'!L44+'No.3-1112（方向別）'!L44</f>
        <v>147</v>
      </c>
      <c r="M44" s="542">
        <f t="shared" si="4"/>
        <v>847</v>
      </c>
      <c r="N44" s="318">
        <f>'No.3-34（方向別）'!N44+'No.3-78（方向別）'!N44+'No.3-1112（方向別）'!N44</f>
        <v>8</v>
      </c>
      <c r="O44" s="543">
        <f>'No.3-34（方向別）'!O44+'No.3-78（方向別）'!O44+'No.3-1112（方向別）'!O44</f>
        <v>37</v>
      </c>
      <c r="P44" s="109">
        <f t="shared" si="5"/>
        <v>45</v>
      </c>
      <c r="Q44" s="104">
        <f t="shared" si="9"/>
        <v>892</v>
      </c>
      <c r="R44" s="95">
        <f t="shared" si="6"/>
        <v>5.0448430493273539</v>
      </c>
      <c r="S44" s="96">
        <f t="shared" si="7"/>
        <v>8.2784222737819029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'No.3-12（方向別）'!B45+'No.3-12（方向別）'!K45+'No.3-34（方向別）'!B45</f>
        <v>779</v>
      </c>
      <c r="C45" s="108">
        <f>'No.3-12（方向別）'!C45+'No.3-12（方向別）'!L45+'No.3-34（方向別）'!C45</f>
        <v>213</v>
      </c>
      <c r="D45" s="109">
        <f t="shared" si="0"/>
        <v>992</v>
      </c>
      <c r="E45" s="107">
        <f>'No.3-12（方向別）'!E45+'No.3-12（方向別）'!N45+'No.3-34（方向別）'!E45</f>
        <v>7</v>
      </c>
      <c r="F45" s="110">
        <f>'No.3-12（方向別）'!F45+'No.3-12（方向別）'!O45+'No.3-34（方向別）'!F45</f>
        <v>33</v>
      </c>
      <c r="G45" s="109">
        <f t="shared" si="1"/>
        <v>40</v>
      </c>
      <c r="H45" s="104">
        <f t="shared" si="8"/>
        <v>1032</v>
      </c>
      <c r="I45" s="95">
        <f t="shared" si="2"/>
        <v>3.8759689922480618</v>
      </c>
      <c r="J45" s="96">
        <f t="shared" si="3"/>
        <v>8.6729977309017574</v>
      </c>
      <c r="K45" s="318">
        <f>'No.3-34（方向別）'!K45+'No.3-78（方向別）'!K45+'No.3-1112（方向別）'!K45</f>
        <v>802</v>
      </c>
      <c r="L45" s="543">
        <f>'No.3-34（方向別）'!L45+'No.3-78（方向別）'!L45+'No.3-1112（方向別）'!L45</f>
        <v>171</v>
      </c>
      <c r="M45" s="542">
        <f t="shared" si="4"/>
        <v>973</v>
      </c>
      <c r="N45" s="318">
        <f>'No.3-34（方向別）'!N45+'No.3-78（方向別）'!N45+'No.3-1112（方向別）'!N45</f>
        <v>5</v>
      </c>
      <c r="O45" s="543">
        <f>'No.3-34（方向別）'!O45+'No.3-78（方向別）'!O45+'No.3-1112（方向別）'!O45</f>
        <v>33</v>
      </c>
      <c r="P45" s="109">
        <f t="shared" si="5"/>
        <v>38</v>
      </c>
      <c r="Q45" s="104">
        <f t="shared" si="9"/>
        <v>1011</v>
      </c>
      <c r="R45" s="95">
        <f t="shared" si="6"/>
        <v>3.7586547972304651</v>
      </c>
      <c r="S45" s="96">
        <f t="shared" si="7"/>
        <v>9.3828306264501169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'No.3-12（方向別）'!B46+'No.3-12（方向別）'!K46+'No.3-34（方向別）'!B46</f>
        <v>142</v>
      </c>
      <c r="C46" s="115">
        <f>'No.3-12（方向別）'!C46+'No.3-12（方向別）'!L46+'No.3-34（方向別）'!C46</f>
        <v>33</v>
      </c>
      <c r="D46" s="116">
        <f t="shared" si="0"/>
        <v>175</v>
      </c>
      <c r="E46" s="114">
        <f>'No.3-12（方向別）'!E46+'No.3-12（方向別）'!N46+'No.3-34（方向別）'!E46</f>
        <v>0</v>
      </c>
      <c r="F46" s="117">
        <f>'No.3-12（方向別）'!F46+'No.3-12（方向別）'!O46+'No.3-34（方向別）'!F46</f>
        <v>3</v>
      </c>
      <c r="G46" s="116">
        <f t="shared" si="1"/>
        <v>3</v>
      </c>
      <c r="H46" s="118">
        <f t="shared" si="8"/>
        <v>178</v>
      </c>
      <c r="I46" s="119">
        <f t="shared" si="2"/>
        <v>1.6853932584269662</v>
      </c>
      <c r="J46" s="120">
        <f t="shared" si="3"/>
        <v>1.4959240272291789</v>
      </c>
      <c r="K46" s="99">
        <f>'No.3-34（方向別）'!K46+'No.3-78（方向別）'!K46+'No.3-1112（方向別）'!K46</f>
        <v>114</v>
      </c>
      <c r="L46" s="100">
        <f>'No.3-34（方向別）'!L46+'No.3-78（方向別）'!L46+'No.3-1112（方向別）'!L46</f>
        <v>29</v>
      </c>
      <c r="M46" s="539">
        <f t="shared" si="4"/>
        <v>143</v>
      </c>
      <c r="N46" s="99">
        <f>'No.3-34（方向別）'!N46+'No.3-78（方向別）'!N46+'No.3-1112（方向別）'!N46</f>
        <v>1</v>
      </c>
      <c r="O46" s="317">
        <f>'No.3-34（方向別）'!O46+'No.3-78（方向別）'!O46+'No.3-1112（方向別）'!O46</f>
        <v>8</v>
      </c>
      <c r="P46" s="116">
        <f t="shared" si="5"/>
        <v>9</v>
      </c>
      <c r="Q46" s="118">
        <f t="shared" si="9"/>
        <v>152</v>
      </c>
      <c r="R46" s="119">
        <f t="shared" si="6"/>
        <v>5.9210526315789469</v>
      </c>
      <c r="S46" s="120">
        <f t="shared" si="7"/>
        <v>1.4106728538283062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'No.3-12（方向別）'!B47+'No.3-12（方向別）'!K47+'No.3-34（方向別）'!B47</f>
        <v>158</v>
      </c>
      <c r="C47" s="124">
        <f>'No.3-12（方向別）'!C47+'No.3-12（方向別）'!L47+'No.3-34（方向別）'!C47</f>
        <v>30</v>
      </c>
      <c r="D47" s="125">
        <f t="shared" si="0"/>
        <v>188</v>
      </c>
      <c r="E47" s="123">
        <f>'No.3-12（方向別）'!E47+'No.3-12（方向別）'!N47+'No.3-34（方向別）'!E47</f>
        <v>2</v>
      </c>
      <c r="F47" s="126">
        <f>'No.3-12（方向別）'!F47+'No.3-12（方向別）'!O47+'No.3-34（方向別）'!F47</f>
        <v>3</v>
      </c>
      <c r="G47" s="125">
        <f t="shared" si="1"/>
        <v>5</v>
      </c>
      <c r="H47" s="127">
        <f t="shared" si="8"/>
        <v>193</v>
      </c>
      <c r="I47" s="128">
        <f t="shared" si="2"/>
        <v>2.5906735751295336</v>
      </c>
      <c r="J47" s="129">
        <f t="shared" si="3"/>
        <v>1.6219850407597278</v>
      </c>
      <c r="K47" s="74">
        <f>'No.3-34（方向別）'!K47+'No.3-78（方向別）'!K47+'No.3-1112（方向別）'!K47</f>
        <v>107</v>
      </c>
      <c r="L47" s="75">
        <f>'No.3-34（方向別）'!L47+'No.3-78（方向別）'!L47+'No.3-1112（方向別）'!L47</f>
        <v>24</v>
      </c>
      <c r="M47" s="538">
        <f t="shared" si="4"/>
        <v>131</v>
      </c>
      <c r="N47" s="74">
        <f>'No.3-34（方向別）'!N47+'No.3-78（方向別）'!N47+'No.3-1112（方向別）'!N47</f>
        <v>0</v>
      </c>
      <c r="O47" s="314">
        <f>'No.3-34（方向別）'!O47+'No.3-78（方向別）'!O47+'No.3-1112（方向別）'!O47</f>
        <v>2</v>
      </c>
      <c r="P47" s="125">
        <f t="shared" si="5"/>
        <v>2</v>
      </c>
      <c r="Q47" s="127">
        <f t="shared" si="9"/>
        <v>133</v>
      </c>
      <c r="R47" s="128">
        <f t="shared" si="6"/>
        <v>1.5037593984962405</v>
      </c>
      <c r="S47" s="129">
        <f t="shared" si="7"/>
        <v>1.234338747099768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'No.3-12（方向別）'!B48+'No.3-12（方向別）'!K48+'No.3-34（方向別）'!B48</f>
        <v>131</v>
      </c>
      <c r="C48" s="124">
        <f>'No.3-12（方向別）'!C48+'No.3-12（方向別）'!L48+'No.3-34（方向別）'!C48</f>
        <v>41</v>
      </c>
      <c r="D48" s="125">
        <f t="shared" si="0"/>
        <v>172</v>
      </c>
      <c r="E48" s="123">
        <f>'No.3-12（方向別）'!E48+'No.3-12（方向別）'!N48+'No.3-34（方向別）'!E48</f>
        <v>0</v>
      </c>
      <c r="F48" s="126">
        <f>'No.3-12（方向別）'!F48+'No.3-12（方向別）'!O48+'No.3-34（方向別）'!F48</f>
        <v>8</v>
      </c>
      <c r="G48" s="125">
        <f t="shared" si="1"/>
        <v>8</v>
      </c>
      <c r="H48" s="127">
        <f t="shared" si="8"/>
        <v>180</v>
      </c>
      <c r="I48" s="128">
        <f t="shared" si="2"/>
        <v>4.4444444444444446</v>
      </c>
      <c r="J48" s="129">
        <f t="shared" si="3"/>
        <v>1.5127321623665855</v>
      </c>
      <c r="K48" s="74">
        <f>'No.3-34（方向別）'!K48+'No.3-78（方向別）'!K48+'No.3-1112（方向別）'!K48</f>
        <v>144</v>
      </c>
      <c r="L48" s="75">
        <f>'No.3-34（方向別）'!L48+'No.3-78（方向別）'!L48+'No.3-1112（方向別）'!L48</f>
        <v>34</v>
      </c>
      <c r="M48" s="538">
        <f t="shared" si="4"/>
        <v>178</v>
      </c>
      <c r="N48" s="74">
        <f>'No.3-34（方向別）'!N48+'No.3-78（方向別）'!N48+'No.3-1112（方向別）'!N48</f>
        <v>1</v>
      </c>
      <c r="O48" s="314">
        <f>'No.3-34（方向別）'!O48+'No.3-78（方向別）'!O48+'No.3-1112（方向別）'!O48</f>
        <v>5</v>
      </c>
      <c r="P48" s="125">
        <f t="shared" si="5"/>
        <v>6</v>
      </c>
      <c r="Q48" s="127">
        <f t="shared" si="9"/>
        <v>184</v>
      </c>
      <c r="R48" s="128">
        <f t="shared" si="6"/>
        <v>3.2608695652173911</v>
      </c>
      <c r="S48" s="129">
        <f t="shared" si="7"/>
        <v>1.7076566125290022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'No.3-12（方向別）'!B49+'No.3-12（方向別）'!K49+'No.3-34（方向別）'!B49</f>
        <v>170</v>
      </c>
      <c r="C49" s="124">
        <f>'No.3-12（方向別）'!C49+'No.3-12（方向別）'!L49+'No.3-34（方向別）'!C49</f>
        <v>37</v>
      </c>
      <c r="D49" s="125">
        <f t="shared" si="0"/>
        <v>207</v>
      </c>
      <c r="E49" s="123">
        <f>'No.3-12（方向別）'!E49+'No.3-12（方向別）'!N49+'No.3-34（方向別）'!E49</f>
        <v>2</v>
      </c>
      <c r="F49" s="126">
        <f>'No.3-12（方向別）'!F49+'No.3-12（方向別）'!O49+'No.3-34（方向別）'!F49</f>
        <v>5</v>
      </c>
      <c r="G49" s="125">
        <f t="shared" si="1"/>
        <v>7</v>
      </c>
      <c r="H49" s="127">
        <f t="shared" si="8"/>
        <v>214</v>
      </c>
      <c r="I49" s="128">
        <f t="shared" si="2"/>
        <v>3.2710280373831773</v>
      </c>
      <c r="J49" s="129">
        <f t="shared" si="3"/>
        <v>1.7984704597024961</v>
      </c>
      <c r="K49" s="74">
        <f>'No.3-34（方向別）'!K49+'No.3-78（方向別）'!K49+'No.3-1112（方向別）'!K49</f>
        <v>146</v>
      </c>
      <c r="L49" s="75">
        <f>'No.3-34（方向別）'!L49+'No.3-78（方向別）'!L49+'No.3-1112（方向別）'!L49</f>
        <v>33</v>
      </c>
      <c r="M49" s="538">
        <f t="shared" si="4"/>
        <v>179</v>
      </c>
      <c r="N49" s="74">
        <f>'No.3-34（方向別）'!N49+'No.3-78（方向別）'!N49+'No.3-1112（方向別）'!N49</f>
        <v>0</v>
      </c>
      <c r="O49" s="314">
        <f>'No.3-34（方向別）'!O49+'No.3-78（方向別）'!O49+'No.3-1112（方向別）'!O49</f>
        <v>6</v>
      </c>
      <c r="P49" s="125">
        <f t="shared" si="5"/>
        <v>6</v>
      </c>
      <c r="Q49" s="127">
        <f t="shared" si="9"/>
        <v>185</v>
      </c>
      <c r="R49" s="128">
        <f t="shared" si="6"/>
        <v>3.243243243243243</v>
      </c>
      <c r="S49" s="129">
        <f t="shared" si="7"/>
        <v>1.7169373549883991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'No.3-12（方向別）'!B50+'No.3-12（方向別）'!K50+'No.3-34（方向別）'!B50</f>
        <v>165</v>
      </c>
      <c r="C50" s="75">
        <f>'No.3-12（方向別）'!C50+'No.3-12（方向別）'!L50+'No.3-34（方向別）'!C50</f>
        <v>24</v>
      </c>
      <c r="D50" s="75">
        <f t="shared" si="0"/>
        <v>189</v>
      </c>
      <c r="E50" s="74">
        <f>'No.3-12（方向別）'!E50+'No.3-12（方向別）'!N50+'No.3-34（方向別）'!E50</f>
        <v>0</v>
      </c>
      <c r="F50" s="75">
        <f>'No.3-12（方向別）'!F50+'No.3-12（方向別）'!O50+'No.3-34（方向別）'!F50</f>
        <v>2</v>
      </c>
      <c r="G50" s="75">
        <f t="shared" si="1"/>
        <v>2</v>
      </c>
      <c r="H50" s="74">
        <f t="shared" si="8"/>
        <v>191</v>
      </c>
      <c r="I50" s="76">
        <f t="shared" si="2"/>
        <v>1.0471204188481675</v>
      </c>
      <c r="J50" s="77">
        <f t="shared" si="3"/>
        <v>1.6051769056223213</v>
      </c>
      <c r="K50" s="74">
        <f>'No.3-34（方向別）'!K50+'No.3-78（方向別）'!K50+'No.3-1112（方向別）'!K50</f>
        <v>144</v>
      </c>
      <c r="L50" s="75">
        <f>'No.3-34（方向別）'!L50+'No.3-78（方向別）'!L50+'No.3-1112（方向別）'!L50</f>
        <v>22</v>
      </c>
      <c r="M50" s="538">
        <f t="shared" si="4"/>
        <v>166</v>
      </c>
      <c r="N50" s="74">
        <f>'No.3-34（方向別）'!N50+'No.3-78（方向別）'!N50+'No.3-1112（方向別）'!N50</f>
        <v>2</v>
      </c>
      <c r="O50" s="314">
        <f>'No.3-34（方向別）'!O50+'No.3-78（方向別）'!O50+'No.3-1112（方向別）'!O50</f>
        <v>4</v>
      </c>
      <c r="P50" s="75">
        <f t="shared" si="5"/>
        <v>6</v>
      </c>
      <c r="Q50" s="74">
        <f t="shared" si="9"/>
        <v>172</v>
      </c>
      <c r="R50" s="76">
        <f t="shared" si="6"/>
        <v>3.4883720930232558</v>
      </c>
      <c r="S50" s="77">
        <f t="shared" si="7"/>
        <v>1.5962877030162412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'No.3-12（方向別）'!B51+'No.3-12（方向別）'!K51+'No.3-34（方向別）'!B51</f>
        <v>129</v>
      </c>
      <c r="C51" s="87">
        <f>'No.3-12（方向別）'!C51+'No.3-12（方向別）'!L51+'No.3-34（方向別）'!C51</f>
        <v>23</v>
      </c>
      <c r="D51" s="87">
        <f t="shared" si="0"/>
        <v>152</v>
      </c>
      <c r="E51" s="86">
        <f>'No.3-12（方向別）'!E51+'No.3-12（方向別）'!N51+'No.3-34（方向別）'!E51</f>
        <v>1</v>
      </c>
      <c r="F51" s="87">
        <f>'No.3-12（方向別）'!F51+'No.3-12（方向別）'!O51+'No.3-34（方向別）'!F51</f>
        <v>0</v>
      </c>
      <c r="G51" s="87">
        <f t="shared" si="1"/>
        <v>1</v>
      </c>
      <c r="H51" s="86">
        <f t="shared" si="8"/>
        <v>153</v>
      </c>
      <c r="I51" s="132">
        <f t="shared" si="2"/>
        <v>0.65359477124183007</v>
      </c>
      <c r="J51" s="133">
        <f t="shared" si="3"/>
        <v>1.2858223380115976</v>
      </c>
      <c r="K51" s="544">
        <f>'No.3-34（方向別）'!K51+'No.3-78（方向別）'!K51+'No.3-1112（方向別）'!K51</f>
        <v>108</v>
      </c>
      <c r="L51" s="316">
        <f>'No.3-34（方向別）'!L51+'No.3-78（方向別）'!L51+'No.3-1112（方向別）'!L51</f>
        <v>25</v>
      </c>
      <c r="M51" s="540">
        <f t="shared" si="4"/>
        <v>133</v>
      </c>
      <c r="N51" s="544">
        <f>'No.3-34（方向別）'!N51+'No.3-78（方向別）'!N51+'No.3-1112（方向別）'!N51</f>
        <v>1</v>
      </c>
      <c r="O51" s="316">
        <f>'No.3-34（方向別）'!O51+'No.3-78（方向別）'!O51+'No.3-1112（方向別）'!O51</f>
        <v>4</v>
      </c>
      <c r="P51" s="87">
        <f t="shared" si="5"/>
        <v>5</v>
      </c>
      <c r="Q51" s="86">
        <f t="shared" si="9"/>
        <v>138</v>
      </c>
      <c r="R51" s="132">
        <f t="shared" si="6"/>
        <v>3.6231884057971016</v>
      </c>
      <c r="S51" s="133">
        <f t="shared" si="7"/>
        <v>1.2807424593967518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'No.3-12（方向別）'!B52+'No.3-12（方向別）'!K52+'No.3-34（方向別）'!B52</f>
        <v>895</v>
      </c>
      <c r="C52" s="94">
        <f>'No.3-12（方向別）'!C52+'No.3-12（方向別）'!L52+'No.3-34（方向別）'!C52</f>
        <v>188</v>
      </c>
      <c r="D52" s="94">
        <f t="shared" si="0"/>
        <v>1083</v>
      </c>
      <c r="E52" s="93">
        <f>'No.3-12（方向別）'!E52+'No.3-12（方向別）'!N52+'No.3-34（方向別）'!E52</f>
        <v>5</v>
      </c>
      <c r="F52" s="94">
        <f>'No.3-12（方向別）'!F52+'No.3-12（方向別）'!O52+'No.3-34（方向別）'!F52</f>
        <v>21</v>
      </c>
      <c r="G52" s="94">
        <f t="shared" si="1"/>
        <v>26</v>
      </c>
      <c r="H52" s="93">
        <f t="shared" si="8"/>
        <v>1109</v>
      </c>
      <c r="I52" s="95">
        <f t="shared" si="2"/>
        <v>2.3444544634806133</v>
      </c>
      <c r="J52" s="96">
        <f t="shared" si="3"/>
        <v>9.3201109336919075</v>
      </c>
      <c r="K52" s="318">
        <f>'No.3-34（方向別）'!K52+'No.3-78（方向別）'!K52+'No.3-1112（方向別）'!K52</f>
        <v>763</v>
      </c>
      <c r="L52" s="310">
        <f>'No.3-34（方向別）'!L52+'No.3-78（方向別）'!L52+'No.3-1112（方向別）'!L52</f>
        <v>167</v>
      </c>
      <c r="M52" s="541">
        <f t="shared" si="4"/>
        <v>930</v>
      </c>
      <c r="N52" s="318">
        <f>'No.3-34（方向別）'!N52+'No.3-78（方向別）'!N52+'No.3-1112（方向別）'!N52</f>
        <v>5</v>
      </c>
      <c r="O52" s="310">
        <f>'No.3-34（方向別）'!O52+'No.3-78（方向別）'!O52+'No.3-1112（方向別）'!O52</f>
        <v>29</v>
      </c>
      <c r="P52" s="94">
        <f t="shared" si="5"/>
        <v>34</v>
      </c>
      <c r="Q52" s="93">
        <f t="shared" si="9"/>
        <v>964</v>
      </c>
      <c r="R52" s="95">
        <f t="shared" si="6"/>
        <v>3.5269709543568464</v>
      </c>
      <c r="S52" s="96">
        <f t="shared" si="7"/>
        <v>8.9466357308584694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'No.3-12（方向別）'!B53+'No.3-12（方向別）'!K53+'No.3-34（方向別）'!B53</f>
        <v>160</v>
      </c>
      <c r="C53" s="135">
        <f>'No.3-12（方向別）'!C53+'No.3-12（方向別）'!L53+'No.3-34（方向別）'!C53</f>
        <v>20</v>
      </c>
      <c r="D53" s="135">
        <f t="shared" si="0"/>
        <v>180</v>
      </c>
      <c r="E53" s="134">
        <f>'No.3-12（方向別）'!E53+'No.3-12（方向別）'!N53+'No.3-34（方向別）'!E53</f>
        <v>0</v>
      </c>
      <c r="F53" s="135">
        <f>'No.3-12（方向別）'!F53+'No.3-12（方向別）'!O53+'No.3-34（方向別）'!F53</f>
        <v>3</v>
      </c>
      <c r="G53" s="135">
        <f t="shared" si="1"/>
        <v>3</v>
      </c>
      <c r="H53" s="134">
        <f t="shared" si="8"/>
        <v>183</v>
      </c>
      <c r="I53" s="136">
        <f t="shared" si="2"/>
        <v>1.639344262295082</v>
      </c>
      <c r="J53" s="137">
        <f t="shared" si="3"/>
        <v>1.5379443650726952</v>
      </c>
      <c r="K53" s="99">
        <f>'No.3-34（方向別）'!K53+'No.3-78（方向別）'!K53+'No.3-1112（方向別）'!K53</f>
        <v>134</v>
      </c>
      <c r="L53" s="100">
        <f>'No.3-34（方向別）'!L53+'No.3-78（方向別）'!L53+'No.3-1112（方向別）'!L53</f>
        <v>23</v>
      </c>
      <c r="M53" s="539">
        <f t="shared" si="4"/>
        <v>157</v>
      </c>
      <c r="N53" s="99">
        <f>'No.3-34（方向別）'!N53+'No.3-78（方向別）'!N53+'No.3-1112（方向別）'!N53</f>
        <v>2</v>
      </c>
      <c r="O53" s="317">
        <f>'No.3-34（方向別）'!O53+'No.3-78（方向別）'!O53+'No.3-1112（方向別）'!O53</f>
        <v>2</v>
      </c>
      <c r="P53" s="135">
        <f t="shared" si="5"/>
        <v>4</v>
      </c>
      <c r="Q53" s="134">
        <f t="shared" si="9"/>
        <v>161</v>
      </c>
      <c r="R53" s="136">
        <f t="shared" si="6"/>
        <v>2.4844720496894408</v>
      </c>
      <c r="S53" s="137">
        <f t="shared" si="7"/>
        <v>1.494199535962877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'No.3-12（方向別）'!B54+'No.3-12（方向別）'!K54+'No.3-34（方向別）'!B54</f>
        <v>176</v>
      </c>
      <c r="C54" s="75">
        <f>'No.3-12（方向別）'!C54+'No.3-12（方向別）'!L54+'No.3-34（方向別）'!C54</f>
        <v>17</v>
      </c>
      <c r="D54" s="75">
        <f t="shared" si="0"/>
        <v>193</v>
      </c>
      <c r="E54" s="74">
        <f>'No.3-12（方向別）'!E54+'No.3-12（方向別）'!N54+'No.3-34（方向別）'!E54</f>
        <v>1</v>
      </c>
      <c r="F54" s="75">
        <f>'No.3-12（方向別）'!F54+'No.3-12（方向別）'!O54+'No.3-34（方向別）'!F54</f>
        <v>2</v>
      </c>
      <c r="G54" s="75">
        <f t="shared" si="1"/>
        <v>3</v>
      </c>
      <c r="H54" s="74">
        <f t="shared" si="8"/>
        <v>196</v>
      </c>
      <c r="I54" s="76">
        <f t="shared" si="2"/>
        <v>1.5306122448979591</v>
      </c>
      <c r="J54" s="77">
        <f t="shared" si="3"/>
        <v>1.6471972434658375</v>
      </c>
      <c r="K54" s="74">
        <f>'No.3-34（方向別）'!K54+'No.3-78（方向別）'!K54+'No.3-1112（方向別）'!K54</f>
        <v>143</v>
      </c>
      <c r="L54" s="75">
        <f>'No.3-34（方向別）'!L54+'No.3-78（方向別）'!L54+'No.3-1112（方向別）'!L54</f>
        <v>42</v>
      </c>
      <c r="M54" s="538">
        <f t="shared" si="4"/>
        <v>185</v>
      </c>
      <c r="N54" s="74">
        <f>'No.3-34（方向別）'!N54+'No.3-78（方向別）'!N54+'No.3-1112（方向別）'!N54</f>
        <v>1</v>
      </c>
      <c r="O54" s="314">
        <f>'No.3-34（方向別）'!O54+'No.3-78（方向別）'!O54+'No.3-1112（方向別）'!O54</f>
        <v>2</v>
      </c>
      <c r="P54" s="75">
        <f t="shared" si="5"/>
        <v>3</v>
      </c>
      <c r="Q54" s="74">
        <f t="shared" si="9"/>
        <v>188</v>
      </c>
      <c r="R54" s="76">
        <f t="shared" si="6"/>
        <v>1.595744680851064</v>
      </c>
      <c r="S54" s="77">
        <f t="shared" si="7"/>
        <v>1.7447795823665893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'No.3-12（方向別）'!B55+'No.3-12（方向別）'!K55+'No.3-34（方向別）'!B55</f>
        <v>183</v>
      </c>
      <c r="C55" s="75">
        <f>'No.3-12（方向別）'!C55+'No.3-12（方向別）'!L55+'No.3-34（方向別）'!C55</f>
        <v>25</v>
      </c>
      <c r="D55" s="75">
        <f t="shared" si="0"/>
        <v>208</v>
      </c>
      <c r="E55" s="74">
        <f>'No.3-12（方向別）'!E55+'No.3-12（方向別）'!N55+'No.3-34（方向別）'!E55</f>
        <v>1</v>
      </c>
      <c r="F55" s="75">
        <f>'No.3-12（方向別）'!F55+'No.3-12（方向別）'!O55+'No.3-34（方向別）'!F55</f>
        <v>2</v>
      </c>
      <c r="G55" s="75">
        <f t="shared" si="1"/>
        <v>3</v>
      </c>
      <c r="H55" s="74">
        <f t="shared" si="8"/>
        <v>211</v>
      </c>
      <c r="I55" s="76">
        <f t="shared" si="2"/>
        <v>1.4218009478672986</v>
      </c>
      <c r="J55" s="77">
        <f t="shared" si="3"/>
        <v>1.7732582569963864</v>
      </c>
      <c r="K55" s="74">
        <f>'No.3-34（方向別）'!K55+'No.3-78（方向別）'!K55+'No.3-1112（方向別）'!K55</f>
        <v>138</v>
      </c>
      <c r="L55" s="75">
        <f>'No.3-34（方向別）'!L55+'No.3-78（方向別）'!L55+'No.3-1112（方向別）'!L55</f>
        <v>17</v>
      </c>
      <c r="M55" s="538">
        <f t="shared" si="4"/>
        <v>155</v>
      </c>
      <c r="N55" s="74">
        <f>'No.3-34（方向別）'!N55+'No.3-78（方向別）'!N55+'No.3-1112（方向別）'!N55</f>
        <v>1</v>
      </c>
      <c r="O55" s="314">
        <f>'No.3-34（方向別）'!O55+'No.3-78（方向別）'!O55+'No.3-1112（方向別）'!O55</f>
        <v>1</v>
      </c>
      <c r="P55" s="75">
        <f t="shared" si="5"/>
        <v>2</v>
      </c>
      <c r="Q55" s="74">
        <f t="shared" si="9"/>
        <v>157</v>
      </c>
      <c r="R55" s="76">
        <f t="shared" si="6"/>
        <v>1.2738853503184713</v>
      </c>
      <c r="S55" s="77">
        <f t="shared" si="7"/>
        <v>1.45707656612529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'No.3-12（方向別）'!B56+'No.3-12（方向別）'!K56+'No.3-34（方向別）'!B56</f>
        <v>114</v>
      </c>
      <c r="C56" s="75">
        <f>'No.3-12（方向別）'!C56+'No.3-12（方向別）'!L56+'No.3-34（方向別）'!C56</f>
        <v>14</v>
      </c>
      <c r="D56" s="75">
        <f t="shared" si="0"/>
        <v>128</v>
      </c>
      <c r="E56" s="74">
        <f>'No.3-12（方向別）'!E56+'No.3-12（方向別）'!N56+'No.3-34（方向別）'!E56</f>
        <v>1</v>
      </c>
      <c r="F56" s="75">
        <f>'No.3-12（方向別）'!F56+'No.3-12（方向別）'!O56+'No.3-34（方向別）'!F56</f>
        <v>4</v>
      </c>
      <c r="G56" s="75">
        <f t="shared" si="1"/>
        <v>5</v>
      </c>
      <c r="H56" s="74">
        <f t="shared" si="8"/>
        <v>133</v>
      </c>
      <c r="I56" s="128">
        <f t="shared" si="2"/>
        <v>3.7593984962406015</v>
      </c>
      <c r="J56" s="129">
        <f t="shared" si="3"/>
        <v>1.1177409866375325</v>
      </c>
      <c r="K56" s="74">
        <f>'No.3-34（方向別）'!K56+'No.3-78（方向別）'!K56+'No.3-1112（方向別）'!K56</f>
        <v>125</v>
      </c>
      <c r="L56" s="75">
        <f>'No.3-34（方向別）'!L56+'No.3-78（方向別）'!L56+'No.3-1112（方向別）'!L56</f>
        <v>19</v>
      </c>
      <c r="M56" s="538">
        <f t="shared" si="4"/>
        <v>144</v>
      </c>
      <c r="N56" s="74">
        <f>'No.3-34（方向別）'!N56+'No.3-78（方向別）'!N56+'No.3-1112（方向別）'!N56</f>
        <v>1</v>
      </c>
      <c r="O56" s="314">
        <f>'No.3-34（方向別）'!O56+'No.3-78（方向別）'!O56+'No.3-1112（方向別）'!O56</f>
        <v>3</v>
      </c>
      <c r="P56" s="75">
        <f t="shared" si="5"/>
        <v>4</v>
      </c>
      <c r="Q56" s="74">
        <f t="shared" si="9"/>
        <v>148</v>
      </c>
      <c r="R56" s="128">
        <f t="shared" si="6"/>
        <v>2.7027027027027026</v>
      </c>
      <c r="S56" s="129">
        <f t="shared" si="7"/>
        <v>1.3735498839907192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'No.3-12（方向別）'!B57+'No.3-12（方向別）'!K57+'No.3-34（方向別）'!B57</f>
        <v>130</v>
      </c>
      <c r="C57" s="75">
        <f>'No.3-12（方向別）'!C57+'No.3-12（方向別）'!L57+'No.3-34（方向別）'!C57</f>
        <v>16</v>
      </c>
      <c r="D57" s="75">
        <f t="shared" si="0"/>
        <v>146</v>
      </c>
      <c r="E57" s="74">
        <f>'No.3-12（方向別）'!E57+'No.3-12（方向別）'!N57+'No.3-34（方向別）'!E57</f>
        <v>1</v>
      </c>
      <c r="F57" s="75">
        <f>'No.3-12（方向別）'!F57+'No.3-12（方向別）'!O57+'No.3-34（方向別）'!F57</f>
        <v>0</v>
      </c>
      <c r="G57" s="75">
        <f t="shared" si="1"/>
        <v>1</v>
      </c>
      <c r="H57" s="74">
        <f t="shared" si="8"/>
        <v>147</v>
      </c>
      <c r="I57" s="76">
        <f t="shared" si="2"/>
        <v>0.68027210884353739</v>
      </c>
      <c r="J57" s="77">
        <f t="shared" si="3"/>
        <v>1.2353979325993782</v>
      </c>
      <c r="K57" s="74">
        <f>'No.3-34（方向別）'!K57+'No.3-78（方向別）'!K57+'No.3-1112（方向別）'!K57</f>
        <v>105</v>
      </c>
      <c r="L57" s="75">
        <f>'No.3-34（方向別）'!L57+'No.3-78（方向別）'!L57+'No.3-1112（方向別）'!L57</f>
        <v>15</v>
      </c>
      <c r="M57" s="538">
        <f t="shared" si="4"/>
        <v>120</v>
      </c>
      <c r="N57" s="74">
        <f>'No.3-34（方向別）'!N57+'No.3-78（方向別）'!N57+'No.3-1112（方向別）'!N57</f>
        <v>2</v>
      </c>
      <c r="O57" s="314">
        <f>'No.3-34（方向別）'!O57+'No.3-78（方向別）'!O57+'No.3-1112（方向別）'!O57</f>
        <v>1</v>
      </c>
      <c r="P57" s="75">
        <f t="shared" si="5"/>
        <v>3</v>
      </c>
      <c r="Q57" s="74">
        <f t="shared" si="9"/>
        <v>123</v>
      </c>
      <c r="R57" s="76">
        <f t="shared" si="6"/>
        <v>2.4390243902439024</v>
      </c>
      <c r="S57" s="77">
        <f t="shared" si="7"/>
        <v>1.1415313225058004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114</v>
      </c>
      <c r="B58" s="86">
        <f>'No.3-12（方向別）'!B58+'No.3-12（方向別）'!K58+'No.3-34（方向別）'!B58</f>
        <v>143</v>
      </c>
      <c r="C58" s="87">
        <f>'No.3-12（方向別）'!C58+'No.3-12（方向別）'!L58+'No.3-34（方向別）'!C58</f>
        <v>18</v>
      </c>
      <c r="D58" s="87">
        <f t="shared" si="0"/>
        <v>161</v>
      </c>
      <c r="E58" s="86">
        <f>'No.3-12（方向別）'!E58+'No.3-12（方向別）'!N58+'No.3-34（方向別）'!E58</f>
        <v>0</v>
      </c>
      <c r="F58" s="87">
        <f>'No.3-12（方向別）'!F58+'No.3-12（方向別）'!O58+'No.3-34（方向別）'!F58</f>
        <v>2</v>
      </c>
      <c r="G58" s="87">
        <f t="shared" si="1"/>
        <v>2</v>
      </c>
      <c r="H58" s="86">
        <f t="shared" si="8"/>
        <v>163</v>
      </c>
      <c r="I58" s="132">
        <f t="shared" si="2"/>
        <v>1.2269938650306749</v>
      </c>
      <c r="J58" s="133">
        <f t="shared" si="3"/>
        <v>1.3698630136986303</v>
      </c>
      <c r="K58" s="544">
        <f>'No.3-34（方向別）'!K58+'No.3-78（方向別）'!K58+'No.3-1112（方向別）'!K58</f>
        <v>105</v>
      </c>
      <c r="L58" s="316">
        <f>'No.3-34（方向別）'!L58+'No.3-78（方向別）'!L58+'No.3-1112（方向別）'!L58</f>
        <v>14</v>
      </c>
      <c r="M58" s="540">
        <f t="shared" si="4"/>
        <v>119</v>
      </c>
      <c r="N58" s="544">
        <f>'No.3-34（方向別）'!N58+'No.3-78（方向別）'!N58+'No.3-1112（方向別）'!N58</f>
        <v>1</v>
      </c>
      <c r="O58" s="316">
        <f>'No.3-34（方向別）'!O58+'No.3-78（方向別）'!O58+'No.3-1112（方向別）'!O58</f>
        <v>1</v>
      </c>
      <c r="P58" s="87">
        <f t="shared" si="5"/>
        <v>2</v>
      </c>
      <c r="Q58" s="86">
        <f t="shared" si="9"/>
        <v>121</v>
      </c>
      <c r="R58" s="132">
        <f t="shared" si="6"/>
        <v>1.6528925619834711</v>
      </c>
      <c r="S58" s="133">
        <f t="shared" si="7"/>
        <v>1.122969837587007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115</v>
      </c>
      <c r="B59" s="93">
        <f>'No.3-12（方向別）'!B59+'No.3-12（方向別）'!K59+'No.3-34（方向別）'!B59</f>
        <v>906</v>
      </c>
      <c r="C59" s="94">
        <f>'No.3-12（方向別）'!C59+'No.3-12（方向別）'!L59+'No.3-34（方向別）'!C59</f>
        <v>110</v>
      </c>
      <c r="D59" s="94">
        <f t="shared" si="0"/>
        <v>1016</v>
      </c>
      <c r="E59" s="93">
        <f>'No.3-12（方向別）'!E59+'No.3-12（方向別）'!N59+'No.3-34（方向別）'!E59</f>
        <v>4</v>
      </c>
      <c r="F59" s="94">
        <f>'No.3-12（方向別）'!F59+'No.3-12（方向別）'!O59+'No.3-34（方向別）'!F59</f>
        <v>13</v>
      </c>
      <c r="G59" s="94">
        <f t="shared" si="1"/>
        <v>17</v>
      </c>
      <c r="H59" s="93">
        <f t="shared" si="8"/>
        <v>1033</v>
      </c>
      <c r="I59" s="95">
        <f t="shared" si="2"/>
        <v>1.6456921587608906</v>
      </c>
      <c r="J59" s="96">
        <f t="shared" si="3"/>
        <v>8.6814017984704606</v>
      </c>
      <c r="K59" s="103">
        <f>'No.3-34（方向別）'!K59+'No.3-78（方向別）'!K59+'No.3-1112（方向別）'!K59</f>
        <v>750</v>
      </c>
      <c r="L59" s="100">
        <f>'No.3-34（方向別）'!L59+'No.3-78（方向別）'!L59+'No.3-1112（方向別）'!L59</f>
        <v>130</v>
      </c>
      <c r="M59" s="100">
        <f>SUM(K59:L59)</f>
        <v>880</v>
      </c>
      <c r="N59" s="99">
        <f>'No.3-34（方向別）'!N59+'No.3-78（方向別）'!N59+'No.3-1112（方向別）'!N59</f>
        <v>8</v>
      </c>
      <c r="O59" s="100">
        <f>'No.3-34（方向別）'!O59+'No.3-78（方向別）'!O59+'No.3-1112（方向別）'!O59</f>
        <v>10</v>
      </c>
      <c r="P59" s="94">
        <f t="shared" si="5"/>
        <v>18</v>
      </c>
      <c r="Q59" s="93">
        <f t="shared" si="9"/>
        <v>898</v>
      </c>
      <c r="R59" s="95">
        <f t="shared" si="6"/>
        <v>2.0044543429844097</v>
      </c>
      <c r="S59" s="96">
        <f t="shared" si="7"/>
        <v>8.3341067285382824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9461</v>
      </c>
      <c r="C60" s="142">
        <f t="shared" ref="C60:J60" si="10">C30+C37+C38+C39+C40+C41+C42+C43+C44+C45+C52+C59</f>
        <v>1877</v>
      </c>
      <c r="D60" s="143">
        <f t="shared" si="10"/>
        <v>11338</v>
      </c>
      <c r="E60" s="141">
        <f t="shared" si="10"/>
        <v>70</v>
      </c>
      <c r="F60" s="144">
        <f t="shared" si="10"/>
        <v>491</v>
      </c>
      <c r="G60" s="143">
        <f t="shared" si="10"/>
        <v>561</v>
      </c>
      <c r="H60" s="302">
        <f t="shared" si="10"/>
        <v>11899</v>
      </c>
      <c r="I60" s="547">
        <f t="shared" ref="I60" si="11">IF(H60=0,"-",G60/H60%)</f>
        <v>4.7146819060425251</v>
      </c>
      <c r="J60" s="304">
        <f t="shared" si="10"/>
        <v>100.00000000000001</v>
      </c>
      <c r="K60" s="145">
        <f>K30+K37+K38+K39+K40+K41+K42+K43+K44+K45+K52+K59</f>
        <v>8392</v>
      </c>
      <c r="L60" s="142">
        <f t="shared" ref="L60:Q60" si="12">L30+L37+L38+L39+L40+L41+L42+L43+L44+L45+L52+L59</f>
        <v>1773</v>
      </c>
      <c r="M60" s="143">
        <f t="shared" si="12"/>
        <v>10165</v>
      </c>
      <c r="N60" s="141">
        <f t="shared" si="12"/>
        <v>68</v>
      </c>
      <c r="O60" s="144">
        <f t="shared" si="12"/>
        <v>542</v>
      </c>
      <c r="P60" s="143">
        <f t="shared" si="12"/>
        <v>610</v>
      </c>
      <c r="Q60" s="302">
        <f t="shared" si="12"/>
        <v>10775</v>
      </c>
      <c r="R60" s="547">
        <f t="shared" ref="R60" si="13">IF(Q60=0,"-",P60/Q60%)</f>
        <v>5.6612529002320189</v>
      </c>
      <c r="S60" s="304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77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112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98</v>
      </c>
      <c r="J63" s="56" t="s">
        <v>99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98</v>
      </c>
      <c r="S63" s="56" t="s">
        <v>99</v>
      </c>
      <c r="T63" s="61"/>
      <c r="U63" s="61"/>
      <c r="X63" s="62">
        <v>1094</v>
      </c>
      <c r="Y63" s="62"/>
    </row>
    <row r="64" spans="1:59" s="24" customFormat="1" ht="17.100000000000001" customHeight="1">
      <c r="A64" s="64" t="s">
        <v>17</v>
      </c>
      <c r="B64" s="65">
        <f>B24+K24</f>
        <v>224</v>
      </c>
      <c r="C64" s="66">
        <f t="shared" ref="C64:G64" si="14">C24+L24</f>
        <v>42</v>
      </c>
      <c r="D64" s="66">
        <f t="shared" si="14"/>
        <v>266</v>
      </c>
      <c r="E64" s="65">
        <f t="shared" si="14"/>
        <v>1</v>
      </c>
      <c r="F64" s="66">
        <f t="shared" si="14"/>
        <v>15</v>
      </c>
      <c r="G64" s="66">
        <f t="shared" si="14"/>
        <v>16</v>
      </c>
      <c r="H64" s="65">
        <f>D64+G64</f>
        <v>282</v>
      </c>
      <c r="I64" s="67">
        <f>G64/H64%</f>
        <v>5.6737588652482271</v>
      </c>
      <c r="J64" s="68">
        <f>H64/$H$100%</f>
        <v>1.2437152685895738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B99" si="15">B25+K25</f>
        <v>250</v>
      </c>
      <c r="C65" s="75">
        <f t="shared" ref="C65:C99" si="16">C25+L25</f>
        <v>41</v>
      </c>
      <c r="D65" s="75">
        <f t="shared" ref="D65:D99" si="17">D25+M25</f>
        <v>291</v>
      </c>
      <c r="E65" s="74">
        <f t="shared" ref="E65:E99" si="18">E25+N25</f>
        <v>3</v>
      </c>
      <c r="F65" s="75">
        <f t="shared" ref="F65:F99" si="19">F25+O25</f>
        <v>17</v>
      </c>
      <c r="G65" s="75">
        <f t="shared" ref="G65:G99" si="20">G25+P25</f>
        <v>20</v>
      </c>
      <c r="H65" s="74">
        <f>D65+G65</f>
        <v>311</v>
      </c>
      <c r="I65" s="76">
        <f t="shared" ref="I65:I99" si="21">G65/H65%</f>
        <v>6.4308681672025729</v>
      </c>
      <c r="J65" s="77">
        <f t="shared" ref="J65:J99" si="22">H65/$H$100%</f>
        <v>1.3716150657140336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15"/>
        <v>243</v>
      </c>
      <c r="C66" s="75">
        <f t="shared" si="16"/>
        <v>39</v>
      </c>
      <c r="D66" s="75">
        <f t="shared" si="17"/>
        <v>282</v>
      </c>
      <c r="E66" s="74">
        <f t="shared" si="18"/>
        <v>0</v>
      </c>
      <c r="F66" s="75">
        <f t="shared" si="19"/>
        <v>8</v>
      </c>
      <c r="G66" s="75">
        <f t="shared" si="20"/>
        <v>8</v>
      </c>
      <c r="H66" s="74">
        <f t="shared" ref="H66:H99" si="23">D66+G66</f>
        <v>290</v>
      </c>
      <c r="I66" s="76">
        <f t="shared" si="21"/>
        <v>2.7586206896551726</v>
      </c>
      <c r="J66" s="77">
        <f t="shared" si="22"/>
        <v>1.2789979712445974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15"/>
        <v>313</v>
      </c>
      <c r="C67" s="81">
        <f t="shared" si="16"/>
        <v>45</v>
      </c>
      <c r="D67" s="81">
        <f t="shared" si="17"/>
        <v>358</v>
      </c>
      <c r="E67" s="80">
        <f t="shared" si="18"/>
        <v>1</v>
      </c>
      <c r="F67" s="81">
        <f t="shared" si="19"/>
        <v>11</v>
      </c>
      <c r="G67" s="81">
        <f t="shared" si="20"/>
        <v>12</v>
      </c>
      <c r="H67" s="80">
        <f t="shared" si="23"/>
        <v>370</v>
      </c>
      <c r="I67" s="82">
        <f t="shared" si="21"/>
        <v>3.243243243243243</v>
      </c>
      <c r="J67" s="83">
        <f t="shared" si="22"/>
        <v>1.6318249977948309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15"/>
        <v>293</v>
      </c>
      <c r="C68" s="75">
        <f t="shared" si="16"/>
        <v>41</v>
      </c>
      <c r="D68" s="75">
        <f t="shared" si="17"/>
        <v>334</v>
      </c>
      <c r="E68" s="74">
        <f t="shared" si="18"/>
        <v>0</v>
      </c>
      <c r="F68" s="75">
        <f t="shared" si="19"/>
        <v>12</v>
      </c>
      <c r="G68" s="75">
        <f t="shared" si="20"/>
        <v>12</v>
      </c>
      <c r="H68" s="74">
        <f t="shared" si="23"/>
        <v>346</v>
      </c>
      <c r="I68" s="76">
        <f t="shared" si="21"/>
        <v>3.4682080924855492</v>
      </c>
      <c r="J68" s="77">
        <f t="shared" si="22"/>
        <v>1.525976889829761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15"/>
        <v>311</v>
      </c>
      <c r="C69" s="87">
        <f t="shared" si="16"/>
        <v>45</v>
      </c>
      <c r="D69" s="87">
        <f t="shared" si="17"/>
        <v>356</v>
      </c>
      <c r="E69" s="86">
        <f t="shared" si="18"/>
        <v>2</v>
      </c>
      <c r="F69" s="87">
        <f t="shared" si="19"/>
        <v>22</v>
      </c>
      <c r="G69" s="87">
        <f t="shared" si="20"/>
        <v>24</v>
      </c>
      <c r="H69" s="86">
        <f t="shared" si="23"/>
        <v>380</v>
      </c>
      <c r="I69" s="88">
        <f t="shared" si="21"/>
        <v>6.3157894736842106</v>
      </c>
      <c r="J69" s="89">
        <f t="shared" si="22"/>
        <v>1.6759283761136103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15"/>
        <v>1634</v>
      </c>
      <c r="C70" s="94">
        <f t="shared" si="16"/>
        <v>253</v>
      </c>
      <c r="D70" s="94">
        <f t="shared" si="17"/>
        <v>1887</v>
      </c>
      <c r="E70" s="93">
        <f t="shared" si="18"/>
        <v>7</v>
      </c>
      <c r="F70" s="94">
        <f t="shared" si="19"/>
        <v>85</v>
      </c>
      <c r="G70" s="94">
        <f t="shared" si="20"/>
        <v>92</v>
      </c>
      <c r="H70" s="93">
        <f t="shared" si="23"/>
        <v>1979</v>
      </c>
      <c r="I70" s="95">
        <f t="shared" si="21"/>
        <v>4.6488125315816067</v>
      </c>
      <c r="J70" s="96">
        <f t="shared" si="22"/>
        <v>8.7280585692864072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15"/>
        <v>387</v>
      </c>
      <c r="C71" s="100">
        <f t="shared" si="16"/>
        <v>61</v>
      </c>
      <c r="D71" s="100">
        <f t="shared" si="17"/>
        <v>448</v>
      </c>
      <c r="E71" s="99">
        <f t="shared" si="18"/>
        <v>4</v>
      </c>
      <c r="F71" s="100">
        <f t="shared" si="19"/>
        <v>12</v>
      </c>
      <c r="G71" s="100">
        <f t="shared" si="20"/>
        <v>16</v>
      </c>
      <c r="H71" s="99">
        <f t="shared" si="23"/>
        <v>464</v>
      </c>
      <c r="I71" s="101">
        <f t="shared" si="21"/>
        <v>3.4482758620689657</v>
      </c>
      <c r="J71" s="102">
        <f t="shared" si="22"/>
        <v>2.0463967539913557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15"/>
        <v>320</v>
      </c>
      <c r="C72" s="75">
        <f t="shared" si="16"/>
        <v>33</v>
      </c>
      <c r="D72" s="75">
        <f t="shared" si="17"/>
        <v>353</v>
      </c>
      <c r="E72" s="74">
        <f t="shared" si="18"/>
        <v>4</v>
      </c>
      <c r="F72" s="75">
        <f t="shared" si="19"/>
        <v>19</v>
      </c>
      <c r="G72" s="75">
        <f t="shared" si="20"/>
        <v>23</v>
      </c>
      <c r="H72" s="74">
        <f t="shared" si="23"/>
        <v>376</v>
      </c>
      <c r="I72" s="76">
        <f t="shared" si="21"/>
        <v>6.1170212765957448</v>
      </c>
      <c r="J72" s="77">
        <f t="shared" si="22"/>
        <v>1.6582870247860986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15"/>
        <v>282</v>
      </c>
      <c r="C73" s="75">
        <f t="shared" si="16"/>
        <v>54</v>
      </c>
      <c r="D73" s="75">
        <f t="shared" si="17"/>
        <v>336</v>
      </c>
      <c r="E73" s="74">
        <f t="shared" si="18"/>
        <v>0</v>
      </c>
      <c r="F73" s="75">
        <f t="shared" si="19"/>
        <v>16</v>
      </c>
      <c r="G73" s="75">
        <f t="shared" si="20"/>
        <v>16</v>
      </c>
      <c r="H73" s="74">
        <f t="shared" si="23"/>
        <v>352</v>
      </c>
      <c r="I73" s="76">
        <f t="shared" si="21"/>
        <v>4.5454545454545459</v>
      </c>
      <c r="J73" s="77">
        <f t="shared" si="22"/>
        <v>1.5524389168210284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15"/>
        <v>257</v>
      </c>
      <c r="C74" s="75">
        <f t="shared" si="16"/>
        <v>56</v>
      </c>
      <c r="D74" s="75">
        <f t="shared" si="17"/>
        <v>313</v>
      </c>
      <c r="E74" s="74">
        <f t="shared" si="18"/>
        <v>1</v>
      </c>
      <c r="F74" s="75">
        <f t="shared" si="19"/>
        <v>13</v>
      </c>
      <c r="G74" s="75">
        <f t="shared" si="20"/>
        <v>14</v>
      </c>
      <c r="H74" s="74">
        <f t="shared" si="23"/>
        <v>327</v>
      </c>
      <c r="I74" s="76">
        <f t="shared" si="21"/>
        <v>4.2813455657492359</v>
      </c>
      <c r="J74" s="77">
        <f t="shared" si="22"/>
        <v>1.4421804710240804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15"/>
        <v>307</v>
      </c>
      <c r="C75" s="75">
        <f t="shared" si="16"/>
        <v>75</v>
      </c>
      <c r="D75" s="75">
        <f t="shared" si="17"/>
        <v>382</v>
      </c>
      <c r="E75" s="74">
        <f t="shared" si="18"/>
        <v>1</v>
      </c>
      <c r="F75" s="75">
        <f t="shared" si="19"/>
        <v>22</v>
      </c>
      <c r="G75" s="75">
        <f t="shared" si="20"/>
        <v>23</v>
      </c>
      <c r="H75" s="74">
        <f t="shared" si="23"/>
        <v>405</v>
      </c>
      <c r="I75" s="76">
        <f t="shared" si="21"/>
        <v>5.6790123456790127</v>
      </c>
      <c r="J75" s="77">
        <f t="shared" si="22"/>
        <v>1.7861868219105583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15"/>
        <v>220</v>
      </c>
      <c r="C76" s="87">
        <f t="shared" si="16"/>
        <v>42</v>
      </c>
      <c r="D76" s="87">
        <f t="shared" si="17"/>
        <v>262</v>
      </c>
      <c r="E76" s="86">
        <f t="shared" si="18"/>
        <v>3</v>
      </c>
      <c r="F76" s="87">
        <f t="shared" si="19"/>
        <v>24</v>
      </c>
      <c r="G76" s="87">
        <f t="shared" si="20"/>
        <v>27</v>
      </c>
      <c r="H76" s="86">
        <f t="shared" si="23"/>
        <v>289</v>
      </c>
      <c r="I76" s="88">
        <f t="shared" si="21"/>
        <v>9.3425605536332181</v>
      </c>
      <c r="J76" s="89">
        <f t="shared" si="22"/>
        <v>1.2745876334127193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15"/>
        <v>1773</v>
      </c>
      <c r="C77" s="94">
        <f t="shared" si="16"/>
        <v>321</v>
      </c>
      <c r="D77" s="94">
        <f t="shared" si="17"/>
        <v>2094</v>
      </c>
      <c r="E77" s="93">
        <f t="shared" si="18"/>
        <v>13</v>
      </c>
      <c r="F77" s="94">
        <f t="shared" si="19"/>
        <v>106</v>
      </c>
      <c r="G77" s="94">
        <f t="shared" si="20"/>
        <v>119</v>
      </c>
      <c r="H77" s="93">
        <f t="shared" si="23"/>
        <v>2213</v>
      </c>
      <c r="I77" s="95">
        <f t="shared" si="21"/>
        <v>5.3773158608224136</v>
      </c>
      <c r="J77" s="96">
        <f t="shared" si="22"/>
        <v>9.7600776219458414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15"/>
        <v>1453</v>
      </c>
      <c r="C78" s="105">
        <f t="shared" si="16"/>
        <v>317</v>
      </c>
      <c r="D78" s="94">
        <f t="shared" si="17"/>
        <v>1770</v>
      </c>
      <c r="E78" s="104">
        <f t="shared" si="18"/>
        <v>12</v>
      </c>
      <c r="F78" s="105">
        <f t="shared" si="19"/>
        <v>141</v>
      </c>
      <c r="G78" s="94">
        <f t="shared" si="20"/>
        <v>153</v>
      </c>
      <c r="H78" s="93">
        <f t="shared" si="23"/>
        <v>1923</v>
      </c>
      <c r="I78" s="95">
        <f t="shared" si="21"/>
        <v>7.9563182527301093</v>
      </c>
      <c r="J78" s="96">
        <f t="shared" si="22"/>
        <v>8.4810796507012434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305" t="s">
        <v>32</v>
      </c>
      <c r="B79" s="104">
        <f t="shared" si="15"/>
        <v>1239</v>
      </c>
      <c r="C79" s="105">
        <f t="shared" si="16"/>
        <v>307</v>
      </c>
      <c r="D79" s="94">
        <f t="shared" si="17"/>
        <v>1546</v>
      </c>
      <c r="E79" s="104">
        <f t="shared" si="18"/>
        <v>11</v>
      </c>
      <c r="F79" s="105">
        <f t="shared" si="19"/>
        <v>108</v>
      </c>
      <c r="G79" s="94">
        <f t="shared" si="20"/>
        <v>119</v>
      </c>
      <c r="H79" s="93">
        <f t="shared" si="23"/>
        <v>1665</v>
      </c>
      <c r="I79" s="95">
        <f t="shared" si="21"/>
        <v>7.1471471471471482</v>
      </c>
      <c r="J79" s="96">
        <f t="shared" si="22"/>
        <v>7.3432124900767395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305" t="s">
        <v>33</v>
      </c>
      <c r="B80" s="104">
        <f t="shared" si="15"/>
        <v>1275</v>
      </c>
      <c r="C80" s="105">
        <f t="shared" si="16"/>
        <v>299</v>
      </c>
      <c r="D80" s="94">
        <f t="shared" si="17"/>
        <v>1574</v>
      </c>
      <c r="E80" s="104">
        <f t="shared" si="18"/>
        <v>10</v>
      </c>
      <c r="F80" s="105">
        <f t="shared" si="19"/>
        <v>107</v>
      </c>
      <c r="G80" s="94">
        <f t="shared" si="20"/>
        <v>117</v>
      </c>
      <c r="H80" s="93">
        <f t="shared" si="23"/>
        <v>1691</v>
      </c>
      <c r="I80" s="95">
        <f t="shared" si="21"/>
        <v>6.9189828503843875</v>
      </c>
      <c r="J80" s="96">
        <f t="shared" si="22"/>
        <v>7.4578812737055653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305" t="s">
        <v>34</v>
      </c>
      <c r="B81" s="104">
        <f t="shared" si="15"/>
        <v>1336</v>
      </c>
      <c r="C81" s="105">
        <f t="shared" si="16"/>
        <v>257</v>
      </c>
      <c r="D81" s="94">
        <f t="shared" si="17"/>
        <v>1593</v>
      </c>
      <c r="E81" s="104">
        <f t="shared" si="18"/>
        <v>9</v>
      </c>
      <c r="F81" s="105">
        <f t="shared" si="19"/>
        <v>95</v>
      </c>
      <c r="G81" s="94">
        <f t="shared" si="20"/>
        <v>104</v>
      </c>
      <c r="H81" s="93">
        <f t="shared" si="23"/>
        <v>1697</v>
      </c>
      <c r="I81" s="95">
        <f t="shared" si="21"/>
        <v>6.1284619917501475</v>
      </c>
      <c r="J81" s="96">
        <f t="shared" si="22"/>
        <v>7.4843433006968327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305" t="s">
        <v>35</v>
      </c>
      <c r="B82" s="104">
        <f t="shared" si="15"/>
        <v>1414</v>
      </c>
      <c r="C82" s="105">
        <f t="shared" si="16"/>
        <v>290</v>
      </c>
      <c r="D82" s="94">
        <f t="shared" si="17"/>
        <v>1704</v>
      </c>
      <c r="E82" s="104">
        <f t="shared" si="18"/>
        <v>14</v>
      </c>
      <c r="F82" s="105">
        <f t="shared" si="19"/>
        <v>90</v>
      </c>
      <c r="G82" s="94">
        <f t="shared" si="20"/>
        <v>104</v>
      </c>
      <c r="H82" s="93">
        <f t="shared" si="23"/>
        <v>1808</v>
      </c>
      <c r="I82" s="95">
        <f t="shared" si="21"/>
        <v>5.7522123893805315</v>
      </c>
      <c r="J82" s="96">
        <f t="shared" si="22"/>
        <v>7.9738908000352824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305" t="s">
        <v>36</v>
      </c>
      <c r="B83" s="104">
        <f t="shared" si="15"/>
        <v>1414</v>
      </c>
      <c r="C83" s="105">
        <f t="shared" si="16"/>
        <v>291</v>
      </c>
      <c r="D83" s="94">
        <f t="shared" si="17"/>
        <v>1705</v>
      </c>
      <c r="E83" s="104">
        <f t="shared" si="18"/>
        <v>13</v>
      </c>
      <c r="F83" s="105">
        <f t="shared" si="19"/>
        <v>93</v>
      </c>
      <c r="G83" s="94">
        <f t="shared" si="20"/>
        <v>106</v>
      </c>
      <c r="H83" s="93">
        <f t="shared" si="23"/>
        <v>1811</v>
      </c>
      <c r="I83" s="95">
        <f t="shared" si="21"/>
        <v>5.8531198233020429</v>
      </c>
      <c r="J83" s="96">
        <f t="shared" si="22"/>
        <v>7.9871218135309165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305" t="s">
        <v>37</v>
      </c>
      <c r="B84" s="107">
        <f t="shared" si="15"/>
        <v>1420</v>
      </c>
      <c r="C84" s="108">
        <f t="shared" si="16"/>
        <v>336</v>
      </c>
      <c r="D84" s="109">
        <f t="shared" si="17"/>
        <v>1756</v>
      </c>
      <c r="E84" s="107">
        <f t="shared" si="18"/>
        <v>15</v>
      </c>
      <c r="F84" s="110">
        <f t="shared" si="19"/>
        <v>69</v>
      </c>
      <c r="G84" s="109">
        <f t="shared" si="20"/>
        <v>84</v>
      </c>
      <c r="H84" s="104">
        <f t="shared" si="23"/>
        <v>1840</v>
      </c>
      <c r="I84" s="95">
        <f t="shared" si="21"/>
        <v>4.5652173913043486</v>
      </c>
      <c r="J84" s="96">
        <f t="shared" si="22"/>
        <v>8.1150216106553756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5"/>
        <v>1581</v>
      </c>
      <c r="C85" s="108">
        <f t="shared" si="16"/>
        <v>384</v>
      </c>
      <c r="D85" s="109">
        <f t="shared" si="17"/>
        <v>1965</v>
      </c>
      <c r="E85" s="107">
        <f t="shared" si="18"/>
        <v>12</v>
      </c>
      <c r="F85" s="110">
        <f t="shared" si="19"/>
        <v>66</v>
      </c>
      <c r="G85" s="109">
        <f t="shared" si="20"/>
        <v>78</v>
      </c>
      <c r="H85" s="104">
        <f t="shared" si="23"/>
        <v>2043</v>
      </c>
      <c r="I85" s="95">
        <f t="shared" si="21"/>
        <v>3.8179148311306901</v>
      </c>
      <c r="J85" s="96">
        <f t="shared" si="22"/>
        <v>9.0103201905265937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5"/>
        <v>256</v>
      </c>
      <c r="C86" s="115">
        <f t="shared" si="16"/>
        <v>62</v>
      </c>
      <c r="D86" s="116">
        <f t="shared" si="17"/>
        <v>318</v>
      </c>
      <c r="E86" s="114">
        <f t="shared" si="18"/>
        <v>1</v>
      </c>
      <c r="F86" s="117">
        <f t="shared" si="19"/>
        <v>11</v>
      </c>
      <c r="G86" s="116">
        <f t="shared" si="20"/>
        <v>12</v>
      </c>
      <c r="H86" s="118">
        <f t="shared" si="23"/>
        <v>330</v>
      </c>
      <c r="I86" s="119">
        <f t="shared" si="21"/>
        <v>3.6363636363636367</v>
      </c>
      <c r="J86" s="120">
        <f t="shared" si="22"/>
        <v>1.4554114845197141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5"/>
        <v>265</v>
      </c>
      <c r="C87" s="124">
        <f t="shared" si="16"/>
        <v>54</v>
      </c>
      <c r="D87" s="125">
        <f t="shared" si="17"/>
        <v>319</v>
      </c>
      <c r="E87" s="123">
        <f t="shared" si="18"/>
        <v>2</v>
      </c>
      <c r="F87" s="126">
        <f t="shared" si="19"/>
        <v>5</v>
      </c>
      <c r="G87" s="125">
        <f t="shared" si="20"/>
        <v>7</v>
      </c>
      <c r="H87" s="127">
        <f t="shared" si="23"/>
        <v>326</v>
      </c>
      <c r="I87" s="128">
        <f t="shared" si="21"/>
        <v>2.147239263803681</v>
      </c>
      <c r="J87" s="129">
        <f t="shared" si="22"/>
        <v>1.4377701331922024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5"/>
        <v>275</v>
      </c>
      <c r="C88" s="124">
        <f t="shared" si="16"/>
        <v>75</v>
      </c>
      <c r="D88" s="125">
        <f t="shared" si="17"/>
        <v>350</v>
      </c>
      <c r="E88" s="123">
        <f t="shared" si="18"/>
        <v>1</v>
      </c>
      <c r="F88" s="126">
        <f t="shared" si="19"/>
        <v>13</v>
      </c>
      <c r="G88" s="125">
        <f t="shared" si="20"/>
        <v>14</v>
      </c>
      <c r="H88" s="127">
        <f t="shared" si="23"/>
        <v>364</v>
      </c>
      <c r="I88" s="128">
        <f t="shared" si="21"/>
        <v>3.8461538461538458</v>
      </c>
      <c r="J88" s="129">
        <f t="shared" si="22"/>
        <v>1.6053629708035635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5"/>
        <v>316</v>
      </c>
      <c r="C89" s="124">
        <f t="shared" si="16"/>
        <v>70</v>
      </c>
      <c r="D89" s="125">
        <f t="shared" si="17"/>
        <v>386</v>
      </c>
      <c r="E89" s="123">
        <f t="shared" si="18"/>
        <v>2</v>
      </c>
      <c r="F89" s="126">
        <f t="shared" si="19"/>
        <v>11</v>
      </c>
      <c r="G89" s="125">
        <f t="shared" si="20"/>
        <v>13</v>
      </c>
      <c r="H89" s="127">
        <f t="shared" si="23"/>
        <v>399</v>
      </c>
      <c r="I89" s="128">
        <f t="shared" si="21"/>
        <v>3.2581453634085213</v>
      </c>
      <c r="J89" s="129">
        <f t="shared" si="22"/>
        <v>1.7597247949192907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5"/>
        <v>309</v>
      </c>
      <c r="C90" s="75">
        <f t="shared" si="16"/>
        <v>46</v>
      </c>
      <c r="D90" s="75">
        <f t="shared" si="17"/>
        <v>355</v>
      </c>
      <c r="E90" s="74">
        <f t="shared" si="18"/>
        <v>2</v>
      </c>
      <c r="F90" s="75">
        <f t="shared" si="19"/>
        <v>6</v>
      </c>
      <c r="G90" s="75">
        <f t="shared" si="20"/>
        <v>8</v>
      </c>
      <c r="H90" s="74">
        <f t="shared" si="23"/>
        <v>363</v>
      </c>
      <c r="I90" s="76">
        <f t="shared" si="21"/>
        <v>2.2038567493112948</v>
      </c>
      <c r="J90" s="77">
        <f t="shared" si="22"/>
        <v>1.6009526329716857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5"/>
        <v>237</v>
      </c>
      <c r="C91" s="87">
        <f t="shared" si="16"/>
        <v>48</v>
      </c>
      <c r="D91" s="87">
        <f t="shared" si="17"/>
        <v>285</v>
      </c>
      <c r="E91" s="86">
        <f t="shared" si="18"/>
        <v>2</v>
      </c>
      <c r="F91" s="87">
        <f t="shared" si="19"/>
        <v>4</v>
      </c>
      <c r="G91" s="87">
        <f t="shared" si="20"/>
        <v>6</v>
      </c>
      <c r="H91" s="86">
        <f t="shared" si="23"/>
        <v>291</v>
      </c>
      <c r="I91" s="132">
        <f t="shared" si="21"/>
        <v>2.0618556701030926</v>
      </c>
      <c r="J91" s="133">
        <f t="shared" si="22"/>
        <v>1.2834083090764752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108</v>
      </c>
      <c r="B92" s="93">
        <f t="shared" si="15"/>
        <v>1658</v>
      </c>
      <c r="C92" s="94">
        <f t="shared" si="16"/>
        <v>355</v>
      </c>
      <c r="D92" s="94">
        <f t="shared" si="17"/>
        <v>2013</v>
      </c>
      <c r="E92" s="93">
        <f t="shared" si="18"/>
        <v>10</v>
      </c>
      <c r="F92" s="94">
        <f t="shared" si="19"/>
        <v>50</v>
      </c>
      <c r="G92" s="94">
        <f t="shared" si="20"/>
        <v>60</v>
      </c>
      <c r="H92" s="93">
        <f t="shared" si="23"/>
        <v>2073</v>
      </c>
      <c r="I92" s="95">
        <f t="shared" si="21"/>
        <v>2.8943560057887119</v>
      </c>
      <c r="J92" s="96">
        <f t="shared" si="22"/>
        <v>9.1426303254829318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5"/>
        <v>294</v>
      </c>
      <c r="C93" s="135">
        <f t="shared" si="16"/>
        <v>43</v>
      </c>
      <c r="D93" s="135">
        <f t="shared" si="17"/>
        <v>337</v>
      </c>
      <c r="E93" s="134">
        <f t="shared" si="18"/>
        <v>2</v>
      </c>
      <c r="F93" s="135">
        <f t="shared" si="19"/>
        <v>5</v>
      </c>
      <c r="G93" s="135">
        <f t="shared" si="20"/>
        <v>7</v>
      </c>
      <c r="H93" s="134">
        <f t="shared" si="23"/>
        <v>344</v>
      </c>
      <c r="I93" s="136">
        <f t="shared" si="21"/>
        <v>2.0348837209302326</v>
      </c>
      <c r="J93" s="137">
        <f t="shared" si="22"/>
        <v>1.5171562141660051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5"/>
        <v>319</v>
      </c>
      <c r="C94" s="75">
        <f t="shared" si="16"/>
        <v>59</v>
      </c>
      <c r="D94" s="75">
        <f t="shared" si="17"/>
        <v>378</v>
      </c>
      <c r="E94" s="74">
        <f t="shared" si="18"/>
        <v>2</v>
      </c>
      <c r="F94" s="75">
        <f t="shared" si="19"/>
        <v>4</v>
      </c>
      <c r="G94" s="75">
        <f t="shared" si="20"/>
        <v>6</v>
      </c>
      <c r="H94" s="74">
        <f t="shared" si="23"/>
        <v>384</v>
      </c>
      <c r="I94" s="76">
        <f t="shared" si="21"/>
        <v>1.5625</v>
      </c>
      <c r="J94" s="77">
        <f t="shared" si="22"/>
        <v>1.6935697274411219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5"/>
        <v>321</v>
      </c>
      <c r="C95" s="75">
        <f t="shared" si="16"/>
        <v>42</v>
      </c>
      <c r="D95" s="75">
        <f t="shared" si="17"/>
        <v>363</v>
      </c>
      <c r="E95" s="74">
        <f t="shared" si="18"/>
        <v>2</v>
      </c>
      <c r="F95" s="75">
        <f t="shared" si="19"/>
        <v>3</v>
      </c>
      <c r="G95" s="75">
        <f t="shared" si="20"/>
        <v>5</v>
      </c>
      <c r="H95" s="74">
        <f t="shared" si="23"/>
        <v>368</v>
      </c>
      <c r="I95" s="76">
        <f t="shared" si="21"/>
        <v>1.3586956521739131</v>
      </c>
      <c r="J95" s="77">
        <f t="shared" si="22"/>
        <v>1.6230043221310753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5"/>
        <v>239</v>
      </c>
      <c r="C96" s="75">
        <f t="shared" si="16"/>
        <v>33</v>
      </c>
      <c r="D96" s="75">
        <f t="shared" si="17"/>
        <v>272</v>
      </c>
      <c r="E96" s="74">
        <f t="shared" si="18"/>
        <v>2</v>
      </c>
      <c r="F96" s="75">
        <f t="shared" si="19"/>
        <v>7</v>
      </c>
      <c r="G96" s="75">
        <f t="shared" si="20"/>
        <v>9</v>
      </c>
      <c r="H96" s="74">
        <f t="shared" si="23"/>
        <v>281</v>
      </c>
      <c r="I96" s="128">
        <f t="shared" si="21"/>
        <v>3.2028469750889679</v>
      </c>
      <c r="J96" s="129">
        <f t="shared" si="22"/>
        <v>1.239304930757696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si="15"/>
        <v>235</v>
      </c>
      <c r="C97" s="75">
        <f t="shared" si="16"/>
        <v>31</v>
      </c>
      <c r="D97" s="75">
        <f t="shared" si="17"/>
        <v>266</v>
      </c>
      <c r="E97" s="74">
        <f t="shared" si="18"/>
        <v>3</v>
      </c>
      <c r="F97" s="75">
        <f t="shared" si="19"/>
        <v>1</v>
      </c>
      <c r="G97" s="75">
        <f t="shared" si="20"/>
        <v>4</v>
      </c>
      <c r="H97" s="74">
        <f t="shared" si="23"/>
        <v>270</v>
      </c>
      <c r="I97" s="76">
        <f t="shared" si="21"/>
        <v>1.4814814814814814</v>
      </c>
      <c r="J97" s="77">
        <f t="shared" si="22"/>
        <v>1.190791214607039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78</v>
      </c>
      <c r="B98" s="86">
        <f t="shared" si="15"/>
        <v>248</v>
      </c>
      <c r="C98" s="87">
        <f t="shared" si="16"/>
        <v>32</v>
      </c>
      <c r="D98" s="87">
        <f t="shared" si="17"/>
        <v>280</v>
      </c>
      <c r="E98" s="86">
        <f t="shared" si="18"/>
        <v>1</v>
      </c>
      <c r="F98" s="87">
        <f t="shared" si="19"/>
        <v>3</v>
      </c>
      <c r="G98" s="87">
        <f t="shared" si="20"/>
        <v>4</v>
      </c>
      <c r="H98" s="86">
        <f t="shared" si="23"/>
        <v>284</v>
      </c>
      <c r="I98" s="132">
        <f t="shared" si="21"/>
        <v>1.4084507042253522</v>
      </c>
      <c r="J98" s="133">
        <f t="shared" si="22"/>
        <v>1.2525359442533297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79</v>
      </c>
      <c r="B99" s="93">
        <f t="shared" si="15"/>
        <v>1656</v>
      </c>
      <c r="C99" s="94">
        <f t="shared" si="16"/>
        <v>240</v>
      </c>
      <c r="D99" s="94">
        <f t="shared" si="17"/>
        <v>1896</v>
      </c>
      <c r="E99" s="93">
        <f t="shared" si="18"/>
        <v>12</v>
      </c>
      <c r="F99" s="94">
        <f t="shared" si="19"/>
        <v>23</v>
      </c>
      <c r="G99" s="94">
        <f t="shared" si="20"/>
        <v>35</v>
      </c>
      <c r="H99" s="93">
        <f t="shared" si="23"/>
        <v>1931</v>
      </c>
      <c r="I99" s="95">
        <f t="shared" si="21"/>
        <v>1.8125323666494046</v>
      </c>
      <c r="J99" s="96">
        <f t="shared" si="22"/>
        <v>8.516362353356266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17853</v>
      </c>
      <c r="C100" s="142">
        <f t="shared" ref="C100:H100" si="24">C70+C77+C78+C79+C80+C81+C82+C83+C84+C85+C92+C99</f>
        <v>3650</v>
      </c>
      <c r="D100" s="143">
        <f t="shared" si="24"/>
        <v>21503</v>
      </c>
      <c r="E100" s="141">
        <f t="shared" si="24"/>
        <v>138</v>
      </c>
      <c r="F100" s="144">
        <f t="shared" si="24"/>
        <v>1033</v>
      </c>
      <c r="G100" s="143">
        <f t="shared" si="24"/>
        <v>1171</v>
      </c>
      <c r="H100" s="302">
        <f t="shared" si="24"/>
        <v>22674</v>
      </c>
      <c r="I100" s="547">
        <f t="shared" ref="I100" si="25">IF(H100=0,"-",G100/H100%)</f>
        <v>5.1645056011290462</v>
      </c>
      <c r="J100" s="304">
        <f t="shared" ref="J100" si="26">J70+J77+J78+J79+J80+J81+J82+J83+J84+J85+J92+J99</f>
        <v>100.00000000000001</v>
      </c>
      <c r="K100" s="145"/>
      <c r="L100" s="142"/>
      <c r="M100" s="143"/>
      <c r="N100" s="141"/>
      <c r="O100" s="144"/>
      <c r="P100" s="143"/>
      <c r="Q100" s="302"/>
      <c r="R100" s="303"/>
      <c r="S100" s="304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70:U70 T77:U77 T84:U89 T92:U92 T99:U99 T59:U59 T52:U52 T44:U49 T37:U37 T30:U30">
    <cfRule type="expression" dxfId="36" priority="18" stopIfTrue="1">
      <formula>$Y30=1</formula>
    </cfRule>
  </conditionalFormatting>
  <conditionalFormatting sqref="B30:J30 B37:J37 B44:J49 B52:J52 B59:J59">
    <cfRule type="expression" dxfId="35" priority="8" stopIfTrue="1">
      <formula>$Y30=1</formula>
    </cfRule>
  </conditionalFormatting>
  <conditionalFormatting sqref="P30:R30 P37:R37 P44:R49 P52:R52 P59:R59">
    <cfRule type="expression" dxfId="34" priority="7" stopIfTrue="1">
      <formula>$Y30=1</formula>
    </cfRule>
  </conditionalFormatting>
  <conditionalFormatting sqref="B70:J70 B77:J77 B84:J89 B92:J92 B99:J99">
    <cfRule type="expression" dxfId="33" priority="6" stopIfTrue="1">
      <formula>$Y70=1</formula>
    </cfRule>
  </conditionalFormatting>
  <conditionalFormatting sqref="K70:S70 K77:S77 K84:S89 K92:S92 K99:S99">
    <cfRule type="expression" dxfId="32" priority="5" stopIfTrue="1">
      <formula>$Y70=1</formula>
    </cfRule>
  </conditionalFormatting>
  <conditionalFormatting sqref="S30 S37 S44:S49 S52 S59">
    <cfRule type="expression" dxfId="31" priority="4" stopIfTrue="1">
      <formula>$Y30=1</formula>
    </cfRule>
  </conditionalFormatting>
  <conditionalFormatting sqref="I60">
    <cfRule type="expression" dxfId="30" priority="3" stopIfTrue="1">
      <formula>$Y60=1</formula>
    </cfRule>
  </conditionalFormatting>
  <conditionalFormatting sqref="R60">
    <cfRule type="expression" dxfId="29" priority="2" stopIfTrue="1">
      <formula>$Y60=1</formula>
    </cfRule>
  </conditionalFormatting>
  <conditionalFormatting sqref="I100">
    <cfRule type="expression" dxfId="28" priority="1" stopIfTrue="1">
      <formula>$Y100=1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BG100"/>
  <sheetViews>
    <sheetView view="pageBreakPreview" topLeftCell="A85" zoomScaleNormal="100" zoomScaleSheetLayoutView="100" workbookViewId="0">
      <selection activeCell="I100" sqref="I10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80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116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216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81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237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82</v>
      </c>
      <c r="C21" s="38"/>
      <c r="D21" s="38"/>
      <c r="E21" s="38"/>
      <c r="F21" s="38"/>
      <c r="G21" s="38"/>
      <c r="H21" s="38"/>
      <c r="I21" s="38"/>
      <c r="J21" s="39"/>
      <c r="K21" s="40" t="s">
        <v>83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117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864</v>
      </c>
      <c r="Y23" s="62">
        <v>1102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'No.3-34（方向別）'!K24+'No.3-56（方向別）'!B24+'No.3-56（方向別）'!K24</f>
        <v>32</v>
      </c>
      <c r="C24" s="66">
        <f>'No.3-34（方向別）'!L24+'No.3-56（方向別）'!C24+'No.3-56（方向別）'!L24</f>
        <v>5</v>
      </c>
      <c r="D24" s="66">
        <f>'No.3-34（方向別）'!M24+'No.3-56（方向別）'!D24+'No.3-56（方向別）'!M24</f>
        <v>37</v>
      </c>
      <c r="E24" s="65">
        <f>'No.3-34（方向別）'!N24+'No.3-56（方向別）'!E24+'No.3-56（方向別）'!N24</f>
        <v>2</v>
      </c>
      <c r="F24" s="66">
        <f>'No.3-34（方向別）'!O24+'No.3-56（方向別）'!F24+'No.3-56（方向別）'!O24</f>
        <v>7</v>
      </c>
      <c r="G24" s="66">
        <f>'No.3-34（方向別）'!P24+'No.3-56（方向別）'!G24+'No.3-56（方向別）'!P24</f>
        <v>9</v>
      </c>
      <c r="H24" s="65">
        <f>D24+G24</f>
        <v>46</v>
      </c>
      <c r="I24" s="67">
        <f>G24/H24%</f>
        <v>19.565217391304348</v>
      </c>
      <c r="J24" s="68">
        <f>H24/$H$60%</f>
        <v>0.60670007913479296</v>
      </c>
      <c r="K24" s="69">
        <f>'No.3-34（方向別）'!B24+'No.3-78（方向別）'!B24+'No.3-1112（方向別）'!B24</f>
        <v>88</v>
      </c>
      <c r="L24" s="66">
        <f>'No.3-34（方向別）'!C24+'No.3-78（方向別）'!C24+'No.3-1112（方向別）'!C24</f>
        <v>27</v>
      </c>
      <c r="M24" s="66">
        <f>'No.3-34（方向別）'!D24+'No.3-78（方向別）'!D24+'No.3-1112（方向別）'!D24</f>
        <v>115</v>
      </c>
      <c r="N24" s="65">
        <f>'No.3-34（方向別）'!E24+'No.3-78（方向別）'!E24+'No.3-1112（方向別）'!E24</f>
        <v>2</v>
      </c>
      <c r="O24" s="66">
        <f>'No.3-34（方向別）'!F24+'No.3-78（方向別）'!F24+'No.3-1112（方向別）'!F24</f>
        <v>8</v>
      </c>
      <c r="P24" s="66">
        <f>'No.3-34（方向別）'!G24+'No.3-78（方向別）'!G24+'No.3-1112（方向別）'!G24</f>
        <v>10</v>
      </c>
      <c r="Q24" s="65">
        <f>M24+P24</f>
        <v>125</v>
      </c>
      <c r="R24" s="67">
        <f>P24/Q24%</f>
        <v>8</v>
      </c>
      <c r="S24" s="68">
        <f>Q24/$Q$60%</f>
        <v>1.4389317370783929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'No.3-34（方向別）'!K25+'No.3-56（方向別）'!B25+'No.3-56（方向別）'!K25</f>
        <v>45</v>
      </c>
      <c r="C25" s="75">
        <f>'No.3-34（方向別）'!L25+'No.3-56（方向別）'!C25+'No.3-56（方向別）'!L25</f>
        <v>4</v>
      </c>
      <c r="D25" s="75">
        <f>'No.3-34（方向別）'!M25+'No.3-56（方向別）'!D25+'No.3-56（方向別）'!M25</f>
        <v>49</v>
      </c>
      <c r="E25" s="74">
        <f>'No.3-34（方向別）'!N25+'No.3-56（方向別）'!E25+'No.3-56（方向別）'!N25</f>
        <v>2</v>
      </c>
      <c r="F25" s="75">
        <f>'No.3-34（方向別）'!O25+'No.3-56（方向別）'!F25+'No.3-56（方向別）'!O25</f>
        <v>2</v>
      </c>
      <c r="G25" s="75">
        <f>'No.3-34（方向別）'!P25+'No.3-56（方向別）'!G25+'No.3-56（方向別）'!P25</f>
        <v>4</v>
      </c>
      <c r="H25" s="74">
        <f>D25+G25</f>
        <v>53</v>
      </c>
      <c r="I25" s="76">
        <f t="shared" ref="I25:I59" si="0">G25/H25%</f>
        <v>7.5471698113207539</v>
      </c>
      <c r="J25" s="77">
        <f t="shared" ref="J25:J59" si="1">H25/$H$60%</f>
        <v>0.69902400422052235</v>
      </c>
      <c r="K25" s="78">
        <f>'No.3-34（方向別）'!B25+'No.3-78（方向別）'!B25+'No.3-1112（方向別）'!B25</f>
        <v>77</v>
      </c>
      <c r="L25" s="75">
        <f>'No.3-34（方向別）'!C25+'No.3-78（方向別）'!C25+'No.3-1112（方向別）'!C25</f>
        <v>26</v>
      </c>
      <c r="M25" s="75">
        <f>'No.3-34（方向別）'!D25+'No.3-78（方向別）'!D25+'No.3-1112（方向別）'!D25</f>
        <v>103</v>
      </c>
      <c r="N25" s="74">
        <f>'No.3-34（方向別）'!E25+'No.3-78（方向別）'!E25+'No.3-1112（方向別）'!E25</f>
        <v>3</v>
      </c>
      <c r="O25" s="75">
        <f>'No.3-34（方向別）'!F25+'No.3-78（方向別）'!F25+'No.3-1112（方向別）'!F25</f>
        <v>6</v>
      </c>
      <c r="P25" s="75">
        <f>'No.3-34（方向別）'!G25+'No.3-78（方向別）'!G25+'No.3-1112（方向別）'!G25</f>
        <v>9</v>
      </c>
      <c r="Q25" s="74">
        <f>M25+P25</f>
        <v>112</v>
      </c>
      <c r="R25" s="76">
        <f t="shared" ref="R25:R59" si="2">P25/Q25%</f>
        <v>8.0357142857142847</v>
      </c>
      <c r="S25" s="77">
        <f t="shared" ref="S25:S60" si="3">Q25/$Q$60%</f>
        <v>1.28928283642224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'No.3-34（方向別）'!K26+'No.3-56（方向別）'!B26+'No.3-56（方向別）'!K26</f>
        <v>61</v>
      </c>
      <c r="C26" s="75">
        <f>'No.3-34（方向別）'!L26+'No.3-56（方向別）'!C26+'No.3-56（方向別）'!L26</f>
        <v>8</v>
      </c>
      <c r="D26" s="75">
        <f>'No.3-34（方向別）'!M26+'No.3-56（方向別）'!D26+'No.3-56（方向別）'!M26</f>
        <v>69</v>
      </c>
      <c r="E26" s="74">
        <f>'No.3-34（方向別）'!N26+'No.3-56（方向別）'!E26+'No.3-56（方向別）'!N26</f>
        <v>2</v>
      </c>
      <c r="F26" s="75">
        <f>'No.3-34（方向別）'!O26+'No.3-56（方向別）'!F26+'No.3-56（方向別）'!O26</f>
        <v>4</v>
      </c>
      <c r="G26" s="75">
        <f>'No.3-34（方向別）'!P26+'No.3-56（方向別）'!G26+'No.3-56（方向別）'!P26</f>
        <v>6</v>
      </c>
      <c r="H26" s="74">
        <f t="shared" ref="H26:H59" si="4">D26+G26</f>
        <v>75</v>
      </c>
      <c r="I26" s="76">
        <f t="shared" si="0"/>
        <v>8</v>
      </c>
      <c r="J26" s="77">
        <f t="shared" si="1"/>
        <v>0.98918491163281463</v>
      </c>
      <c r="K26" s="78">
        <f>'No.3-34（方向別）'!B26+'No.3-78（方向別）'!B26+'No.3-1112（方向別）'!B26</f>
        <v>113</v>
      </c>
      <c r="L26" s="75">
        <f>'No.3-34（方向別）'!C26+'No.3-78（方向別）'!C26+'No.3-1112（方向別）'!C26</f>
        <v>23</v>
      </c>
      <c r="M26" s="75">
        <f>'No.3-34（方向別）'!D26+'No.3-78（方向別）'!D26+'No.3-1112（方向別）'!D26</f>
        <v>136</v>
      </c>
      <c r="N26" s="74">
        <f>'No.3-34（方向別）'!E26+'No.3-78（方向別）'!E26+'No.3-1112（方向別）'!E26</f>
        <v>3</v>
      </c>
      <c r="O26" s="75">
        <f>'No.3-34（方向別）'!F26+'No.3-78（方向別）'!F26+'No.3-1112（方向別）'!F26</f>
        <v>4</v>
      </c>
      <c r="P26" s="75">
        <f>'No.3-34（方向別）'!G26+'No.3-78（方向別）'!G26+'No.3-1112（方向別）'!G26</f>
        <v>7</v>
      </c>
      <c r="Q26" s="74">
        <f t="shared" ref="Q26:Q59" si="5">M26+P26</f>
        <v>143</v>
      </c>
      <c r="R26" s="76">
        <f t="shared" si="2"/>
        <v>4.895104895104895</v>
      </c>
      <c r="S26" s="77">
        <f t="shared" si="3"/>
        <v>1.6461379072176816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'No.3-34（方向別）'!K27+'No.3-56（方向別）'!B27+'No.3-56（方向別）'!K27</f>
        <v>47</v>
      </c>
      <c r="C27" s="81">
        <f>'No.3-34（方向別）'!L27+'No.3-56（方向別）'!C27+'No.3-56（方向別）'!L27</f>
        <v>7</v>
      </c>
      <c r="D27" s="81">
        <f>'No.3-34（方向別）'!M27+'No.3-56（方向別）'!D27+'No.3-56（方向別）'!M27</f>
        <v>54</v>
      </c>
      <c r="E27" s="80">
        <f>'No.3-34（方向別）'!N27+'No.3-56（方向別）'!E27+'No.3-56（方向別）'!N27</f>
        <v>2</v>
      </c>
      <c r="F27" s="81">
        <f>'No.3-34（方向別）'!O27+'No.3-56（方向別）'!F27+'No.3-56（方向別）'!O27</f>
        <v>4</v>
      </c>
      <c r="G27" s="81">
        <f>'No.3-34（方向別）'!P27+'No.3-56（方向別）'!G27+'No.3-56（方向別）'!P27</f>
        <v>6</v>
      </c>
      <c r="H27" s="80">
        <f t="shared" si="4"/>
        <v>60</v>
      </c>
      <c r="I27" s="82">
        <f t="shared" si="0"/>
        <v>10</v>
      </c>
      <c r="J27" s="83">
        <f t="shared" si="1"/>
        <v>0.79134792930625175</v>
      </c>
      <c r="K27" s="84">
        <f>'No.3-34（方向別）'!B27+'No.3-78（方向別）'!B27+'No.3-1112（方向別）'!B27</f>
        <v>104</v>
      </c>
      <c r="L27" s="81">
        <f>'No.3-34（方向別）'!C27+'No.3-78（方向別）'!C27+'No.3-1112（方向別）'!C27</f>
        <v>17</v>
      </c>
      <c r="M27" s="81">
        <f>'No.3-34（方向別）'!D27+'No.3-78（方向別）'!D27+'No.3-1112（方向別）'!D27</f>
        <v>121</v>
      </c>
      <c r="N27" s="80">
        <f>'No.3-34（方向別）'!E27+'No.3-78（方向別）'!E27+'No.3-1112（方向別）'!E27</f>
        <v>1</v>
      </c>
      <c r="O27" s="81">
        <f>'No.3-34（方向別）'!F27+'No.3-78（方向別）'!F27+'No.3-1112（方向別）'!F27</f>
        <v>4</v>
      </c>
      <c r="P27" s="81">
        <f>'No.3-34（方向別）'!G27+'No.3-78（方向別）'!G27+'No.3-1112（方向別）'!G27</f>
        <v>5</v>
      </c>
      <c r="Q27" s="80">
        <f t="shared" si="5"/>
        <v>126</v>
      </c>
      <c r="R27" s="82">
        <f t="shared" si="2"/>
        <v>3.9682539682539684</v>
      </c>
      <c r="S27" s="83">
        <f t="shared" si="3"/>
        <v>1.4504431909750202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'No.3-34（方向別）'!K28+'No.3-56（方向別）'!B28+'No.3-56（方向別）'!K28</f>
        <v>47</v>
      </c>
      <c r="C28" s="75">
        <f>'No.3-34（方向別）'!L28+'No.3-56（方向別）'!C28+'No.3-56（方向別）'!L28</f>
        <v>5</v>
      </c>
      <c r="D28" s="75">
        <f>'No.3-34（方向別）'!M28+'No.3-56（方向別）'!D28+'No.3-56（方向別）'!M28</f>
        <v>52</v>
      </c>
      <c r="E28" s="74">
        <f>'No.3-34（方向別）'!N28+'No.3-56（方向別）'!E28+'No.3-56（方向別）'!N28</f>
        <v>3</v>
      </c>
      <c r="F28" s="75">
        <f>'No.3-34（方向別）'!O28+'No.3-56（方向別）'!F28+'No.3-56（方向別）'!O28</f>
        <v>3</v>
      </c>
      <c r="G28" s="75">
        <f>'No.3-34（方向別）'!P28+'No.3-56（方向別）'!G28+'No.3-56（方向別）'!P28</f>
        <v>6</v>
      </c>
      <c r="H28" s="74">
        <f t="shared" si="4"/>
        <v>58</v>
      </c>
      <c r="I28" s="76">
        <f t="shared" si="0"/>
        <v>10.344827586206897</v>
      </c>
      <c r="J28" s="77">
        <f t="shared" si="1"/>
        <v>0.76496966499604335</v>
      </c>
      <c r="K28" s="78">
        <f>'No.3-34（方向別）'!B28+'No.3-78（方向別）'!B28+'No.3-1112（方向別）'!B28</f>
        <v>92</v>
      </c>
      <c r="L28" s="75">
        <f>'No.3-34（方向別）'!C28+'No.3-78（方向別）'!C28+'No.3-1112（方向別）'!C28</f>
        <v>18</v>
      </c>
      <c r="M28" s="75">
        <f>'No.3-34（方向別）'!D28+'No.3-78（方向別）'!D28+'No.3-1112（方向別）'!D28</f>
        <v>110</v>
      </c>
      <c r="N28" s="74">
        <f>'No.3-34（方向別）'!E28+'No.3-78（方向別）'!E28+'No.3-1112（方向別）'!E28</f>
        <v>4</v>
      </c>
      <c r="O28" s="75">
        <f>'No.3-34（方向別）'!F28+'No.3-78（方向別）'!F28+'No.3-1112（方向別）'!F28</f>
        <v>4</v>
      </c>
      <c r="P28" s="75">
        <f>'No.3-34（方向別）'!G28+'No.3-78（方向別）'!G28+'No.3-1112（方向別）'!G28</f>
        <v>8</v>
      </c>
      <c r="Q28" s="74">
        <f t="shared" si="5"/>
        <v>118</v>
      </c>
      <c r="R28" s="76">
        <f t="shared" si="2"/>
        <v>6.7796610169491531</v>
      </c>
      <c r="S28" s="77">
        <f t="shared" si="3"/>
        <v>1.3583515598020028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'No.3-34（方向別）'!K29+'No.3-56（方向別）'!B29+'No.3-56（方向別）'!K29</f>
        <v>67</v>
      </c>
      <c r="C29" s="87">
        <f>'No.3-34（方向別）'!L29+'No.3-56（方向別）'!C29+'No.3-56（方向別）'!L29</f>
        <v>10</v>
      </c>
      <c r="D29" s="87">
        <f>'No.3-34（方向別）'!M29+'No.3-56（方向別）'!D29+'No.3-56（方向別）'!M29</f>
        <v>77</v>
      </c>
      <c r="E29" s="86">
        <f>'No.3-34（方向別）'!N29+'No.3-56（方向別）'!E29+'No.3-56（方向別）'!N29</f>
        <v>4</v>
      </c>
      <c r="F29" s="87">
        <f>'No.3-34（方向別）'!O29+'No.3-56（方向別）'!F29+'No.3-56（方向別）'!O29</f>
        <v>5</v>
      </c>
      <c r="G29" s="87">
        <f>'No.3-34（方向別）'!P29+'No.3-56（方向別）'!G29+'No.3-56（方向別）'!P29</f>
        <v>9</v>
      </c>
      <c r="H29" s="86">
        <f t="shared" si="4"/>
        <v>86</v>
      </c>
      <c r="I29" s="88">
        <f t="shared" si="0"/>
        <v>10.465116279069768</v>
      </c>
      <c r="J29" s="89">
        <f t="shared" si="1"/>
        <v>1.1342653653389607</v>
      </c>
      <c r="K29" s="90">
        <f>'No.3-34（方向別）'!B29+'No.3-78（方向別）'!B29+'No.3-1112（方向別）'!B29</f>
        <v>116</v>
      </c>
      <c r="L29" s="87">
        <f>'No.3-34（方向別）'!C29+'No.3-78（方向別）'!C29+'No.3-1112（方向別）'!C29</f>
        <v>24</v>
      </c>
      <c r="M29" s="87">
        <f>'No.3-34（方向別）'!D29+'No.3-78（方向別）'!D29+'No.3-1112（方向別）'!D29</f>
        <v>140</v>
      </c>
      <c r="N29" s="86">
        <f>'No.3-34（方向別）'!E29+'No.3-78（方向別）'!E29+'No.3-1112（方向別）'!E29</f>
        <v>3</v>
      </c>
      <c r="O29" s="87">
        <f>'No.3-34（方向別）'!F29+'No.3-78（方向別）'!F29+'No.3-1112（方向別）'!F29</f>
        <v>6</v>
      </c>
      <c r="P29" s="87">
        <f>'No.3-34（方向別）'!G29+'No.3-78（方向別）'!G29+'No.3-1112（方向別）'!G29</f>
        <v>9</v>
      </c>
      <c r="Q29" s="86">
        <f t="shared" si="5"/>
        <v>149</v>
      </c>
      <c r="R29" s="88">
        <f t="shared" si="2"/>
        <v>6.0402684563758386</v>
      </c>
      <c r="S29" s="89">
        <f t="shared" si="3"/>
        <v>1.7152066305974443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'No.3-34（方向別）'!K30+'No.3-56（方向別）'!B30+'No.3-56（方向別）'!K30</f>
        <v>299</v>
      </c>
      <c r="C30" s="94">
        <f>'No.3-34（方向別）'!L30+'No.3-56（方向別）'!C30+'No.3-56（方向別）'!L30</f>
        <v>39</v>
      </c>
      <c r="D30" s="94">
        <f>'No.3-34（方向別）'!M30+'No.3-56（方向別）'!D30+'No.3-56（方向別）'!M30</f>
        <v>338</v>
      </c>
      <c r="E30" s="93">
        <f>'No.3-34（方向別）'!N30+'No.3-56（方向別）'!E30+'No.3-56（方向別）'!N30</f>
        <v>15</v>
      </c>
      <c r="F30" s="94">
        <f>'No.3-34（方向別）'!O30+'No.3-56（方向別）'!F30+'No.3-56（方向別）'!O30</f>
        <v>25</v>
      </c>
      <c r="G30" s="94">
        <f>'No.3-34（方向別）'!P30+'No.3-56（方向別）'!G30+'No.3-56（方向別）'!P30</f>
        <v>40</v>
      </c>
      <c r="H30" s="93">
        <f t="shared" si="4"/>
        <v>378</v>
      </c>
      <c r="I30" s="95">
        <f t="shared" si="0"/>
        <v>10.582010582010582</v>
      </c>
      <c r="J30" s="96">
        <f t="shared" si="1"/>
        <v>4.9854919546293859</v>
      </c>
      <c r="K30" s="97">
        <f>'No.3-34（方向別）'!B30+'No.3-78（方向別）'!B30+'No.3-1112（方向別）'!B30</f>
        <v>590</v>
      </c>
      <c r="L30" s="94">
        <f>'No.3-34（方向別）'!C30+'No.3-78（方向別）'!C30+'No.3-1112（方向別）'!C30</f>
        <v>135</v>
      </c>
      <c r="M30" s="94">
        <f>'No.3-34（方向別）'!D30+'No.3-78（方向別）'!D30+'No.3-1112（方向別）'!D30</f>
        <v>725</v>
      </c>
      <c r="N30" s="93">
        <f>'No.3-34（方向別）'!E30+'No.3-78（方向別）'!E30+'No.3-1112（方向別）'!E30</f>
        <v>16</v>
      </c>
      <c r="O30" s="94">
        <f>'No.3-34（方向別）'!F30+'No.3-78（方向別）'!F30+'No.3-1112（方向別）'!F30</f>
        <v>32</v>
      </c>
      <c r="P30" s="94">
        <f>'No.3-34（方向別）'!G30+'No.3-78（方向別）'!G30+'No.3-1112（方向別）'!G30</f>
        <v>48</v>
      </c>
      <c r="Q30" s="93">
        <f t="shared" si="5"/>
        <v>773</v>
      </c>
      <c r="R30" s="95">
        <f t="shared" si="2"/>
        <v>6.2095730918499346</v>
      </c>
      <c r="S30" s="96">
        <f t="shared" si="3"/>
        <v>8.8983538620927813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'No.3-34（方向別）'!K31+'No.3-56（方向別）'!B31+'No.3-56（方向別）'!K31</f>
        <v>45</v>
      </c>
      <c r="C31" s="100">
        <f>'No.3-34（方向別）'!L31+'No.3-56（方向別）'!C31+'No.3-56（方向別）'!L31</f>
        <v>14</v>
      </c>
      <c r="D31" s="100">
        <f>'No.3-34（方向別）'!M31+'No.3-56（方向別）'!D31+'No.3-56（方向別）'!M31</f>
        <v>59</v>
      </c>
      <c r="E31" s="99">
        <f>'No.3-34（方向別）'!N31+'No.3-56（方向別）'!E31+'No.3-56（方向別）'!N31</f>
        <v>4</v>
      </c>
      <c r="F31" s="100">
        <f>'No.3-34（方向別）'!O31+'No.3-56（方向別）'!F31+'No.3-56（方向別）'!O31</f>
        <v>8</v>
      </c>
      <c r="G31" s="100">
        <f>'No.3-34（方向別）'!P31+'No.3-56（方向別）'!G31+'No.3-56（方向別）'!P31</f>
        <v>12</v>
      </c>
      <c r="H31" s="99">
        <f t="shared" si="4"/>
        <v>71</v>
      </c>
      <c r="I31" s="101">
        <f t="shared" si="0"/>
        <v>16.901408450704228</v>
      </c>
      <c r="J31" s="102">
        <f t="shared" si="1"/>
        <v>0.93642838301239784</v>
      </c>
      <c r="K31" s="103">
        <f>'No.3-34（方向別）'!B31+'No.3-78（方向別）'!B31+'No.3-1112（方向別）'!B31</f>
        <v>120</v>
      </c>
      <c r="L31" s="100">
        <f>'No.3-34（方向別）'!C31+'No.3-78（方向別）'!C31+'No.3-1112（方向別）'!C31</f>
        <v>22</v>
      </c>
      <c r="M31" s="100">
        <f>'No.3-34（方向別）'!D31+'No.3-78（方向別）'!D31+'No.3-1112（方向別）'!D31</f>
        <v>142</v>
      </c>
      <c r="N31" s="99">
        <f>'No.3-34（方向別）'!E31+'No.3-78（方向別）'!E31+'No.3-1112（方向別）'!E31</f>
        <v>3</v>
      </c>
      <c r="O31" s="100">
        <f>'No.3-34（方向別）'!F31+'No.3-78（方向別）'!F31+'No.3-1112（方向別）'!F31</f>
        <v>4</v>
      </c>
      <c r="P31" s="100">
        <f>'No.3-34（方向別）'!G31+'No.3-78（方向別）'!G31+'No.3-1112（方向別）'!G31</f>
        <v>7</v>
      </c>
      <c r="Q31" s="99">
        <f t="shared" si="5"/>
        <v>149</v>
      </c>
      <c r="R31" s="101">
        <f t="shared" si="2"/>
        <v>4.6979865771812079</v>
      </c>
      <c r="S31" s="102">
        <f t="shared" si="3"/>
        <v>1.7152066305974443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'No.3-34（方向別）'!K32+'No.3-56（方向別）'!B32+'No.3-56（方向別）'!K32</f>
        <v>55</v>
      </c>
      <c r="C32" s="75">
        <f>'No.3-34（方向別）'!L32+'No.3-56（方向別）'!C32+'No.3-56（方向別）'!L32</f>
        <v>12</v>
      </c>
      <c r="D32" s="75">
        <f>'No.3-34（方向別）'!M32+'No.3-56（方向別）'!D32+'No.3-56（方向別）'!M32</f>
        <v>67</v>
      </c>
      <c r="E32" s="74">
        <f>'No.3-34（方向別）'!N32+'No.3-56（方向別）'!E32+'No.3-56（方向別）'!N32</f>
        <v>2</v>
      </c>
      <c r="F32" s="75">
        <f>'No.3-34（方向別）'!O32+'No.3-56（方向別）'!F32+'No.3-56（方向別）'!O32</f>
        <v>7</v>
      </c>
      <c r="G32" s="75">
        <f>'No.3-34（方向別）'!P32+'No.3-56（方向別）'!G32+'No.3-56（方向別）'!P32</f>
        <v>9</v>
      </c>
      <c r="H32" s="74">
        <f t="shared" si="4"/>
        <v>76</v>
      </c>
      <c r="I32" s="76">
        <f t="shared" si="0"/>
        <v>11.842105263157894</v>
      </c>
      <c r="J32" s="77">
        <f t="shared" si="1"/>
        <v>1.0023740437879189</v>
      </c>
      <c r="K32" s="78">
        <f>'No.3-34（方向別）'!B32+'No.3-78（方向別）'!B32+'No.3-1112（方向別）'!B32</f>
        <v>107</v>
      </c>
      <c r="L32" s="75">
        <f>'No.3-34（方向別）'!C32+'No.3-78（方向別）'!C32+'No.3-1112（方向別）'!C32</f>
        <v>19</v>
      </c>
      <c r="M32" s="75">
        <f>'No.3-34（方向別）'!D32+'No.3-78（方向別）'!D32+'No.3-1112（方向別）'!D32</f>
        <v>126</v>
      </c>
      <c r="N32" s="74">
        <f>'No.3-34（方向別）'!E32+'No.3-78（方向別）'!E32+'No.3-1112（方向別）'!E32</f>
        <v>3</v>
      </c>
      <c r="O32" s="75">
        <f>'No.3-34（方向別）'!F32+'No.3-78（方向別）'!F32+'No.3-1112（方向別）'!F32</f>
        <v>4</v>
      </c>
      <c r="P32" s="75">
        <f>'No.3-34（方向別）'!G32+'No.3-78（方向別）'!G32+'No.3-1112（方向別）'!G32</f>
        <v>7</v>
      </c>
      <c r="Q32" s="74">
        <f t="shared" si="5"/>
        <v>133</v>
      </c>
      <c r="R32" s="76">
        <f t="shared" si="2"/>
        <v>5.2631578947368416</v>
      </c>
      <c r="S32" s="77">
        <f t="shared" si="3"/>
        <v>1.5310233682514101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'No.3-34（方向別）'!K33+'No.3-56（方向別）'!B33+'No.3-56（方向別）'!K33</f>
        <v>66</v>
      </c>
      <c r="C33" s="75">
        <f>'No.3-34（方向別）'!L33+'No.3-56（方向別）'!C33+'No.3-56（方向別）'!L33</f>
        <v>25</v>
      </c>
      <c r="D33" s="75">
        <f>'No.3-34（方向別）'!M33+'No.3-56（方向別）'!D33+'No.3-56（方向別）'!M33</f>
        <v>91</v>
      </c>
      <c r="E33" s="74">
        <f>'No.3-34（方向別）'!N33+'No.3-56（方向別）'!E33+'No.3-56（方向別）'!N33</f>
        <v>4</v>
      </c>
      <c r="F33" s="75">
        <f>'No.3-34（方向別）'!O33+'No.3-56（方向別）'!F33+'No.3-56（方向別）'!O33</f>
        <v>12</v>
      </c>
      <c r="G33" s="75">
        <f>'No.3-34（方向別）'!P33+'No.3-56（方向別）'!G33+'No.3-56（方向別）'!P33</f>
        <v>16</v>
      </c>
      <c r="H33" s="74">
        <f t="shared" si="4"/>
        <v>107</v>
      </c>
      <c r="I33" s="76">
        <f t="shared" si="0"/>
        <v>14.953271028037383</v>
      </c>
      <c r="J33" s="77">
        <f t="shared" si="1"/>
        <v>1.4112371405961488</v>
      </c>
      <c r="K33" s="78">
        <f>'No.3-34（方向別）'!B33+'No.3-78（方向別）'!B33+'No.3-1112（方向別）'!B33</f>
        <v>97</v>
      </c>
      <c r="L33" s="75">
        <f>'No.3-34（方向別）'!C33+'No.3-78（方向別）'!C33+'No.3-1112（方向別）'!C33</f>
        <v>23</v>
      </c>
      <c r="M33" s="75">
        <f>'No.3-34（方向別）'!D33+'No.3-78（方向別）'!D33+'No.3-1112（方向別）'!D33</f>
        <v>120</v>
      </c>
      <c r="N33" s="74">
        <f>'No.3-34（方向別）'!E33+'No.3-78（方向別）'!E33+'No.3-1112（方向別）'!E33</f>
        <v>4</v>
      </c>
      <c r="O33" s="75">
        <f>'No.3-34（方向別）'!F33+'No.3-78（方向別）'!F33+'No.3-1112（方向別）'!F33</f>
        <v>2</v>
      </c>
      <c r="P33" s="75">
        <f>'No.3-34（方向別）'!G33+'No.3-78（方向別）'!G33+'No.3-1112（方向別）'!G33</f>
        <v>6</v>
      </c>
      <c r="Q33" s="74">
        <f t="shared" si="5"/>
        <v>126</v>
      </c>
      <c r="R33" s="76">
        <f t="shared" si="2"/>
        <v>4.7619047619047619</v>
      </c>
      <c r="S33" s="77">
        <f t="shared" si="3"/>
        <v>1.4504431909750202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'No.3-34（方向別）'!K34+'No.3-56（方向別）'!B34+'No.3-56（方向別）'!K34</f>
        <v>50</v>
      </c>
      <c r="C34" s="75">
        <f>'No.3-34（方向別）'!L34+'No.3-56（方向別）'!C34+'No.3-56（方向別）'!L34</f>
        <v>12</v>
      </c>
      <c r="D34" s="75">
        <f>'No.3-34（方向別）'!M34+'No.3-56（方向別）'!D34+'No.3-56（方向別）'!M34</f>
        <v>62</v>
      </c>
      <c r="E34" s="74">
        <f>'No.3-34（方向別）'!N34+'No.3-56（方向別）'!E34+'No.3-56（方向別）'!N34</f>
        <v>5</v>
      </c>
      <c r="F34" s="75">
        <f>'No.3-34（方向別）'!O34+'No.3-56（方向別）'!F34+'No.3-56（方向別）'!O34</f>
        <v>4</v>
      </c>
      <c r="G34" s="75">
        <f>'No.3-34（方向別）'!P34+'No.3-56（方向別）'!G34+'No.3-56（方向別）'!P34</f>
        <v>9</v>
      </c>
      <c r="H34" s="74">
        <f t="shared" si="4"/>
        <v>71</v>
      </c>
      <c r="I34" s="76">
        <f t="shared" si="0"/>
        <v>12.67605633802817</v>
      </c>
      <c r="J34" s="77">
        <f t="shared" si="1"/>
        <v>0.93642838301239784</v>
      </c>
      <c r="K34" s="78">
        <f>'No.3-34（方向別）'!B34+'No.3-78（方向別）'!B34+'No.3-1112（方向別）'!B34</f>
        <v>126</v>
      </c>
      <c r="L34" s="75">
        <f>'No.3-34（方向別）'!C34+'No.3-78（方向別）'!C34+'No.3-1112（方向別）'!C34</f>
        <v>25</v>
      </c>
      <c r="M34" s="75">
        <f>'No.3-34（方向別）'!D34+'No.3-78（方向別）'!D34+'No.3-1112（方向別）'!D34</f>
        <v>151</v>
      </c>
      <c r="N34" s="74">
        <f>'No.3-34（方向別）'!E34+'No.3-78（方向別）'!E34+'No.3-1112（方向別）'!E34</f>
        <v>3</v>
      </c>
      <c r="O34" s="75">
        <f>'No.3-34（方向別）'!F34+'No.3-78（方向別）'!F34+'No.3-1112（方向別）'!F34</f>
        <v>8</v>
      </c>
      <c r="P34" s="75">
        <f>'No.3-34（方向別）'!G34+'No.3-78（方向別）'!G34+'No.3-1112（方向別）'!G34</f>
        <v>11</v>
      </c>
      <c r="Q34" s="74">
        <f t="shared" si="5"/>
        <v>162</v>
      </c>
      <c r="R34" s="76">
        <f t="shared" si="2"/>
        <v>6.7901234567901234</v>
      </c>
      <c r="S34" s="77">
        <f t="shared" si="3"/>
        <v>1.8648555312535973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'No.3-34（方向別）'!K35+'No.3-56（方向別）'!B35+'No.3-56（方向別）'!K35</f>
        <v>42</v>
      </c>
      <c r="C35" s="75">
        <f>'No.3-34（方向別）'!L35+'No.3-56（方向別）'!C35+'No.3-56（方向別）'!L35</f>
        <v>17</v>
      </c>
      <c r="D35" s="75">
        <f>'No.3-34（方向別）'!M35+'No.3-56（方向別）'!D35+'No.3-56（方向別）'!M35</f>
        <v>59</v>
      </c>
      <c r="E35" s="74">
        <f>'No.3-34（方向別）'!N35+'No.3-56（方向別）'!E35+'No.3-56（方向別）'!N35</f>
        <v>2</v>
      </c>
      <c r="F35" s="75">
        <f>'No.3-34（方向別）'!O35+'No.3-56（方向別）'!F35+'No.3-56（方向別）'!O35</f>
        <v>7</v>
      </c>
      <c r="G35" s="75">
        <f>'No.3-34（方向別）'!P35+'No.3-56（方向別）'!G35+'No.3-56（方向別）'!P35</f>
        <v>9</v>
      </c>
      <c r="H35" s="74">
        <f t="shared" si="4"/>
        <v>68</v>
      </c>
      <c r="I35" s="76">
        <f t="shared" si="0"/>
        <v>13.235294117647058</v>
      </c>
      <c r="J35" s="77">
        <f t="shared" si="1"/>
        <v>0.89686098654708524</v>
      </c>
      <c r="K35" s="78">
        <f>'No.3-34（方向別）'!B35+'No.3-78（方向別）'!B35+'No.3-1112（方向別）'!B35</f>
        <v>126</v>
      </c>
      <c r="L35" s="75">
        <f>'No.3-34（方向別）'!C35+'No.3-78（方向別）'!C35+'No.3-1112（方向別）'!C35</f>
        <v>17</v>
      </c>
      <c r="M35" s="75">
        <f>'No.3-34（方向別）'!D35+'No.3-78（方向別）'!D35+'No.3-1112（方向別）'!D35</f>
        <v>143</v>
      </c>
      <c r="N35" s="74">
        <f>'No.3-34（方向別）'!E35+'No.3-78（方向別）'!E35+'No.3-1112（方向別）'!E35</f>
        <v>3</v>
      </c>
      <c r="O35" s="75">
        <f>'No.3-34（方向別）'!F35+'No.3-78（方向別）'!F35+'No.3-1112（方向別）'!F35</f>
        <v>6</v>
      </c>
      <c r="P35" s="75">
        <f>'No.3-34（方向別）'!G35+'No.3-78（方向別）'!G35+'No.3-1112（方向別）'!G35</f>
        <v>9</v>
      </c>
      <c r="Q35" s="74">
        <f t="shared" si="5"/>
        <v>152</v>
      </c>
      <c r="R35" s="76">
        <f t="shared" si="2"/>
        <v>5.9210526315789469</v>
      </c>
      <c r="S35" s="77">
        <f t="shared" si="3"/>
        <v>1.7497409922873257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'No.3-34（方向別）'!K36+'No.3-56（方向別）'!B36+'No.3-56（方向別）'!K36</f>
        <v>51</v>
      </c>
      <c r="C36" s="87">
        <f>'No.3-34（方向別）'!L36+'No.3-56（方向別）'!C36+'No.3-56（方向別）'!L36</f>
        <v>13</v>
      </c>
      <c r="D36" s="87">
        <f>'No.3-34（方向別）'!M36+'No.3-56（方向別）'!D36+'No.3-56（方向別）'!M36</f>
        <v>64</v>
      </c>
      <c r="E36" s="86">
        <f>'No.3-34（方向別）'!N36+'No.3-56（方向別）'!E36+'No.3-56（方向別）'!N36</f>
        <v>3</v>
      </c>
      <c r="F36" s="87">
        <f>'No.3-34（方向別）'!O36+'No.3-56（方向別）'!F36+'No.3-56（方向別）'!O36</f>
        <v>6</v>
      </c>
      <c r="G36" s="87">
        <f>'No.3-34（方向別）'!P36+'No.3-56（方向別）'!G36+'No.3-56（方向別）'!P36</f>
        <v>9</v>
      </c>
      <c r="H36" s="86">
        <f t="shared" si="4"/>
        <v>73</v>
      </c>
      <c r="I36" s="88">
        <f t="shared" si="0"/>
        <v>12.328767123287671</v>
      </c>
      <c r="J36" s="89">
        <f t="shared" si="1"/>
        <v>0.96280664732260623</v>
      </c>
      <c r="K36" s="90">
        <f>'No.3-34（方向別）'!B36+'No.3-78（方向別）'!B36+'No.3-1112（方向別）'!B36</f>
        <v>72</v>
      </c>
      <c r="L36" s="87">
        <f>'No.3-34（方向別）'!C36+'No.3-78（方向別）'!C36+'No.3-1112（方向別）'!C36</f>
        <v>27</v>
      </c>
      <c r="M36" s="87">
        <f>'No.3-34（方向別）'!D36+'No.3-78（方向別）'!D36+'No.3-1112（方向別）'!D36</f>
        <v>99</v>
      </c>
      <c r="N36" s="86">
        <f>'No.3-34（方向別）'!E36+'No.3-78（方向別）'!E36+'No.3-1112（方向別）'!E36</f>
        <v>4</v>
      </c>
      <c r="O36" s="87">
        <f>'No.3-34（方向別）'!F36+'No.3-78（方向別）'!F36+'No.3-1112（方向別）'!F36</f>
        <v>6</v>
      </c>
      <c r="P36" s="87">
        <f>'No.3-34（方向別）'!G36+'No.3-78（方向別）'!G36+'No.3-1112（方向別）'!G36</f>
        <v>10</v>
      </c>
      <c r="Q36" s="86">
        <f t="shared" si="5"/>
        <v>109</v>
      </c>
      <c r="R36" s="88">
        <f t="shared" si="2"/>
        <v>9.1743119266055047</v>
      </c>
      <c r="S36" s="89">
        <f t="shared" si="3"/>
        <v>1.2547484747323587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'No.3-34（方向別）'!K37+'No.3-56（方向別）'!B37+'No.3-56（方向別）'!K37</f>
        <v>309</v>
      </c>
      <c r="C37" s="94">
        <f>'No.3-34（方向別）'!L37+'No.3-56（方向別）'!C37+'No.3-56（方向別）'!L37</f>
        <v>93</v>
      </c>
      <c r="D37" s="94">
        <f>'No.3-34（方向別）'!M37+'No.3-56（方向別）'!D37+'No.3-56（方向別）'!M37</f>
        <v>402</v>
      </c>
      <c r="E37" s="93">
        <f>'No.3-34（方向別）'!N37+'No.3-56（方向別）'!E37+'No.3-56（方向別）'!N37</f>
        <v>20</v>
      </c>
      <c r="F37" s="94">
        <f>'No.3-34（方向別）'!O37+'No.3-56（方向別）'!F37+'No.3-56（方向別）'!O37</f>
        <v>44</v>
      </c>
      <c r="G37" s="94">
        <f>'No.3-34（方向別）'!P37+'No.3-56（方向別）'!G37+'No.3-56（方向別）'!P37</f>
        <v>64</v>
      </c>
      <c r="H37" s="93">
        <f t="shared" si="4"/>
        <v>466</v>
      </c>
      <c r="I37" s="95">
        <f t="shared" si="0"/>
        <v>13.733905579399142</v>
      </c>
      <c r="J37" s="96">
        <f t="shared" si="1"/>
        <v>6.1461355842785554</v>
      </c>
      <c r="K37" s="97">
        <f>'No.3-34（方向別）'!B37+'No.3-78（方向別）'!B37+'No.3-1112（方向別）'!B37</f>
        <v>648</v>
      </c>
      <c r="L37" s="94">
        <f>'No.3-34（方向別）'!C37+'No.3-78（方向別）'!C37+'No.3-1112（方向別）'!C37</f>
        <v>133</v>
      </c>
      <c r="M37" s="94">
        <f>'No.3-34（方向別）'!D37+'No.3-78（方向別）'!D37+'No.3-1112（方向別）'!D37</f>
        <v>781</v>
      </c>
      <c r="N37" s="93">
        <f>'No.3-34（方向別）'!E37+'No.3-78（方向別）'!E37+'No.3-1112（方向別）'!E37</f>
        <v>20</v>
      </c>
      <c r="O37" s="94">
        <f>'No.3-34（方向別）'!F37+'No.3-78（方向別）'!F37+'No.3-1112（方向別）'!F37</f>
        <v>30</v>
      </c>
      <c r="P37" s="94">
        <f>'No.3-34（方向別）'!G37+'No.3-78（方向別）'!G37+'No.3-1112（方向別）'!G37</f>
        <v>50</v>
      </c>
      <c r="Q37" s="93">
        <f t="shared" si="5"/>
        <v>831</v>
      </c>
      <c r="R37" s="95">
        <f t="shared" si="2"/>
        <v>6.0168471720818291</v>
      </c>
      <c r="S37" s="96">
        <f t="shared" si="3"/>
        <v>9.5660181880971553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'No.3-34（方向別）'!K38+'No.3-56（方向別）'!B38+'No.3-56（方向別）'!K38</f>
        <v>362</v>
      </c>
      <c r="C38" s="105">
        <f>'No.3-34（方向別）'!L38+'No.3-56（方向別）'!C38+'No.3-56（方向別）'!L38</f>
        <v>144</v>
      </c>
      <c r="D38" s="94">
        <f>'No.3-34（方向別）'!M38+'No.3-56（方向別）'!D38+'No.3-56（方向別）'!M38</f>
        <v>506</v>
      </c>
      <c r="E38" s="104">
        <f>'No.3-34（方向別）'!N38+'No.3-56（方向別）'!E38+'No.3-56（方向別）'!N38</f>
        <v>16</v>
      </c>
      <c r="F38" s="105">
        <f>'No.3-34（方向別）'!O38+'No.3-56（方向別）'!F38+'No.3-56（方向別）'!O38</f>
        <v>50</v>
      </c>
      <c r="G38" s="94">
        <f>'No.3-34（方向別）'!P38+'No.3-56（方向別）'!G38+'No.3-56（方向別）'!P38</f>
        <v>66</v>
      </c>
      <c r="H38" s="93">
        <f t="shared" si="4"/>
        <v>572</v>
      </c>
      <c r="I38" s="95">
        <f t="shared" si="0"/>
        <v>11.538461538461538</v>
      </c>
      <c r="J38" s="96">
        <f t="shared" si="1"/>
        <v>7.5441835927195999</v>
      </c>
      <c r="K38" s="106">
        <f>'No.3-34（方向別）'!B38+'No.3-78（方向別）'!B38+'No.3-1112（方向別）'!B38</f>
        <v>634</v>
      </c>
      <c r="L38" s="105">
        <f>'No.3-34（方向別）'!C38+'No.3-78（方向別）'!C38+'No.3-1112（方向別）'!C38</f>
        <v>85</v>
      </c>
      <c r="M38" s="94">
        <f>'No.3-34（方向別）'!D38+'No.3-78（方向別）'!D38+'No.3-1112（方向別）'!D38</f>
        <v>719</v>
      </c>
      <c r="N38" s="104">
        <f>'No.3-34（方向別）'!E38+'No.3-78（方向別）'!E38+'No.3-1112（方向別）'!E38</f>
        <v>16</v>
      </c>
      <c r="O38" s="105">
        <f>'No.3-34（方向別）'!F38+'No.3-78（方向別）'!F38+'No.3-1112（方向別）'!F38</f>
        <v>29</v>
      </c>
      <c r="P38" s="94">
        <f>'No.3-34（方向別）'!G38+'No.3-78（方向別）'!G38+'No.3-1112（方向別）'!G38</f>
        <v>45</v>
      </c>
      <c r="Q38" s="93">
        <f t="shared" si="5"/>
        <v>764</v>
      </c>
      <c r="R38" s="95">
        <f t="shared" si="2"/>
        <v>5.8900523560209423</v>
      </c>
      <c r="S38" s="96">
        <f t="shared" si="3"/>
        <v>8.7947507770231379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5" t="s">
        <v>32</v>
      </c>
      <c r="B39" s="104">
        <f>'No.3-34（方向別）'!K39+'No.3-56（方向別）'!B39+'No.3-56（方向別）'!K39</f>
        <v>418</v>
      </c>
      <c r="C39" s="105">
        <f>'No.3-34（方向別）'!L39+'No.3-56（方向別）'!C39+'No.3-56（方向別）'!L39</f>
        <v>123</v>
      </c>
      <c r="D39" s="94">
        <f>'No.3-34（方向別）'!M39+'No.3-56（方向別）'!D39+'No.3-56（方向別）'!M39</f>
        <v>541</v>
      </c>
      <c r="E39" s="104">
        <f>'No.3-34（方向別）'!N39+'No.3-56（方向別）'!E39+'No.3-56（方向別）'!N39</f>
        <v>15</v>
      </c>
      <c r="F39" s="105">
        <f>'No.3-34（方向別）'!O39+'No.3-56（方向別）'!F39+'No.3-56（方向別）'!O39</f>
        <v>29</v>
      </c>
      <c r="G39" s="94">
        <f>'No.3-34（方向別）'!P39+'No.3-56（方向別）'!G39+'No.3-56（方向別）'!P39</f>
        <v>44</v>
      </c>
      <c r="H39" s="93">
        <f t="shared" si="4"/>
        <v>585</v>
      </c>
      <c r="I39" s="95">
        <f t="shared" si="0"/>
        <v>7.5213675213675222</v>
      </c>
      <c r="J39" s="96">
        <f t="shared" si="1"/>
        <v>7.7156423107359542</v>
      </c>
      <c r="K39" s="106">
        <f>'No.3-34（方向別）'!B39+'No.3-78（方向別）'!B39+'No.3-1112（方向別）'!B39</f>
        <v>595</v>
      </c>
      <c r="L39" s="105">
        <f>'No.3-34（方向別）'!C39+'No.3-78（方向別）'!C39+'No.3-1112（方向別）'!C39</f>
        <v>86</v>
      </c>
      <c r="M39" s="94">
        <f>'No.3-34（方向別）'!D39+'No.3-78（方向別）'!D39+'No.3-1112（方向別）'!D39</f>
        <v>681</v>
      </c>
      <c r="N39" s="104">
        <f>'No.3-34（方向別）'!E39+'No.3-78（方向別）'!E39+'No.3-1112（方向別）'!E39</f>
        <v>13</v>
      </c>
      <c r="O39" s="105">
        <f>'No.3-34（方向別）'!F39+'No.3-78（方向別）'!F39+'No.3-1112（方向別）'!F39</f>
        <v>28</v>
      </c>
      <c r="P39" s="94">
        <f>'No.3-34（方向別）'!G39+'No.3-78（方向別）'!G39+'No.3-1112（方向別）'!G39</f>
        <v>41</v>
      </c>
      <c r="Q39" s="93">
        <f t="shared" si="5"/>
        <v>722</v>
      </c>
      <c r="R39" s="95">
        <f t="shared" si="2"/>
        <v>5.6786703601108037</v>
      </c>
      <c r="S39" s="96">
        <f t="shared" si="3"/>
        <v>8.3112697133647977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5" t="s">
        <v>33</v>
      </c>
      <c r="B40" s="104">
        <f>'No.3-34（方向別）'!K40+'No.3-56（方向別）'!B40+'No.3-56（方向別）'!K40</f>
        <v>475</v>
      </c>
      <c r="C40" s="105">
        <f>'No.3-34（方向別）'!L40+'No.3-56（方向別）'!C40+'No.3-56（方向別）'!L40</f>
        <v>97</v>
      </c>
      <c r="D40" s="94">
        <f>'No.3-34（方向別）'!M40+'No.3-56（方向別）'!D40+'No.3-56（方向別）'!M40</f>
        <v>572</v>
      </c>
      <c r="E40" s="104">
        <f>'No.3-34（方向別）'!N40+'No.3-56（方向別）'!E40+'No.3-56（方向別）'!N40</f>
        <v>15</v>
      </c>
      <c r="F40" s="105">
        <f>'No.3-34（方向別）'!O40+'No.3-56（方向別）'!F40+'No.3-56（方向別）'!O40</f>
        <v>27</v>
      </c>
      <c r="G40" s="94">
        <f>'No.3-34（方向別）'!P40+'No.3-56（方向別）'!G40+'No.3-56（方向別）'!P40</f>
        <v>42</v>
      </c>
      <c r="H40" s="93">
        <f t="shared" si="4"/>
        <v>614</v>
      </c>
      <c r="I40" s="95">
        <f t="shared" si="0"/>
        <v>6.8403908794788277</v>
      </c>
      <c r="J40" s="96">
        <f t="shared" si="1"/>
        <v>8.0981271432339756</v>
      </c>
      <c r="K40" s="106">
        <f>'No.3-34（方向別）'!B40+'No.3-78（方向別）'!B40+'No.3-1112（方向別）'!B40</f>
        <v>575</v>
      </c>
      <c r="L40" s="105">
        <f>'No.3-34（方向別）'!C40+'No.3-78（方向別）'!C40+'No.3-1112（方向別）'!C40</f>
        <v>103</v>
      </c>
      <c r="M40" s="94">
        <f>'No.3-34（方向別）'!D40+'No.3-78（方向別）'!D40+'No.3-1112（方向別）'!D40</f>
        <v>678</v>
      </c>
      <c r="N40" s="104">
        <f>'No.3-34（方向別）'!E40+'No.3-78（方向別）'!E40+'No.3-1112（方向別）'!E40</f>
        <v>12</v>
      </c>
      <c r="O40" s="105">
        <f>'No.3-34（方向別）'!F40+'No.3-78（方向別）'!F40+'No.3-1112（方向別）'!F40</f>
        <v>29</v>
      </c>
      <c r="P40" s="94">
        <f>'No.3-34（方向別）'!G40+'No.3-78（方向別）'!G40+'No.3-1112（方向別）'!G40</f>
        <v>41</v>
      </c>
      <c r="Q40" s="93">
        <f t="shared" si="5"/>
        <v>719</v>
      </c>
      <c r="R40" s="95">
        <f t="shared" si="2"/>
        <v>5.7023643949930456</v>
      </c>
      <c r="S40" s="96">
        <f t="shared" si="3"/>
        <v>8.2767353516749154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5" t="s">
        <v>34</v>
      </c>
      <c r="B41" s="104">
        <f>'No.3-34（方向別）'!K41+'No.3-56（方向別）'!B41+'No.3-56（方向別）'!K41</f>
        <v>520</v>
      </c>
      <c r="C41" s="105">
        <f>'No.3-34（方向別）'!L41+'No.3-56（方向別）'!C41+'No.3-56（方向別）'!L41</f>
        <v>103</v>
      </c>
      <c r="D41" s="94">
        <f>'No.3-34（方向別）'!M41+'No.3-56（方向別）'!D41+'No.3-56（方向別）'!M41</f>
        <v>623</v>
      </c>
      <c r="E41" s="104">
        <f>'No.3-34（方向別）'!N41+'No.3-56（方向別）'!E41+'No.3-56（方向別）'!N41</f>
        <v>12</v>
      </c>
      <c r="F41" s="105">
        <f>'No.3-34（方向別）'!O41+'No.3-56（方向別）'!F41+'No.3-56（方向別）'!O41</f>
        <v>30</v>
      </c>
      <c r="G41" s="94">
        <f>'No.3-34（方向別）'!P41+'No.3-56（方向別）'!G41+'No.3-56（方向別）'!P41</f>
        <v>42</v>
      </c>
      <c r="H41" s="93">
        <f t="shared" si="4"/>
        <v>665</v>
      </c>
      <c r="I41" s="95">
        <f t="shared" si="0"/>
        <v>6.3157894736842106</v>
      </c>
      <c r="J41" s="96">
        <f t="shared" si="1"/>
        <v>8.7707728831442893</v>
      </c>
      <c r="K41" s="106">
        <f>'No.3-34（方向別）'!B41+'No.3-78（方向別）'!B41+'No.3-1112（方向別）'!B41</f>
        <v>594</v>
      </c>
      <c r="L41" s="105">
        <f>'No.3-34（方向別）'!C41+'No.3-78（方向別）'!C41+'No.3-1112（方向別）'!C41</f>
        <v>83</v>
      </c>
      <c r="M41" s="94">
        <f>'No.3-34（方向別）'!D41+'No.3-78（方向別）'!D41+'No.3-1112（方向別）'!D41</f>
        <v>677</v>
      </c>
      <c r="N41" s="104">
        <f>'No.3-34（方向別）'!E41+'No.3-78（方向別）'!E41+'No.3-1112（方向別）'!E41</f>
        <v>14</v>
      </c>
      <c r="O41" s="105">
        <f>'No.3-34（方向別）'!F41+'No.3-78（方向別）'!F41+'No.3-1112（方向別）'!F41</f>
        <v>20</v>
      </c>
      <c r="P41" s="94">
        <f>'No.3-34（方向別）'!G41+'No.3-78（方向別）'!G41+'No.3-1112（方向別）'!G41</f>
        <v>34</v>
      </c>
      <c r="Q41" s="93">
        <f t="shared" si="5"/>
        <v>711</v>
      </c>
      <c r="R41" s="95">
        <f t="shared" si="2"/>
        <v>4.7819971870604778</v>
      </c>
      <c r="S41" s="96">
        <f t="shared" si="3"/>
        <v>8.1846437205018994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5" t="s">
        <v>35</v>
      </c>
      <c r="B42" s="104">
        <f>'No.3-34（方向別）'!K42+'No.3-56（方向別）'!B42+'No.3-56（方向別）'!K42</f>
        <v>510</v>
      </c>
      <c r="C42" s="105">
        <f>'No.3-34（方向別）'!L42+'No.3-56（方向別）'!C42+'No.3-56（方向別）'!L42</f>
        <v>88</v>
      </c>
      <c r="D42" s="94">
        <f>'No.3-34（方向別）'!M42+'No.3-56（方向別）'!D42+'No.3-56（方向別）'!M42</f>
        <v>598</v>
      </c>
      <c r="E42" s="104">
        <f>'No.3-34（方向別）'!N42+'No.3-56（方向別）'!E42+'No.3-56（方向別）'!N42</f>
        <v>13</v>
      </c>
      <c r="F42" s="105">
        <f>'No.3-34（方向別）'!O42+'No.3-56（方向別）'!F42+'No.3-56（方向別）'!O42</f>
        <v>25</v>
      </c>
      <c r="G42" s="94">
        <f>'No.3-34（方向別）'!P42+'No.3-56（方向別）'!G42+'No.3-56（方向別）'!P42</f>
        <v>38</v>
      </c>
      <c r="H42" s="93">
        <f t="shared" si="4"/>
        <v>636</v>
      </c>
      <c r="I42" s="95">
        <f t="shared" si="0"/>
        <v>5.9748427672955975</v>
      </c>
      <c r="J42" s="96">
        <f t="shared" si="1"/>
        <v>8.3882880506462687</v>
      </c>
      <c r="K42" s="106">
        <f>'No.3-34（方向別）'!B42+'No.3-78（方向別）'!B42+'No.3-1112（方向別）'!B42</f>
        <v>565</v>
      </c>
      <c r="L42" s="105">
        <f>'No.3-34（方向別）'!C42+'No.3-78（方向別）'!C42+'No.3-1112（方向別）'!C42</f>
        <v>105</v>
      </c>
      <c r="M42" s="94">
        <f>'No.3-34（方向別）'!D42+'No.3-78（方向別）'!D42+'No.3-1112（方向別）'!D42</f>
        <v>670</v>
      </c>
      <c r="N42" s="104">
        <f>'No.3-34（方向別）'!E42+'No.3-78（方向別）'!E42+'No.3-1112（方向別）'!E42</f>
        <v>13</v>
      </c>
      <c r="O42" s="105">
        <f>'No.3-34（方向別）'!F42+'No.3-78（方向別）'!F42+'No.3-1112（方向別）'!F42</f>
        <v>27</v>
      </c>
      <c r="P42" s="94">
        <f>'No.3-34（方向別）'!G42+'No.3-78（方向別）'!G42+'No.3-1112（方向別）'!G42</f>
        <v>40</v>
      </c>
      <c r="Q42" s="93">
        <f t="shared" si="5"/>
        <v>710</v>
      </c>
      <c r="R42" s="95">
        <f t="shared" si="2"/>
        <v>5.6338028169014089</v>
      </c>
      <c r="S42" s="96">
        <f t="shared" si="3"/>
        <v>8.1731322666052719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5" t="s">
        <v>36</v>
      </c>
      <c r="B43" s="104">
        <f>'No.3-34（方向別）'!K43+'No.3-56（方向別）'!B43+'No.3-56（方向別）'!K43</f>
        <v>566</v>
      </c>
      <c r="C43" s="105">
        <f>'No.3-34（方向別）'!L43+'No.3-56（方向別）'!C43+'No.3-56（方向別）'!L43</f>
        <v>94</v>
      </c>
      <c r="D43" s="94">
        <f>'No.3-34（方向別）'!M43+'No.3-56（方向別）'!D43+'No.3-56（方向別）'!M43</f>
        <v>660</v>
      </c>
      <c r="E43" s="104">
        <f>'No.3-34（方向別）'!N43+'No.3-56（方向別）'!E43+'No.3-56（方向別）'!N43</f>
        <v>15</v>
      </c>
      <c r="F43" s="105">
        <f>'No.3-34（方向別）'!O43+'No.3-56（方向別）'!F43+'No.3-56（方向別）'!O43</f>
        <v>23</v>
      </c>
      <c r="G43" s="94">
        <f>'No.3-34（方向別）'!P43+'No.3-56（方向別）'!G43+'No.3-56（方向別）'!P43</f>
        <v>38</v>
      </c>
      <c r="H43" s="93">
        <f t="shared" si="4"/>
        <v>698</v>
      </c>
      <c r="I43" s="95">
        <f t="shared" si="0"/>
        <v>5.4441260744985671</v>
      </c>
      <c r="J43" s="96">
        <f t="shared" si="1"/>
        <v>9.2060142442627289</v>
      </c>
      <c r="K43" s="106">
        <f>'No.3-34（方向別）'!B43+'No.3-78（方向別）'!B43+'No.3-1112（方向別）'!B43</f>
        <v>551</v>
      </c>
      <c r="L43" s="105">
        <f>'No.3-34（方向別）'!C43+'No.3-78（方向別）'!C43+'No.3-1112（方向別）'!C43</f>
        <v>104</v>
      </c>
      <c r="M43" s="94">
        <f>'No.3-34（方向別）'!D43+'No.3-78（方向別）'!D43+'No.3-1112（方向別）'!D43</f>
        <v>655</v>
      </c>
      <c r="N43" s="104">
        <f>'No.3-34（方向別）'!E43+'No.3-78（方向別）'!E43+'No.3-1112（方向別）'!E43</f>
        <v>13</v>
      </c>
      <c r="O43" s="105">
        <f>'No.3-34（方向別）'!F43+'No.3-78（方向別）'!F43+'No.3-1112（方向別）'!F43</f>
        <v>23</v>
      </c>
      <c r="P43" s="94">
        <f>'No.3-34（方向別）'!G43+'No.3-78（方向別）'!G43+'No.3-1112（方向別）'!G43</f>
        <v>36</v>
      </c>
      <c r="Q43" s="93">
        <f t="shared" si="5"/>
        <v>691</v>
      </c>
      <c r="R43" s="95">
        <f t="shared" si="2"/>
        <v>5.2098408104196814</v>
      </c>
      <c r="S43" s="96">
        <f t="shared" si="3"/>
        <v>7.9544146425693558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5" t="s">
        <v>37</v>
      </c>
      <c r="B44" s="107">
        <f>'No.3-34（方向別）'!K44+'No.3-56（方向別）'!B44+'No.3-56（方向別）'!K44</f>
        <v>590</v>
      </c>
      <c r="C44" s="108">
        <f>'No.3-34（方向別）'!L44+'No.3-56（方向別）'!C44+'No.3-56（方向別）'!L44</f>
        <v>110</v>
      </c>
      <c r="D44" s="109">
        <f>'No.3-34（方向別）'!M44+'No.3-56（方向別）'!D44+'No.3-56（方向別）'!M44</f>
        <v>700</v>
      </c>
      <c r="E44" s="107">
        <f>'No.3-34（方向別）'!N44+'No.3-56（方向別）'!E44+'No.3-56（方向別）'!N44</f>
        <v>15</v>
      </c>
      <c r="F44" s="110">
        <f>'No.3-34（方向別）'!O44+'No.3-56（方向別）'!F44+'No.3-56（方向別）'!O44</f>
        <v>16</v>
      </c>
      <c r="G44" s="109">
        <f>'No.3-34（方向別）'!P44+'No.3-56（方向別）'!G44+'No.3-56（方向別）'!P44</f>
        <v>31</v>
      </c>
      <c r="H44" s="104">
        <f t="shared" si="4"/>
        <v>731</v>
      </c>
      <c r="I44" s="95">
        <f t="shared" si="0"/>
        <v>4.2407660738714092</v>
      </c>
      <c r="J44" s="96">
        <f t="shared" si="1"/>
        <v>9.6412556053811667</v>
      </c>
      <c r="K44" s="111">
        <f>'No.3-34（方向別）'!B44+'No.3-78（方向別）'!B44+'No.3-1112（方向別）'!B44</f>
        <v>558</v>
      </c>
      <c r="L44" s="108">
        <f>'No.3-34（方向別）'!C44+'No.3-78（方向別）'!C44+'No.3-1112（方向別）'!C44</f>
        <v>82</v>
      </c>
      <c r="M44" s="109">
        <f>'No.3-34（方向別）'!D44+'No.3-78（方向別）'!D44+'No.3-1112（方向別）'!D44</f>
        <v>640</v>
      </c>
      <c r="N44" s="107">
        <f>'No.3-34（方向別）'!E44+'No.3-78（方向別）'!E44+'No.3-1112（方向別）'!E44</f>
        <v>16</v>
      </c>
      <c r="O44" s="110">
        <f>'No.3-34（方向別）'!F44+'No.3-78（方向別）'!F44+'No.3-1112（方向別）'!F44</f>
        <v>19</v>
      </c>
      <c r="P44" s="109">
        <f>'No.3-34（方向別）'!G44+'No.3-78（方向別）'!G44+'No.3-1112（方向別）'!G44</f>
        <v>35</v>
      </c>
      <c r="Q44" s="104">
        <f t="shared" si="5"/>
        <v>675</v>
      </c>
      <c r="R44" s="95">
        <f t="shared" si="2"/>
        <v>5.1851851851851851</v>
      </c>
      <c r="S44" s="96">
        <f t="shared" si="3"/>
        <v>7.770231380223322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'No.3-34（方向別）'!K45+'No.3-56（方向別）'!B45+'No.3-56（方向別）'!K45</f>
        <v>622</v>
      </c>
      <c r="C45" s="108">
        <f>'No.3-34（方向別）'!L45+'No.3-56（方向別）'!C45+'No.3-56（方向別）'!L45</f>
        <v>104</v>
      </c>
      <c r="D45" s="109">
        <f>'No.3-34（方向別）'!M45+'No.3-56（方向別）'!D45+'No.3-56（方向別）'!M45</f>
        <v>726</v>
      </c>
      <c r="E45" s="107">
        <f>'No.3-34（方向別）'!N45+'No.3-56（方向別）'!E45+'No.3-56（方向別）'!N45</f>
        <v>11</v>
      </c>
      <c r="F45" s="110">
        <f>'No.3-34（方向別）'!O45+'No.3-56（方向別）'!F45+'No.3-56（方向別）'!O45</f>
        <v>22</v>
      </c>
      <c r="G45" s="109">
        <f>'No.3-34（方向別）'!P45+'No.3-56（方向別）'!G45+'No.3-56（方向別）'!P45</f>
        <v>33</v>
      </c>
      <c r="H45" s="104">
        <f t="shared" si="4"/>
        <v>759</v>
      </c>
      <c r="I45" s="95">
        <f t="shared" si="0"/>
        <v>4.3478260869565215</v>
      </c>
      <c r="J45" s="96">
        <f t="shared" si="1"/>
        <v>10.010551305724084</v>
      </c>
      <c r="K45" s="111">
        <f>'No.3-34（方向別）'!B45+'No.3-78（方向別）'!B45+'No.3-1112（方向別）'!B45</f>
        <v>561</v>
      </c>
      <c r="L45" s="108">
        <f>'No.3-34（方向別）'!C45+'No.3-78（方向別）'!C45+'No.3-1112（方向別）'!C45</f>
        <v>113</v>
      </c>
      <c r="M45" s="109">
        <f>'No.3-34（方向別）'!D45+'No.3-78（方向別）'!D45+'No.3-1112（方向別）'!D45</f>
        <v>674</v>
      </c>
      <c r="N45" s="107">
        <f>'No.3-34（方向別）'!E45+'No.3-78（方向別）'!E45+'No.3-1112（方向別）'!E45</f>
        <v>14</v>
      </c>
      <c r="O45" s="110">
        <f>'No.3-34（方向別）'!F45+'No.3-78（方向別）'!F45+'No.3-1112（方向別）'!F45</f>
        <v>18</v>
      </c>
      <c r="P45" s="109">
        <f>'No.3-34（方向別）'!G45+'No.3-78（方向別）'!G45+'No.3-1112（方向別）'!G45</f>
        <v>32</v>
      </c>
      <c r="Q45" s="104">
        <f t="shared" si="5"/>
        <v>706</v>
      </c>
      <c r="R45" s="95">
        <f t="shared" si="2"/>
        <v>4.5325779036827196</v>
      </c>
      <c r="S45" s="96">
        <f t="shared" si="3"/>
        <v>8.1270864510187639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'No.3-34（方向別）'!K46+'No.3-56（方向別）'!B46+'No.3-56（方向別）'!K46</f>
        <v>114</v>
      </c>
      <c r="C46" s="115">
        <f>'No.3-34（方向別）'!L46+'No.3-56（方向別）'!C46+'No.3-56（方向別）'!L46</f>
        <v>23</v>
      </c>
      <c r="D46" s="116">
        <f>'No.3-34（方向別）'!M46+'No.3-56（方向別）'!D46+'No.3-56（方向別）'!M46</f>
        <v>137</v>
      </c>
      <c r="E46" s="114">
        <f>'No.3-34（方向別）'!N46+'No.3-56（方向別）'!E46+'No.3-56（方向別）'!N46</f>
        <v>3</v>
      </c>
      <c r="F46" s="117">
        <f>'No.3-34（方向別）'!O46+'No.3-56（方向別）'!F46+'No.3-56（方向別）'!O46</f>
        <v>3</v>
      </c>
      <c r="G46" s="116">
        <f>'No.3-34（方向別）'!P46+'No.3-56（方向別）'!G46+'No.3-56（方向別）'!P46</f>
        <v>6</v>
      </c>
      <c r="H46" s="118">
        <f t="shared" si="4"/>
        <v>143</v>
      </c>
      <c r="I46" s="119">
        <f t="shared" si="0"/>
        <v>4.1958041958041958</v>
      </c>
      <c r="J46" s="120">
        <f t="shared" si="1"/>
        <v>1.8860458981799</v>
      </c>
      <c r="K46" s="121">
        <f>'No.3-34（方向別）'!B46+'No.3-78（方向別）'!B46+'No.3-1112（方向別）'!B46</f>
        <v>72</v>
      </c>
      <c r="L46" s="115">
        <f>'No.3-34（方向別）'!C46+'No.3-78（方向別）'!C46+'No.3-1112（方向別）'!C46</f>
        <v>15</v>
      </c>
      <c r="M46" s="116">
        <f>'No.3-34（方向別）'!D46+'No.3-78（方向別）'!D46+'No.3-1112（方向別）'!D46</f>
        <v>87</v>
      </c>
      <c r="N46" s="114">
        <f>'No.3-34（方向別）'!E46+'No.3-78（方向別）'!E46+'No.3-1112（方向別）'!E46</f>
        <v>4</v>
      </c>
      <c r="O46" s="117">
        <f>'No.3-34（方向別）'!F46+'No.3-78（方向別）'!F46+'No.3-1112（方向別）'!F46</f>
        <v>3</v>
      </c>
      <c r="P46" s="116">
        <f>'No.3-34（方向別）'!G46+'No.3-78（方向別）'!G46+'No.3-1112（方向別）'!G46</f>
        <v>7</v>
      </c>
      <c r="Q46" s="118">
        <f t="shared" si="5"/>
        <v>94</v>
      </c>
      <c r="R46" s="119">
        <f t="shared" si="2"/>
        <v>7.4468085106382986</v>
      </c>
      <c r="S46" s="120">
        <f t="shared" si="3"/>
        <v>1.0820766662829515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'No.3-34（方向別）'!K47+'No.3-56（方向別）'!B47+'No.3-56（方向別）'!K47</f>
        <v>84</v>
      </c>
      <c r="C47" s="124">
        <f>'No.3-34（方向別）'!L47+'No.3-56（方向別）'!C47+'No.3-56（方向別）'!L47</f>
        <v>13</v>
      </c>
      <c r="D47" s="125">
        <f>'No.3-34（方向別）'!M47+'No.3-56（方向別）'!D47+'No.3-56（方向別）'!M47</f>
        <v>97</v>
      </c>
      <c r="E47" s="123">
        <f>'No.3-34（方向別）'!N47+'No.3-56（方向別）'!E47+'No.3-56（方向別）'!N47</f>
        <v>2</v>
      </c>
      <c r="F47" s="126">
        <f>'No.3-34（方向別）'!O47+'No.3-56（方向別）'!F47+'No.3-56（方向別）'!O47</f>
        <v>4</v>
      </c>
      <c r="G47" s="125">
        <f>'No.3-34（方向別）'!P47+'No.3-56（方向別）'!G47+'No.3-56（方向別）'!P47</f>
        <v>6</v>
      </c>
      <c r="H47" s="127">
        <f t="shared" si="4"/>
        <v>103</v>
      </c>
      <c r="I47" s="128">
        <f t="shared" si="0"/>
        <v>5.825242718446602</v>
      </c>
      <c r="J47" s="129">
        <f t="shared" si="1"/>
        <v>1.3584806119757322</v>
      </c>
      <c r="K47" s="130">
        <f>'No.3-34（方向別）'!B47+'No.3-78（方向別）'!B47+'No.3-1112（方向別）'!B47</f>
        <v>93</v>
      </c>
      <c r="L47" s="124">
        <f>'No.3-34（方向別）'!C47+'No.3-78（方向別）'!C47+'No.3-1112（方向別）'!C47</f>
        <v>18</v>
      </c>
      <c r="M47" s="125">
        <f>'No.3-34（方向別）'!D47+'No.3-78（方向別）'!D47+'No.3-1112（方向別）'!D47</f>
        <v>111</v>
      </c>
      <c r="N47" s="123">
        <f>'No.3-34（方向別）'!E47+'No.3-78（方向別）'!E47+'No.3-1112（方向別）'!E47</f>
        <v>6</v>
      </c>
      <c r="O47" s="126">
        <f>'No.3-34（方向別）'!F47+'No.3-78（方向別）'!F47+'No.3-1112（方向別）'!F47</f>
        <v>5</v>
      </c>
      <c r="P47" s="125">
        <f>'No.3-34（方向別）'!G47+'No.3-78（方向別）'!G47+'No.3-1112（方向別）'!G47</f>
        <v>11</v>
      </c>
      <c r="Q47" s="127">
        <f t="shared" si="5"/>
        <v>122</v>
      </c>
      <c r="R47" s="128">
        <f t="shared" si="2"/>
        <v>9.0163934426229506</v>
      </c>
      <c r="S47" s="129">
        <f t="shared" si="3"/>
        <v>1.4043973753885115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'No.3-34（方向別）'!K48+'No.3-56（方向別）'!B48+'No.3-56（方向別）'!K48</f>
        <v>96</v>
      </c>
      <c r="C48" s="124">
        <f>'No.3-34（方向別）'!L48+'No.3-56（方向別）'!C48+'No.3-56（方向別）'!L48</f>
        <v>14</v>
      </c>
      <c r="D48" s="125">
        <f>'No.3-34（方向別）'!M48+'No.3-56（方向別）'!D48+'No.3-56（方向別）'!M48</f>
        <v>110</v>
      </c>
      <c r="E48" s="123">
        <f>'No.3-34（方向別）'!N48+'No.3-56（方向別）'!E48+'No.3-56（方向別）'!N48</f>
        <v>3</v>
      </c>
      <c r="F48" s="126">
        <f>'No.3-34（方向別）'!O48+'No.3-56（方向別）'!F48+'No.3-56（方向別）'!O48</f>
        <v>2</v>
      </c>
      <c r="G48" s="125">
        <f>'No.3-34（方向別）'!P48+'No.3-56（方向別）'!G48+'No.3-56（方向別）'!P48</f>
        <v>5</v>
      </c>
      <c r="H48" s="127">
        <f t="shared" si="4"/>
        <v>115</v>
      </c>
      <c r="I48" s="128">
        <f t="shared" si="0"/>
        <v>4.3478260869565224</v>
      </c>
      <c r="J48" s="129">
        <f t="shared" si="1"/>
        <v>1.5167501978369824</v>
      </c>
      <c r="K48" s="130">
        <f>'No.3-34（方向別）'!B48+'No.3-78（方向別）'!B48+'No.3-1112（方向別）'!B48</f>
        <v>99</v>
      </c>
      <c r="L48" s="124">
        <f>'No.3-34（方向別）'!C48+'No.3-78（方向別）'!C48+'No.3-1112（方向別）'!C48</f>
        <v>22</v>
      </c>
      <c r="M48" s="125">
        <f>'No.3-34（方向別）'!D48+'No.3-78（方向別）'!D48+'No.3-1112（方向別）'!D48</f>
        <v>121</v>
      </c>
      <c r="N48" s="123">
        <f>'No.3-34（方向別）'!E48+'No.3-78（方向別）'!E48+'No.3-1112（方向別）'!E48</f>
        <v>1</v>
      </c>
      <c r="O48" s="126">
        <f>'No.3-34（方向別）'!F48+'No.3-78（方向別）'!F48+'No.3-1112（方向別）'!F48</f>
        <v>4</v>
      </c>
      <c r="P48" s="125">
        <f>'No.3-34（方向別）'!G48+'No.3-78（方向別）'!G48+'No.3-1112（方向別）'!G48</f>
        <v>5</v>
      </c>
      <c r="Q48" s="127">
        <f t="shared" si="5"/>
        <v>126</v>
      </c>
      <c r="R48" s="128">
        <f t="shared" si="2"/>
        <v>3.9682539682539684</v>
      </c>
      <c r="S48" s="129">
        <f t="shared" si="3"/>
        <v>1.4504431909750202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'No.3-34（方向別）'!K49+'No.3-56（方向別）'!B49+'No.3-56（方向別）'!K49</f>
        <v>119</v>
      </c>
      <c r="C49" s="124">
        <f>'No.3-34（方向別）'!L49+'No.3-56（方向別）'!C49+'No.3-56（方向別）'!L49</f>
        <v>16</v>
      </c>
      <c r="D49" s="125">
        <f>'No.3-34（方向別）'!M49+'No.3-56（方向別）'!D49+'No.3-56（方向別）'!M49</f>
        <v>135</v>
      </c>
      <c r="E49" s="123">
        <f>'No.3-34（方向別）'!N49+'No.3-56（方向別）'!E49+'No.3-56（方向別）'!N49</f>
        <v>3</v>
      </c>
      <c r="F49" s="126">
        <f>'No.3-34（方向別）'!O49+'No.3-56（方向別）'!F49+'No.3-56（方向別）'!O49</f>
        <v>0</v>
      </c>
      <c r="G49" s="125">
        <f>'No.3-34（方向別）'!P49+'No.3-56（方向別）'!G49+'No.3-56（方向別）'!P49</f>
        <v>3</v>
      </c>
      <c r="H49" s="127">
        <f t="shared" si="4"/>
        <v>138</v>
      </c>
      <c r="I49" s="128">
        <f t="shared" si="0"/>
        <v>2.1739130434782612</v>
      </c>
      <c r="J49" s="129">
        <f t="shared" si="1"/>
        <v>1.8201002374043789</v>
      </c>
      <c r="K49" s="130">
        <f>'No.3-34（方向別）'!B49+'No.3-78（方向別）'!B49+'No.3-1112（方向別）'!B49</f>
        <v>84</v>
      </c>
      <c r="L49" s="124">
        <f>'No.3-34（方向別）'!C49+'No.3-78（方向別）'!C49+'No.3-1112（方向別）'!C49</f>
        <v>18</v>
      </c>
      <c r="M49" s="125">
        <f>'No.3-34（方向別）'!D49+'No.3-78（方向別）'!D49+'No.3-1112（方向別）'!D49</f>
        <v>102</v>
      </c>
      <c r="N49" s="123">
        <f>'No.3-34（方向別）'!E49+'No.3-78（方向別）'!E49+'No.3-1112（方向別）'!E49</f>
        <v>2</v>
      </c>
      <c r="O49" s="126">
        <f>'No.3-34（方向別）'!F49+'No.3-78（方向別）'!F49+'No.3-1112（方向別）'!F49</f>
        <v>3</v>
      </c>
      <c r="P49" s="125">
        <f>'No.3-34（方向別）'!G49+'No.3-78（方向別）'!G49+'No.3-1112（方向別）'!G49</f>
        <v>5</v>
      </c>
      <c r="Q49" s="127">
        <f t="shared" si="5"/>
        <v>107</v>
      </c>
      <c r="R49" s="128">
        <f t="shared" si="2"/>
        <v>4.6728971962616823</v>
      </c>
      <c r="S49" s="129">
        <f t="shared" si="3"/>
        <v>1.2317255669391043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'No.3-34（方向別）'!K50+'No.3-56（方向別）'!B50+'No.3-56（方向別）'!K50</f>
        <v>114</v>
      </c>
      <c r="C50" s="75">
        <f>'No.3-34（方向別）'!L50+'No.3-56（方向別）'!C50+'No.3-56（方向別）'!L50</f>
        <v>21</v>
      </c>
      <c r="D50" s="75">
        <f>'No.3-34（方向別）'!M50+'No.3-56（方向別）'!D50+'No.3-56（方向別）'!M50</f>
        <v>135</v>
      </c>
      <c r="E50" s="74">
        <f>'No.3-34（方向別）'!N50+'No.3-56（方向別）'!E50+'No.3-56（方向別）'!N50</f>
        <v>2</v>
      </c>
      <c r="F50" s="75">
        <f>'No.3-34（方向別）'!O50+'No.3-56（方向別）'!F50+'No.3-56（方向別）'!O50</f>
        <v>1</v>
      </c>
      <c r="G50" s="75">
        <f>'No.3-34（方向別）'!P50+'No.3-56（方向別）'!G50+'No.3-56（方向別）'!P50</f>
        <v>3</v>
      </c>
      <c r="H50" s="74">
        <f t="shared" si="4"/>
        <v>138</v>
      </c>
      <c r="I50" s="76">
        <f t="shared" si="0"/>
        <v>2.1739130434782612</v>
      </c>
      <c r="J50" s="77">
        <f t="shared" si="1"/>
        <v>1.8201002374043789</v>
      </c>
      <c r="K50" s="78">
        <f>'No.3-34（方向別）'!B50+'No.3-78（方向別）'!B50+'No.3-1112（方向別）'!B50</f>
        <v>85</v>
      </c>
      <c r="L50" s="75">
        <f>'No.3-34（方向別）'!C50+'No.3-78（方向別）'!C50+'No.3-1112（方向別）'!C50</f>
        <v>23</v>
      </c>
      <c r="M50" s="75">
        <f>'No.3-34（方向別）'!D50+'No.3-78（方向別）'!D50+'No.3-1112（方向別）'!D50</f>
        <v>108</v>
      </c>
      <c r="N50" s="74">
        <f>'No.3-34（方向別）'!E50+'No.3-78（方向別）'!E50+'No.3-1112（方向別）'!E50</f>
        <v>3</v>
      </c>
      <c r="O50" s="75">
        <f>'No.3-34（方向別）'!F50+'No.3-78（方向別）'!F50+'No.3-1112（方向別）'!F50</f>
        <v>2</v>
      </c>
      <c r="P50" s="75">
        <f>'No.3-34（方向別）'!G50+'No.3-78（方向別）'!G50+'No.3-1112（方向別）'!G50</f>
        <v>5</v>
      </c>
      <c r="Q50" s="74">
        <f t="shared" si="5"/>
        <v>113</v>
      </c>
      <c r="R50" s="76">
        <f t="shared" si="2"/>
        <v>4.4247787610619476</v>
      </c>
      <c r="S50" s="77">
        <f t="shared" si="3"/>
        <v>1.3007942903188672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'No.3-34（方向別）'!K51+'No.3-56（方向別）'!B51+'No.3-56（方向別）'!K51</f>
        <v>86</v>
      </c>
      <c r="C51" s="87">
        <f>'No.3-34（方向別）'!L51+'No.3-56（方向別）'!C51+'No.3-56（方向別）'!L51</f>
        <v>13</v>
      </c>
      <c r="D51" s="87">
        <f>'No.3-34（方向別）'!M51+'No.3-56（方向別）'!D51+'No.3-56（方向別）'!M51</f>
        <v>99</v>
      </c>
      <c r="E51" s="86">
        <f>'No.3-34（方向別）'!N51+'No.3-56（方向別）'!E51+'No.3-56（方向別）'!N51</f>
        <v>4</v>
      </c>
      <c r="F51" s="87">
        <f>'No.3-34（方向別）'!O51+'No.3-56（方向別）'!F51+'No.3-56（方向別）'!O51</f>
        <v>5</v>
      </c>
      <c r="G51" s="87">
        <f>'No.3-34（方向別）'!P51+'No.3-56（方向別）'!G51+'No.3-56（方向別）'!P51</f>
        <v>9</v>
      </c>
      <c r="H51" s="86">
        <f t="shared" si="4"/>
        <v>108</v>
      </c>
      <c r="I51" s="132">
        <f t="shared" si="0"/>
        <v>8.3333333333333321</v>
      </c>
      <c r="J51" s="133">
        <f t="shared" si="1"/>
        <v>1.4244262727512531</v>
      </c>
      <c r="K51" s="90">
        <f>'No.3-34（方向別）'!B51+'No.3-78（方向別）'!B51+'No.3-1112（方向別）'!B51</f>
        <v>109</v>
      </c>
      <c r="L51" s="87">
        <f>'No.3-34（方向別）'!C51+'No.3-78（方向別）'!C51+'No.3-1112（方向別）'!C51</f>
        <v>23</v>
      </c>
      <c r="M51" s="87">
        <f>'No.3-34（方向別）'!D51+'No.3-78（方向別）'!D51+'No.3-1112（方向別）'!D51</f>
        <v>132</v>
      </c>
      <c r="N51" s="86">
        <f>'No.3-34（方向別）'!E51+'No.3-78（方向別）'!E51+'No.3-1112（方向別）'!E51</f>
        <v>2</v>
      </c>
      <c r="O51" s="87">
        <f>'No.3-34（方向別）'!F51+'No.3-78（方向別）'!F51+'No.3-1112（方向別）'!F51</f>
        <v>4</v>
      </c>
      <c r="P51" s="87">
        <f>'No.3-34（方向別）'!G51+'No.3-78（方向別）'!G51+'No.3-1112（方向別）'!G51</f>
        <v>6</v>
      </c>
      <c r="Q51" s="86">
        <f t="shared" si="5"/>
        <v>138</v>
      </c>
      <c r="R51" s="132">
        <f t="shared" si="2"/>
        <v>4.3478260869565224</v>
      </c>
      <c r="S51" s="133">
        <f t="shared" si="3"/>
        <v>1.5885806377345457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'No.3-34（方向別）'!K52+'No.3-56（方向別）'!B52+'No.3-56（方向別）'!K52</f>
        <v>613</v>
      </c>
      <c r="C52" s="94">
        <f>'No.3-34（方向別）'!L52+'No.3-56（方向別）'!C52+'No.3-56（方向別）'!L52</f>
        <v>100</v>
      </c>
      <c r="D52" s="94">
        <f>'No.3-34（方向別）'!M52+'No.3-56（方向別）'!D52+'No.3-56（方向別）'!M52</f>
        <v>713</v>
      </c>
      <c r="E52" s="93">
        <f>'No.3-34（方向別）'!N52+'No.3-56（方向別）'!E52+'No.3-56（方向別）'!N52</f>
        <v>17</v>
      </c>
      <c r="F52" s="94">
        <f>'No.3-34（方向別）'!O52+'No.3-56（方向別）'!F52+'No.3-56（方向別）'!O52</f>
        <v>15</v>
      </c>
      <c r="G52" s="94">
        <f>'No.3-34（方向別）'!P52+'No.3-56（方向別）'!G52+'No.3-56（方向別）'!P52</f>
        <v>32</v>
      </c>
      <c r="H52" s="93">
        <f t="shared" si="4"/>
        <v>745</v>
      </c>
      <c r="I52" s="95">
        <f t="shared" si="0"/>
        <v>4.2953020134228188</v>
      </c>
      <c r="J52" s="96">
        <f t="shared" si="1"/>
        <v>9.8259034555526252</v>
      </c>
      <c r="K52" s="97">
        <f>'No.3-34（方向別）'!B52+'No.3-78（方向別）'!B52+'No.3-1112（方向別）'!B52</f>
        <v>542</v>
      </c>
      <c r="L52" s="94">
        <f>'No.3-34（方向別）'!C52+'No.3-78（方向別）'!C52+'No.3-1112（方向別）'!C52</f>
        <v>119</v>
      </c>
      <c r="M52" s="94">
        <f>'No.3-34（方向別）'!D52+'No.3-78（方向別）'!D52+'No.3-1112（方向別）'!D52</f>
        <v>661</v>
      </c>
      <c r="N52" s="93">
        <f>'No.3-34（方向別）'!E52+'No.3-78（方向別）'!E52+'No.3-1112（方向別）'!E52</f>
        <v>18</v>
      </c>
      <c r="O52" s="94">
        <f>'No.3-34（方向別）'!F52+'No.3-78（方向別）'!F52+'No.3-1112（方向別）'!F52</f>
        <v>21</v>
      </c>
      <c r="P52" s="94">
        <f>'No.3-34（方向別）'!G52+'No.3-78（方向別）'!G52+'No.3-1112（方向別）'!G52</f>
        <v>39</v>
      </c>
      <c r="Q52" s="93">
        <f t="shared" si="5"/>
        <v>700</v>
      </c>
      <c r="R52" s="95">
        <f t="shared" si="2"/>
        <v>5.5714285714285712</v>
      </c>
      <c r="S52" s="96">
        <f t="shared" si="3"/>
        <v>8.058017727639001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'No.3-34（方向別）'!K53+'No.3-56（方向別）'!B53+'No.3-56（方向別）'!K53</f>
        <v>128</v>
      </c>
      <c r="C53" s="135">
        <f>'No.3-34（方向別）'!L53+'No.3-56（方向別）'!C53+'No.3-56（方向別）'!L53</f>
        <v>11</v>
      </c>
      <c r="D53" s="135">
        <f>'No.3-34（方向別）'!M53+'No.3-56（方向別）'!D53+'No.3-56（方向別）'!M53</f>
        <v>139</v>
      </c>
      <c r="E53" s="134">
        <f>'No.3-34（方向別）'!N53+'No.3-56（方向別）'!E53+'No.3-56（方向別）'!N53</f>
        <v>3</v>
      </c>
      <c r="F53" s="135">
        <f>'No.3-34（方向別）'!O53+'No.3-56（方向別）'!F53+'No.3-56（方向別）'!O53</f>
        <v>2</v>
      </c>
      <c r="G53" s="135">
        <f>'No.3-34（方向別）'!P53+'No.3-56（方向別）'!G53+'No.3-56（方向別）'!P53</f>
        <v>5</v>
      </c>
      <c r="H53" s="134">
        <f t="shared" si="4"/>
        <v>144</v>
      </c>
      <c r="I53" s="136">
        <f t="shared" si="0"/>
        <v>3.4722222222222223</v>
      </c>
      <c r="J53" s="137">
        <f t="shared" si="1"/>
        <v>1.8992350303350041</v>
      </c>
      <c r="K53" s="138">
        <f>'No.3-34（方向別）'!B53+'No.3-78（方向別）'!B53+'No.3-1112（方向別）'!B53</f>
        <v>94</v>
      </c>
      <c r="L53" s="135">
        <f>'No.3-34（方向別）'!C53+'No.3-78（方向別）'!C53+'No.3-1112（方向別）'!C53</f>
        <v>23</v>
      </c>
      <c r="M53" s="135">
        <f>'No.3-34（方向別）'!D53+'No.3-78（方向別）'!D53+'No.3-1112（方向別）'!D53</f>
        <v>117</v>
      </c>
      <c r="N53" s="134">
        <f>'No.3-34（方向別）'!E53+'No.3-78（方向別）'!E53+'No.3-1112（方向別）'!E53</f>
        <v>4</v>
      </c>
      <c r="O53" s="135">
        <f>'No.3-34（方向別）'!F53+'No.3-78（方向別）'!F53+'No.3-1112（方向別）'!F53</f>
        <v>3</v>
      </c>
      <c r="P53" s="135">
        <f>'No.3-34（方向別）'!G53+'No.3-78（方向別）'!G53+'No.3-1112（方向別）'!G53</f>
        <v>7</v>
      </c>
      <c r="Q53" s="134">
        <f t="shared" si="5"/>
        <v>124</v>
      </c>
      <c r="R53" s="136">
        <f t="shared" si="2"/>
        <v>5.645161290322581</v>
      </c>
      <c r="S53" s="137">
        <f t="shared" si="3"/>
        <v>1.4274202831817657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'No.3-34（方向別）'!K54+'No.3-56（方向別）'!B54+'No.3-56（方向別）'!K54</f>
        <v>102</v>
      </c>
      <c r="C54" s="75">
        <f>'No.3-34（方向別）'!L54+'No.3-56（方向別）'!C54+'No.3-56（方向別）'!L54</f>
        <v>17</v>
      </c>
      <c r="D54" s="75">
        <f>'No.3-34（方向別）'!M54+'No.3-56（方向別）'!D54+'No.3-56（方向別）'!M54</f>
        <v>119</v>
      </c>
      <c r="E54" s="74">
        <f>'No.3-34（方向別）'!N54+'No.3-56（方向別）'!E54+'No.3-56（方向別）'!N54</f>
        <v>4</v>
      </c>
      <c r="F54" s="75">
        <f>'No.3-34（方向別）'!O54+'No.3-56（方向別）'!F54+'No.3-56（方向別）'!O54</f>
        <v>4</v>
      </c>
      <c r="G54" s="75">
        <f>'No.3-34（方向別）'!P54+'No.3-56（方向別）'!G54+'No.3-56（方向別）'!P54</f>
        <v>8</v>
      </c>
      <c r="H54" s="74">
        <f t="shared" si="4"/>
        <v>127</v>
      </c>
      <c r="I54" s="76">
        <f t="shared" si="0"/>
        <v>6.2992125984251963</v>
      </c>
      <c r="J54" s="77">
        <f t="shared" si="1"/>
        <v>1.6750197836982328</v>
      </c>
      <c r="K54" s="78">
        <f>'No.3-34（方向別）'!B54+'No.3-78（方向別）'!B54+'No.3-1112（方向別）'!B54</f>
        <v>97</v>
      </c>
      <c r="L54" s="75">
        <f>'No.3-34（方向別）'!C54+'No.3-78（方向別）'!C54+'No.3-1112（方向別）'!C54</f>
        <v>11</v>
      </c>
      <c r="M54" s="75">
        <f>'No.3-34（方向別）'!D54+'No.3-78（方向別）'!D54+'No.3-1112（方向別）'!D54</f>
        <v>108</v>
      </c>
      <c r="N54" s="74">
        <f>'No.3-34（方向別）'!E54+'No.3-78（方向別）'!E54+'No.3-1112（方向別）'!E54</f>
        <v>6</v>
      </c>
      <c r="O54" s="75">
        <f>'No.3-34（方向別）'!F54+'No.3-78（方向別）'!F54+'No.3-1112（方向別）'!F54</f>
        <v>0</v>
      </c>
      <c r="P54" s="75">
        <f>'No.3-34（方向別）'!G54+'No.3-78（方向別）'!G54+'No.3-1112（方向別）'!G54</f>
        <v>6</v>
      </c>
      <c r="Q54" s="74">
        <f t="shared" si="5"/>
        <v>114</v>
      </c>
      <c r="R54" s="76">
        <f t="shared" si="2"/>
        <v>5.2631578947368425</v>
      </c>
      <c r="S54" s="77">
        <f t="shared" si="3"/>
        <v>1.3123057442154944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'No.3-34（方向別）'!K55+'No.3-56（方向別）'!B55+'No.3-56（方向別）'!K55</f>
        <v>80</v>
      </c>
      <c r="C55" s="75">
        <f>'No.3-34（方向別）'!L55+'No.3-56（方向別）'!C55+'No.3-56（方向別）'!L55</f>
        <v>9</v>
      </c>
      <c r="D55" s="75">
        <f>'No.3-34（方向別）'!M55+'No.3-56（方向別）'!D55+'No.3-56（方向別）'!M55</f>
        <v>89</v>
      </c>
      <c r="E55" s="74">
        <f>'No.3-34（方向別）'!N55+'No.3-56（方向別）'!E55+'No.3-56（方向別）'!N55</f>
        <v>1</v>
      </c>
      <c r="F55" s="75">
        <f>'No.3-34（方向別）'!O55+'No.3-56（方向別）'!F55+'No.3-56（方向別）'!O55</f>
        <v>2</v>
      </c>
      <c r="G55" s="75">
        <f>'No.3-34（方向別）'!P55+'No.3-56（方向別）'!G55+'No.3-56（方向別）'!P55</f>
        <v>3</v>
      </c>
      <c r="H55" s="74">
        <f t="shared" si="4"/>
        <v>92</v>
      </c>
      <c r="I55" s="76">
        <f t="shared" si="0"/>
        <v>3.2608695652173911</v>
      </c>
      <c r="J55" s="77">
        <f t="shared" si="1"/>
        <v>1.2134001582695859</v>
      </c>
      <c r="K55" s="78">
        <f>'No.3-34（方向別）'!B55+'No.3-78（方向別）'!B55+'No.3-1112（方向別）'!B55</f>
        <v>76</v>
      </c>
      <c r="L55" s="75">
        <f>'No.3-34（方向別）'!C55+'No.3-78（方向別）'!C55+'No.3-1112（方向別）'!C55</f>
        <v>13</v>
      </c>
      <c r="M55" s="75">
        <f>'No.3-34（方向別）'!D55+'No.3-78（方向別）'!D55+'No.3-1112（方向別）'!D55</f>
        <v>89</v>
      </c>
      <c r="N55" s="74">
        <f>'No.3-34（方向別）'!E55+'No.3-78（方向別）'!E55+'No.3-1112（方向別）'!E55</f>
        <v>3</v>
      </c>
      <c r="O55" s="75">
        <f>'No.3-34（方向別）'!F55+'No.3-78（方向別）'!F55+'No.3-1112（方向別）'!F55</f>
        <v>1</v>
      </c>
      <c r="P55" s="75">
        <f>'No.3-34（方向別）'!G55+'No.3-78（方向別）'!G55+'No.3-1112（方向別）'!G55</f>
        <v>4</v>
      </c>
      <c r="Q55" s="74">
        <f t="shared" si="5"/>
        <v>93</v>
      </c>
      <c r="R55" s="76">
        <f t="shared" si="2"/>
        <v>4.301075268817204</v>
      </c>
      <c r="S55" s="77">
        <f t="shared" si="3"/>
        <v>1.0705652123863243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'No.3-34（方向別）'!K56+'No.3-56（方向別）'!B56+'No.3-56（方向別）'!K56</f>
        <v>110</v>
      </c>
      <c r="C56" s="75">
        <f>'No.3-34（方向別）'!L56+'No.3-56（方向別）'!C56+'No.3-56（方向別）'!L56</f>
        <v>11</v>
      </c>
      <c r="D56" s="75">
        <f>'No.3-34（方向別）'!M56+'No.3-56（方向別）'!D56+'No.3-56（方向別）'!M56</f>
        <v>121</v>
      </c>
      <c r="E56" s="74">
        <f>'No.3-34（方向別）'!N56+'No.3-56（方向別）'!E56+'No.3-56（方向別）'!N56</f>
        <v>3</v>
      </c>
      <c r="F56" s="75">
        <f>'No.3-34（方向別）'!O56+'No.3-56（方向別）'!F56+'No.3-56（方向別）'!O56</f>
        <v>2</v>
      </c>
      <c r="G56" s="75">
        <f>'No.3-34（方向別）'!P56+'No.3-56（方向別）'!G56+'No.3-56（方向別）'!P56</f>
        <v>5</v>
      </c>
      <c r="H56" s="74">
        <f t="shared" si="4"/>
        <v>126</v>
      </c>
      <c r="I56" s="128">
        <f t="shared" si="0"/>
        <v>3.9682539682539684</v>
      </c>
      <c r="J56" s="129">
        <f t="shared" si="1"/>
        <v>1.6618306515431287</v>
      </c>
      <c r="K56" s="78">
        <f>'No.3-34（方向別）'!B56+'No.3-78（方向別）'!B56+'No.3-1112（方向別）'!B56</f>
        <v>96</v>
      </c>
      <c r="L56" s="75">
        <f>'No.3-34（方向別）'!C56+'No.3-78（方向別）'!C56+'No.3-1112（方向別）'!C56</f>
        <v>16</v>
      </c>
      <c r="M56" s="75">
        <f>'No.3-34（方向別）'!D56+'No.3-78（方向別）'!D56+'No.3-1112（方向別）'!D56</f>
        <v>112</v>
      </c>
      <c r="N56" s="74">
        <f>'No.3-34（方向別）'!E56+'No.3-78（方向別）'!E56+'No.3-1112（方向別）'!E56</f>
        <v>4</v>
      </c>
      <c r="O56" s="75">
        <f>'No.3-34（方向別）'!F56+'No.3-78（方向別）'!F56+'No.3-1112（方向別）'!F56</f>
        <v>2</v>
      </c>
      <c r="P56" s="75">
        <f>'No.3-34（方向別）'!G56+'No.3-78（方向別）'!G56+'No.3-1112（方向別）'!G56</f>
        <v>6</v>
      </c>
      <c r="Q56" s="74">
        <f t="shared" si="5"/>
        <v>118</v>
      </c>
      <c r="R56" s="128">
        <f t="shared" si="2"/>
        <v>5.0847457627118651</v>
      </c>
      <c r="S56" s="129">
        <f t="shared" si="3"/>
        <v>1.3583515598020028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'No.3-34（方向別）'!K57+'No.3-56（方向別）'!B57+'No.3-56（方向別）'!K57</f>
        <v>111</v>
      </c>
      <c r="C57" s="75">
        <f>'No.3-34（方向別）'!L57+'No.3-56（方向別）'!C57+'No.3-56（方向別）'!L57</f>
        <v>6</v>
      </c>
      <c r="D57" s="75">
        <f>'No.3-34（方向別）'!M57+'No.3-56（方向別）'!D57+'No.3-56（方向別）'!M57</f>
        <v>117</v>
      </c>
      <c r="E57" s="74">
        <f>'No.3-34（方向別）'!N57+'No.3-56（方向別）'!E57+'No.3-56（方向別）'!N57</f>
        <v>3</v>
      </c>
      <c r="F57" s="75">
        <f>'No.3-34（方向別）'!O57+'No.3-56（方向別）'!F57+'No.3-56（方向別）'!O57</f>
        <v>1</v>
      </c>
      <c r="G57" s="75">
        <f>'No.3-34（方向別）'!P57+'No.3-56（方向別）'!G57+'No.3-56（方向別）'!P57</f>
        <v>4</v>
      </c>
      <c r="H57" s="74">
        <f t="shared" si="4"/>
        <v>121</v>
      </c>
      <c r="I57" s="76">
        <f t="shared" si="0"/>
        <v>3.3057851239669422</v>
      </c>
      <c r="J57" s="77">
        <f t="shared" si="1"/>
        <v>1.5958849907676076</v>
      </c>
      <c r="K57" s="78">
        <f>'No.3-34（方向別）'!B57+'No.3-78（方向別）'!B57+'No.3-1112（方向別）'!B57</f>
        <v>101</v>
      </c>
      <c r="L57" s="75">
        <f>'No.3-34（方向別）'!C57+'No.3-78（方向別）'!C57+'No.3-1112（方向別）'!C57</f>
        <v>12</v>
      </c>
      <c r="M57" s="75">
        <f>'No.3-34（方向別）'!D57+'No.3-78（方向別）'!D57+'No.3-1112（方向別）'!D57</f>
        <v>113</v>
      </c>
      <c r="N57" s="74">
        <f>'No.3-34（方向別）'!E57+'No.3-78（方向別）'!E57+'No.3-1112（方向別）'!E57</f>
        <v>4</v>
      </c>
      <c r="O57" s="75">
        <f>'No.3-34（方向別）'!F57+'No.3-78（方向別）'!F57+'No.3-1112（方向別）'!F57</f>
        <v>1</v>
      </c>
      <c r="P57" s="75">
        <f>'No.3-34（方向別）'!G57+'No.3-78（方向別）'!G57+'No.3-1112（方向別）'!G57</f>
        <v>5</v>
      </c>
      <c r="Q57" s="74">
        <f t="shared" si="5"/>
        <v>118</v>
      </c>
      <c r="R57" s="76">
        <f t="shared" si="2"/>
        <v>4.2372881355932206</v>
      </c>
      <c r="S57" s="77">
        <f t="shared" si="3"/>
        <v>1.3583515598020028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'No.3-34（方向別）'!K58+'No.3-56（方向別）'!B58+'No.3-56（方向別）'!K58</f>
        <v>112</v>
      </c>
      <c r="C58" s="87">
        <f>'No.3-34（方向別）'!L58+'No.3-56（方向別）'!C58+'No.3-56（方向別）'!L58</f>
        <v>8</v>
      </c>
      <c r="D58" s="87">
        <f>'No.3-34（方向別）'!M58+'No.3-56（方向別）'!D58+'No.3-56（方向別）'!M58</f>
        <v>120</v>
      </c>
      <c r="E58" s="86">
        <f>'No.3-34（方向別）'!N58+'No.3-56（方向別）'!E58+'No.3-56（方向別）'!N58</f>
        <v>2</v>
      </c>
      <c r="F58" s="87">
        <f>'No.3-34（方向別）'!O58+'No.3-56（方向別）'!F58+'No.3-56（方向別）'!O58</f>
        <v>1</v>
      </c>
      <c r="G58" s="87">
        <f>'No.3-34（方向別）'!P58+'No.3-56（方向別）'!G58+'No.3-56（方向別）'!P58</f>
        <v>3</v>
      </c>
      <c r="H58" s="86">
        <f t="shared" si="4"/>
        <v>123</v>
      </c>
      <c r="I58" s="132">
        <f t="shared" si="0"/>
        <v>2.4390243902439024</v>
      </c>
      <c r="J58" s="133">
        <f t="shared" si="1"/>
        <v>1.622263255077816</v>
      </c>
      <c r="K58" s="90">
        <f>'No.3-34（方向別）'!B58+'No.3-78（方向別）'!B58+'No.3-1112（方向別）'!B58</f>
        <v>92</v>
      </c>
      <c r="L58" s="87">
        <f>'No.3-34（方向別）'!C58+'No.3-78（方向別）'!C58+'No.3-1112（方向別）'!C58</f>
        <v>22</v>
      </c>
      <c r="M58" s="87">
        <f>'No.3-34（方向別）'!D58+'No.3-78（方向別）'!D58+'No.3-1112（方向別）'!D58</f>
        <v>114</v>
      </c>
      <c r="N58" s="86">
        <f>'No.3-34（方向別）'!E58+'No.3-78（方向別）'!E58+'No.3-1112（方向別）'!E58</f>
        <v>2</v>
      </c>
      <c r="O58" s="87">
        <f>'No.3-34（方向別）'!F58+'No.3-78（方向別）'!F58+'No.3-1112（方向別）'!F58</f>
        <v>2</v>
      </c>
      <c r="P58" s="87">
        <f>'No.3-34（方向別）'!G58+'No.3-78（方向別）'!G58+'No.3-1112（方向別）'!G58</f>
        <v>4</v>
      </c>
      <c r="Q58" s="86">
        <f t="shared" si="5"/>
        <v>118</v>
      </c>
      <c r="R58" s="132">
        <f t="shared" si="2"/>
        <v>3.3898305084745766</v>
      </c>
      <c r="S58" s="133">
        <f t="shared" si="3"/>
        <v>1.3583515598020028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'No.3-34（方向別）'!K59+'No.3-56（方向別）'!B59+'No.3-56（方向別）'!K59</f>
        <v>643</v>
      </c>
      <c r="C59" s="94">
        <f>'No.3-34（方向別）'!L59+'No.3-56（方向別）'!C59+'No.3-56（方向別）'!L59</f>
        <v>62</v>
      </c>
      <c r="D59" s="94">
        <f>'No.3-34（方向別）'!M59+'No.3-56（方向別）'!D59+'No.3-56（方向別）'!M59</f>
        <v>705</v>
      </c>
      <c r="E59" s="93">
        <f>'No.3-34（方向別）'!N59+'No.3-56（方向別）'!E59+'No.3-56（方向別）'!N59</f>
        <v>16</v>
      </c>
      <c r="F59" s="94">
        <f>'No.3-34（方向別）'!O59+'No.3-56（方向別）'!F59+'No.3-56（方向別）'!O59</f>
        <v>12</v>
      </c>
      <c r="G59" s="94">
        <f>'No.3-34（方向別）'!P59+'No.3-56（方向別）'!G59+'No.3-56（方向別）'!P59</f>
        <v>28</v>
      </c>
      <c r="H59" s="93">
        <f t="shared" si="4"/>
        <v>733</v>
      </c>
      <c r="I59" s="95">
        <f t="shared" si="0"/>
        <v>3.8199181446111869</v>
      </c>
      <c r="J59" s="96">
        <f t="shared" si="1"/>
        <v>9.6676338696913753</v>
      </c>
      <c r="K59" s="97">
        <f>'No.3-34（方向別）'!B59+'No.3-78（方向別）'!B59+'No.3-1112（方向別）'!B59</f>
        <v>556</v>
      </c>
      <c r="L59" s="94">
        <f>'No.3-34（方向別）'!C59+'No.3-78（方向別）'!C59+'No.3-1112（方向別）'!C59</f>
        <v>97</v>
      </c>
      <c r="M59" s="94">
        <f>'No.3-34（方向別）'!D59+'No.3-78（方向別）'!D59+'No.3-1112（方向別）'!D59</f>
        <v>653</v>
      </c>
      <c r="N59" s="93">
        <f>'No.3-34（方向別）'!E59+'No.3-78（方向別）'!E59+'No.3-1112（方向別）'!E59</f>
        <v>23</v>
      </c>
      <c r="O59" s="94">
        <f>'No.3-34（方向別）'!F59+'No.3-78（方向別）'!F59+'No.3-1112（方向別）'!F59</f>
        <v>9</v>
      </c>
      <c r="P59" s="94">
        <f>'No.3-34（方向別）'!G59+'No.3-78（方向別）'!G59+'No.3-1112（方向別）'!G59</f>
        <v>32</v>
      </c>
      <c r="Q59" s="93">
        <f t="shared" si="5"/>
        <v>685</v>
      </c>
      <c r="R59" s="95">
        <f t="shared" si="2"/>
        <v>4.671532846715329</v>
      </c>
      <c r="S59" s="96">
        <f t="shared" si="3"/>
        <v>7.8853459191895929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5927</v>
      </c>
      <c r="C60" s="142">
        <f t="shared" ref="C60:J60" si="6">C30+C37+C38+C39+C40+C41+C42+C43+C44+C45+C52+C59</f>
        <v>1157</v>
      </c>
      <c r="D60" s="143">
        <f t="shared" si="6"/>
        <v>7084</v>
      </c>
      <c r="E60" s="141">
        <f t="shared" si="6"/>
        <v>180</v>
      </c>
      <c r="F60" s="144">
        <f t="shared" si="6"/>
        <v>318</v>
      </c>
      <c r="G60" s="143">
        <f t="shared" si="6"/>
        <v>498</v>
      </c>
      <c r="H60" s="302">
        <f t="shared" si="6"/>
        <v>7582</v>
      </c>
      <c r="I60" s="547">
        <f t="shared" ref="I60" si="7">IF(H60=0,"-",G60/H60%)</f>
        <v>6.5681878132418889</v>
      </c>
      <c r="J60" s="304">
        <f t="shared" si="6"/>
        <v>99.999999999999986</v>
      </c>
      <c r="K60" s="145">
        <f>K30+K37+K38+K39+K40+K41+K42+K43+K44+K45+K52+K59</f>
        <v>6969</v>
      </c>
      <c r="L60" s="142">
        <f t="shared" ref="L60:Q60" si="8">L30+L37+L38+L39+L40+L41+L42+L43+L44+L45+L52+L59</f>
        <v>1245</v>
      </c>
      <c r="M60" s="143">
        <f t="shared" si="8"/>
        <v>8214</v>
      </c>
      <c r="N60" s="141">
        <f t="shared" si="8"/>
        <v>188</v>
      </c>
      <c r="O60" s="144">
        <f t="shared" si="8"/>
        <v>285</v>
      </c>
      <c r="P60" s="143">
        <f t="shared" si="8"/>
        <v>473</v>
      </c>
      <c r="Q60" s="302">
        <f t="shared" si="8"/>
        <v>8687</v>
      </c>
      <c r="R60" s="547">
        <f t="shared" ref="R60" si="9">IF(Q60=0,"-",P60/Q60%)</f>
        <v>5.4449176931046388</v>
      </c>
      <c r="S60" s="304">
        <f t="shared" si="3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281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>
        <v>1586</v>
      </c>
      <c r="Y63" s="62"/>
    </row>
    <row r="64" spans="1:59" s="24" customFormat="1" ht="17.100000000000001" customHeight="1">
      <c r="A64" s="64" t="s">
        <v>17</v>
      </c>
      <c r="B64" s="65">
        <f>B24+K24</f>
        <v>120</v>
      </c>
      <c r="C64" s="66">
        <f t="shared" ref="C64:G79" si="10">C24+L24</f>
        <v>32</v>
      </c>
      <c r="D64" s="66">
        <f t="shared" si="10"/>
        <v>152</v>
      </c>
      <c r="E64" s="65">
        <f t="shared" si="10"/>
        <v>4</v>
      </c>
      <c r="F64" s="66">
        <f t="shared" si="10"/>
        <v>15</v>
      </c>
      <c r="G64" s="66">
        <f t="shared" si="10"/>
        <v>19</v>
      </c>
      <c r="H64" s="65">
        <f>D64+G64</f>
        <v>171</v>
      </c>
      <c r="I64" s="67">
        <f>G64/H64%</f>
        <v>11.111111111111111</v>
      </c>
      <c r="J64" s="68">
        <f>H64/$H$100%</f>
        <v>1.0510787387055136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G80" si="11">B25+K25</f>
        <v>122</v>
      </c>
      <c r="C65" s="75">
        <f t="shared" si="10"/>
        <v>30</v>
      </c>
      <c r="D65" s="75">
        <f t="shared" si="10"/>
        <v>152</v>
      </c>
      <c r="E65" s="74">
        <f t="shared" si="10"/>
        <v>5</v>
      </c>
      <c r="F65" s="75">
        <f t="shared" si="10"/>
        <v>8</v>
      </c>
      <c r="G65" s="75">
        <f t="shared" si="10"/>
        <v>13</v>
      </c>
      <c r="H65" s="74">
        <f>D65+G65</f>
        <v>165</v>
      </c>
      <c r="I65" s="76">
        <f t="shared" ref="I65:I99" si="12">G65/H65%</f>
        <v>7.8787878787878789</v>
      </c>
      <c r="J65" s="77">
        <f t="shared" ref="J65:J99" si="13">H65/$H$100%</f>
        <v>1.0141987829614605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11"/>
        <v>174</v>
      </c>
      <c r="C66" s="75">
        <f t="shared" si="10"/>
        <v>31</v>
      </c>
      <c r="D66" s="75">
        <f t="shared" si="10"/>
        <v>205</v>
      </c>
      <c r="E66" s="74">
        <f t="shared" si="10"/>
        <v>5</v>
      </c>
      <c r="F66" s="75">
        <f t="shared" si="10"/>
        <v>8</v>
      </c>
      <c r="G66" s="75">
        <f t="shared" si="10"/>
        <v>13</v>
      </c>
      <c r="H66" s="74">
        <f t="shared" ref="H66:H99" si="14">D66+G66</f>
        <v>218</v>
      </c>
      <c r="I66" s="76">
        <f t="shared" si="12"/>
        <v>5.9633027522935773</v>
      </c>
      <c r="J66" s="77">
        <f t="shared" si="13"/>
        <v>1.3399717253672629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11"/>
        <v>151</v>
      </c>
      <c r="C67" s="81">
        <f t="shared" si="10"/>
        <v>24</v>
      </c>
      <c r="D67" s="81">
        <f t="shared" si="10"/>
        <v>175</v>
      </c>
      <c r="E67" s="80">
        <f t="shared" si="10"/>
        <v>3</v>
      </c>
      <c r="F67" s="81">
        <f t="shared" si="10"/>
        <v>8</v>
      </c>
      <c r="G67" s="81">
        <f t="shared" si="10"/>
        <v>11</v>
      </c>
      <c r="H67" s="80">
        <f t="shared" si="14"/>
        <v>186</v>
      </c>
      <c r="I67" s="82">
        <f t="shared" si="12"/>
        <v>5.913978494623656</v>
      </c>
      <c r="J67" s="83">
        <f t="shared" si="13"/>
        <v>1.1432786280656464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11"/>
        <v>139</v>
      </c>
      <c r="C68" s="75">
        <f t="shared" si="10"/>
        <v>23</v>
      </c>
      <c r="D68" s="75">
        <f t="shared" si="10"/>
        <v>162</v>
      </c>
      <c r="E68" s="74">
        <f t="shared" si="10"/>
        <v>7</v>
      </c>
      <c r="F68" s="75">
        <f t="shared" si="10"/>
        <v>7</v>
      </c>
      <c r="G68" s="75">
        <f t="shared" si="10"/>
        <v>14</v>
      </c>
      <c r="H68" s="74">
        <f t="shared" si="14"/>
        <v>176</v>
      </c>
      <c r="I68" s="76">
        <f t="shared" si="12"/>
        <v>7.9545454545454541</v>
      </c>
      <c r="J68" s="77">
        <f t="shared" si="13"/>
        <v>1.0818120351588911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11"/>
        <v>183</v>
      </c>
      <c r="C69" s="87">
        <f t="shared" si="10"/>
        <v>34</v>
      </c>
      <c r="D69" s="87">
        <f t="shared" si="10"/>
        <v>217</v>
      </c>
      <c r="E69" s="86">
        <f t="shared" si="10"/>
        <v>7</v>
      </c>
      <c r="F69" s="87">
        <f t="shared" si="10"/>
        <v>11</v>
      </c>
      <c r="G69" s="87">
        <f t="shared" si="10"/>
        <v>18</v>
      </c>
      <c r="H69" s="86">
        <f t="shared" si="14"/>
        <v>235</v>
      </c>
      <c r="I69" s="88">
        <f t="shared" si="12"/>
        <v>7.6595744680851059</v>
      </c>
      <c r="J69" s="89">
        <f t="shared" si="13"/>
        <v>1.4444649333087467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11"/>
        <v>889</v>
      </c>
      <c r="C70" s="94">
        <f t="shared" si="10"/>
        <v>174</v>
      </c>
      <c r="D70" s="94">
        <f t="shared" si="10"/>
        <v>1063</v>
      </c>
      <c r="E70" s="93">
        <f t="shared" si="10"/>
        <v>31</v>
      </c>
      <c r="F70" s="94">
        <f t="shared" si="10"/>
        <v>57</v>
      </c>
      <c r="G70" s="94">
        <f t="shared" si="10"/>
        <v>88</v>
      </c>
      <c r="H70" s="93">
        <f t="shared" si="14"/>
        <v>1151</v>
      </c>
      <c r="I70" s="95">
        <f t="shared" si="12"/>
        <v>7.6455256298870546</v>
      </c>
      <c r="J70" s="96">
        <f t="shared" si="13"/>
        <v>7.074804843567521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11"/>
        <v>165</v>
      </c>
      <c r="C71" s="100">
        <f t="shared" si="10"/>
        <v>36</v>
      </c>
      <c r="D71" s="100">
        <f t="shared" si="10"/>
        <v>201</v>
      </c>
      <c r="E71" s="99">
        <f t="shared" si="10"/>
        <v>7</v>
      </c>
      <c r="F71" s="100">
        <f t="shared" si="10"/>
        <v>12</v>
      </c>
      <c r="G71" s="100">
        <f t="shared" si="10"/>
        <v>19</v>
      </c>
      <c r="H71" s="99">
        <f t="shared" si="14"/>
        <v>220</v>
      </c>
      <c r="I71" s="101">
        <f t="shared" si="12"/>
        <v>8.6363636363636349</v>
      </c>
      <c r="J71" s="102">
        <f t="shared" si="13"/>
        <v>1.3522650439486139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11"/>
        <v>162</v>
      </c>
      <c r="C72" s="75">
        <f t="shared" si="10"/>
        <v>31</v>
      </c>
      <c r="D72" s="75">
        <f t="shared" si="10"/>
        <v>193</v>
      </c>
      <c r="E72" s="74">
        <f t="shared" si="10"/>
        <v>5</v>
      </c>
      <c r="F72" s="75">
        <f t="shared" si="10"/>
        <v>11</v>
      </c>
      <c r="G72" s="75">
        <f t="shared" si="10"/>
        <v>16</v>
      </c>
      <c r="H72" s="74">
        <f t="shared" si="14"/>
        <v>209</v>
      </c>
      <c r="I72" s="76">
        <f t="shared" si="12"/>
        <v>7.6555023923444985</v>
      </c>
      <c r="J72" s="77">
        <f t="shared" si="13"/>
        <v>1.2846517917511833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11"/>
        <v>163</v>
      </c>
      <c r="C73" s="75">
        <f t="shared" si="10"/>
        <v>48</v>
      </c>
      <c r="D73" s="75">
        <f t="shared" si="10"/>
        <v>211</v>
      </c>
      <c r="E73" s="74">
        <f t="shared" si="10"/>
        <v>8</v>
      </c>
      <c r="F73" s="75">
        <f t="shared" si="10"/>
        <v>14</v>
      </c>
      <c r="G73" s="75">
        <f t="shared" si="10"/>
        <v>22</v>
      </c>
      <c r="H73" s="74">
        <f t="shared" si="14"/>
        <v>233</v>
      </c>
      <c r="I73" s="76">
        <f t="shared" si="12"/>
        <v>9.4420600858369088</v>
      </c>
      <c r="J73" s="77">
        <f t="shared" si="13"/>
        <v>1.4321716147273957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11"/>
        <v>176</v>
      </c>
      <c r="C74" s="75">
        <f t="shared" si="10"/>
        <v>37</v>
      </c>
      <c r="D74" s="75">
        <f t="shared" si="10"/>
        <v>213</v>
      </c>
      <c r="E74" s="74">
        <f t="shared" si="10"/>
        <v>8</v>
      </c>
      <c r="F74" s="75">
        <f t="shared" si="10"/>
        <v>12</v>
      </c>
      <c r="G74" s="75">
        <f t="shared" si="10"/>
        <v>20</v>
      </c>
      <c r="H74" s="74">
        <f t="shared" si="14"/>
        <v>233</v>
      </c>
      <c r="I74" s="76">
        <f t="shared" si="12"/>
        <v>8.5836909871244629</v>
      </c>
      <c r="J74" s="77">
        <f t="shared" si="13"/>
        <v>1.4321716147273957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11"/>
        <v>168</v>
      </c>
      <c r="C75" s="75">
        <f t="shared" si="10"/>
        <v>34</v>
      </c>
      <c r="D75" s="75">
        <f t="shared" si="10"/>
        <v>202</v>
      </c>
      <c r="E75" s="74">
        <f t="shared" si="10"/>
        <v>5</v>
      </c>
      <c r="F75" s="75">
        <f t="shared" si="10"/>
        <v>13</v>
      </c>
      <c r="G75" s="75">
        <f t="shared" si="10"/>
        <v>18</v>
      </c>
      <c r="H75" s="74">
        <f t="shared" si="14"/>
        <v>220</v>
      </c>
      <c r="I75" s="76">
        <f t="shared" si="12"/>
        <v>8.1818181818181817</v>
      </c>
      <c r="J75" s="77">
        <f t="shared" si="13"/>
        <v>1.3522650439486139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11"/>
        <v>123</v>
      </c>
      <c r="C76" s="87">
        <f t="shared" si="10"/>
        <v>40</v>
      </c>
      <c r="D76" s="87">
        <f t="shared" si="10"/>
        <v>163</v>
      </c>
      <c r="E76" s="86">
        <f t="shared" si="10"/>
        <v>7</v>
      </c>
      <c r="F76" s="87">
        <f t="shared" si="10"/>
        <v>12</v>
      </c>
      <c r="G76" s="87">
        <f t="shared" si="10"/>
        <v>19</v>
      </c>
      <c r="H76" s="86">
        <f t="shared" si="14"/>
        <v>182</v>
      </c>
      <c r="I76" s="88">
        <f t="shared" si="12"/>
        <v>10.43956043956044</v>
      </c>
      <c r="J76" s="89">
        <f t="shared" si="13"/>
        <v>1.1186919909029442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11"/>
        <v>957</v>
      </c>
      <c r="C77" s="94">
        <f t="shared" si="10"/>
        <v>226</v>
      </c>
      <c r="D77" s="94">
        <f t="shared" si="10"/>
        <v>1183</v>
      </c>
      <c r="E77" s="93">
        <f t="shared" si="10"/>
        <v>40</v>
      </c>
      <c r="F77" s="94">
        <f t="shared" si="10"/>
        <v>74</v>
      </c>
      <c r="G77" s="94">
        <f t="shared" si="10"/>
        <v>114</v>
      </c>
      <c r="H77" s="93">
        <f t="shared" si="14"/>
        <v>1297</v>
      </c>
      <c r="I77" s="95">
        <f t="shared" si="12"/>
        <v>8.7895142636854278</v>
      </c>
      <c r="J77" s="96">
        <f t="shared" si="13"/>
        <v>7.972217100006147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11"/>
        <v>996</v>
      </c>
      <c r="C78" s="105">
        <f t="shared" si="10"/>
        <v>229</v>
      </c>
      <c r="D78" s="94">
        <f t="shared" si="10"/>
        <v>1225</v>
      </c>
      <c r="E78" s="104">
        <f t="shared" si="10"/>
        <v>32</v>
      </c>
      <c r="F78" s="105">
        <f t="shared" si="10"/>
        <v>79</v>
      </c>
      <c r="G78" s="94">
        <f t="shared" si="10"/>
        <v>111</v>
      </c>
      <c r="H78" s="93">
        <f t="shared" si="14"/>
        <v>1336</v>
      </c>
      <c r="I78" s="95">
        <f t="shared" si="12"/>
        <v>8.3083832335329344</v>
      </c>
      <c r="J78" s="96">
        <f t="shared" si="13"/>
        <v>8.2119368123424916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305" t="s">
        <v>32</v>
      </c>
      <c r="B79" s="104">
        <f t="shared" si="11"/>
        <v>1013</v>
      </c>
      <c r="C79" s="105">
        <f t="shared" si="10"/>
        <v>209</v>
      </c>
      <c r="D79" s="94">
        <f t="shared" si="10"/>
        <v>1222</v>
      </c>
      <c r="E79" s="104">
        <f t="shared" si="10"/>
        <v>28</v>
      </c>
      <c r="F79" s="105">
        <f t="shared" si="10"/>
        <v>57</v>
      </c>
      <c r="G79" s="94">
        <f t="shared" si="10"/>
        <v>85</v>
      </c>
      <c r="H79" s="93">
        <f t="shared" si="14"/>
        <v>1307</v>
      </c>
      <c r="I79" s="95">
        <f t="shared" si="12"/>
        <v>6.5034429992348892</v>
      </c>
      <c r="J79" s="96">
        <f t="shared" si="13"/>
        <v>8.0336836929129021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305" t="s">
        <v>33</v>
      </c>
      <c r="B80" s="104">
        <f t="shared" si="11"/>
        <v>1050</v>
      </c>
      <c r="C80" s="105">
        <f t="shared" si="11"/>
        <v>200</v>
      </c>
      <c r="D80" s="94">
        <f t="shared" si="11"/>
        <v>1250</v>
      </c>
      <c r="E80" s="104">
        <f t="shared" si="11"/>
        <v>27</v>
      </c>
      <c r="F80" s="105">
        <f t="shared" si="11"/>
        <v>56</v>
      </c>
      <c r="G80" s="94">
        <f t="shared" si="11"/>
        <v>83</v>
      </c>
      <c r="H80" s="93">
        <f t="shared" si="14"/>
        <v>1333</v>
      </c>
      <c r="I80" s="95">
        <f t="shared" si="12"/>
        <v>6.2265566391597895</v>
      </c>
      <c r="J80" s="96">
        <f t="shared" si="13"/>
        <v>8.1934968344704657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305" t="s">
        <v>34</v>
      </c>
      <c r="B81" s="104">
        <f t="shared" ref="B81:G96" si="15">B41+K41</f>
        <v>1114</v>
      </c>
      <c r="C81" s="105">
        <f t="shared" si="15"/>
        <v>186</v>
      </c>
      <c r="D81" s="94">
        <f t="shared" si="15"/>
        <v>1300</v>
      </c>
      <c r="E81" s="104">
        <f t="shared" si="15"/>
        <v>26</v>
      </c>
      <c r="F81" s="105">
        <f t="shared" si="15"/>
        <v>50</v>
      </c>
      <c r="G81" s="94">
        <f t="shared" si="15"/>
        <v>76</v>
      </c>
      <c r="H81" s="93">
        <f t="shared" si="14"/>
        <v>1376</v>
      </c>
      <c r="I81" s="95">
        <f t="shared" si="12"/>
        <v>5.5232558139534884</v>
      </c>
      <c r="J81" s="96">
        <f t="shared" si="13"/>
        <v>8.4578031839695118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305" t="s">
        <v>35</v>
      </c>
      <c r="B82" s="104">
        <f t="shared" si="15"/>
        <v>1075</v>
      </c>
      <c r="C82" s="105">
        <f t="shared" si="15"/>
        <v>193</v>
      </c>
      <c r="D82" s="94">
        <f t="shared" si="15"/>
        <v>1268</v>
      </c>
      <c r="E82" s="104">
        <f t="shared" si="15"/>
        <v>26</v>
      </c>
      <c r="F82" s="105">
        <f t="shared" si="15"/>
        <v>52</v>
      </c>
      <c r="G82" s="94">
        <f t="shared" si="15"/>
        <v>78</v>
      </c>
      <c r="H82" s="93">
        <f t="shared" si="14"/>
        <v>1346</v>
      </c>
      <c r="I82" s="95">
        <f t="shared" si="12"/>
        <v>5.7949479940564634</v>
      </c>
      <c r="J82" s="96">
        <f t="shared" si="13"/>
        <v>8.2734034052492476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305" t="s">
        <v>36</v>
      </c>
      <c r="B83" s="104">
        <f t="shared" si="15"/>
        <v>1117</v>
      </c>
      <c r="C83" s="105">
        <f t="shared" si="15"/>
        <v>198</v>
      </c>
      <c r="D83" s="94">
        <f t="shared" si="15"/>
        <v>1315</v>
      </c>
      <c r="E83" s="104">
        <f t="shared" si="15"/>
        <v>28</v>
      </c>
      <c r="F83" s="105">
        <f t="shared" si="15"/>
        <v>46</v>
      </c>
      <c r="G83" s="94">
        <f t="shared" si="15"/>
        <v>74</v>
      </c>
      <c r="H83" s="93">
        <f t="shared" si="14"/>
        <v>1389</v>
      </c>
      <c r="I83" s="95">
        <f t="shared" si="12"/>
        <v>5.3275737940964722</v>
      </c>
      <c r="J83" s="96">
        <f t="shared" si="13"/>
        <v>8.5377097547482936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305" t="s">
        <v>37</v>
      </c>
      <c r="B84" s="107">
        <f t="shared" si="15"/>
        <v>1148</v>
      </c>
      <c r="C84" s="108">
        <f t="shared" si="15"/>
        <v>192</v>
      </c>
      <c r="D84" s="109">
        <f t="shared" si="15"/>
        <v>1340</v>
      </c>
      <c r="E84" s="107">
        <f t="shared" si="15"/>
        <v>31</v>
      </c>
      <c r="F84" s="110">
        <f t="shared" si="15"/>
        <v>35</v>
      </c>
      <c r="G84" s="109">
        <f t="shared" si="15"/>
        <v>66</v>
      </c>
      <c r="H84" s="104">
        <f t="shared" si="14"/>
        <v>1406</v>
      </c>
      <c r="I84" s="95">
        <f t="shared" si="12"/>
        <v>4.6941678520625887</v>
      </c>
      <c r="J84" s="96">
        <f t="shared" si="13"/>
        <v>8.6422029626897778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5"/>
        <v>1183</v>
      </c>
      <c r="C85" s="108">
        <f t="shared" si="15"/>
        <v>217</v>
      </c>
      <c r="D85" s="109">
        <f t="shared" si="15"/>
        <v>1400</v>
      </c>
      <c r="E85" s="107">
        <f t="shared" si="15"/>
        <v>25</v>
      </c>
      <c r="F85" s="110">
        <f t="shared" si="15"/>
        <v>40</v>
      </c>
      <c r="G85" s="109">
        <f t="shared" si="15"/>
        <v>65</v>
      </c>
      <c r="H85" s="104">
        <f t="shared" si="14"/>
        <v>1465</v>
      </c>
      <c r="I85" s="95">
        <f t="shared" si="12"/>
        <v>4.4368600682593859</v>
      </c>
      <c r="J85" s="96">
        <f t="shared" si="13"/>
        <v>9.0048558608396334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5"/>
        <v>186</v>
      </c>
      <c r="C86" s="115">
        <f t="shared" si="15"/>
        <v>38</v>
      </c>
      <c r="D86" s="116">
        <f t="shared" si="15"/>
        <v>224</v>
      </c>
      <c r="E86" s="114">
        <f t="shared" si="15"/>
        <v>7</v>
      </c>
      <c r="F86" s="117">
        <f t="shared" si="15"/>
        <v>6</v>
      </c>
      <c r="G86" s="116">
        <f t="shared" si="15"/>
        <v>13</v>
      </c>
      <c r="H86" s="118">
        <f t="shared" si="14"/>
        <v>237</v>
      </c>
      <c r="I86" s="119">
        <f t="shared" si="12"/>
        <v>5.4852320675105481</v>
      </c>
      <c r="J86" s="120">
        <f t="shared" si="13"/>
        <v>1.4567582518900977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5"/>
        <v>177</v>
      </c>
      <c r="C87" s="124">
        <f t="shared" si="15"/>
        <v>31</v>
      </c>
      <c r="D87" s="125">
        <f t="shared" si="15"/>
        <v>208</v>
      </c>
      <c r="E87" s="123">
        <f t="shared" si="15"/>
        <v>8</v>
      </c>
      <c r="F87" s="126">
        <f t="shared" si="15"/>
        <v>9</v>
      </c>
      <c r="G87" s="125">
        <f t="shared" si="15"/>
        <v>17</v>
      </c>
      <c r="H87" s="127">
        <f t="shared" si="14"/>
        <v>225</v>
      </c>
      <c r="I87" s="128">
        <f t="shared" si="12"/>
        <v>7.5555555555555554</v>
      </c>
      <c r="J87" s="129">
        <f t="shared" si="13"/>
        <v>1.3829983404019914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5"/>
        <v>195</v>
      </c>
      <c r="C88" s="124">
        <f t="shared" si="15"/>
        <v>36</v>
      </c>
      <c r="D88" s="125">
        <f t="shared" si="15"/>
        <v>231</v>
      </c>
      <c r="E88" s="123">
        <f t="shared" si="15"/>
        <v>4</v>
      </c>
      <c r="F88" s="126">
        <f t="shared" si="15"/>
        <v>6</v>
      </c>
      <c r="G88" s="125">
        <f t="shared" si="15"/>
        <v>10</v>
      </c>
      <c r="H88" s="127">
        <f t="shared" si="14"/>
        <v>241</v>
      </c>
      <c r="I88" s="128">
        <f t="shared" si="12"/>
        <v>4.1493775933609953</v>
      </c>
      <c r="J88" s="129">
        <f t="shared" si="13"/>
        <v>1.4813448890527998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5"/>
        <v>203</v>
      </c>
      <c r="C89" s="124">
        <f t="shared" si="15"/>
        <v>34</v>
      </c>
      <c r="D89" s="125">
        <f t="shared" si="15"/>
        <v>237</v>
      </c>
      <c r="E89" s="123">
        <f t="shared" si="15"/>
        <v>5</v>
      </c>
      <c r="F89" s="126">
        <f t="shared" si="15"/>
        <v>3</v>
      </c>
      <c r="G89" s="125">
        <f t="shared" si="15"/>
        <v>8</v>
      </c>
      <c r="H89" s="127">
        <f t="shared" si="14"/>
        <v>245</v>
      </c>
      <c r="I89" s="128">
        <f t="shared" si="12"/>
        <v>3.2653061224489792</v>
      </c>
      <c r="J89" s="129">
        <f t="shared" si="13"/>
        <v>1.505931526215502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5"/>
        <v>199</v>
      </c>
      <c r="C90" s="75">
        <f t="shared" si="15"/>
        <v>44</v>
      </c>
      <c r="D90" s="75">
        <f t="shared" si="15"/>
        <v>243</v>
      </c>
      <c r="E90" s="74">
        <f t="shared" si="15"/>
        <v>5</v>
      </c>
      <c r="F90" s="75">
        <f t="shared" si="15"/>
        <v>3</v>
      </c>
      <c r="G90" s="75">
        <f t="shared" si="15"/>
        <v>8</v>
      </c>
      <c r="H90" s="74">
        <f t="shared" si="14"/>
        <v>251</v>
      </c>
      <c r="I90" s="76">
        <f t="shared" si="12"/>
        <v>3.1872509960159365</v>
      </c>
      <c r="J90" s="77">
        <f t="shared" si="13"/>
        <v>1.5428114819595551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5"/>
        <v>195</v>
      </c>
      <c r="C91" s="87">
        <f t="shared" si="15"/>
        <v>36</v>
      </c>
      <c r="D91" s="87">
        <f t="shared" si="15"/>
        <v>231</v>
      </c>
      <c r="E91" s="86">
        <f t="shared" si="15"/>
        <v>6</v>
      </c>
      <c r="F91" s="87">
        <f t="shared" si="15"/>
        <v>9</v>
      </c>
      <c r="G91" s="87">
        <f t="shared" si="15"/>
        <v>15</v>
      </c>
      <c r="H91" s="86">
        <f t="shared" si="14"/>
        <v>246</v>
      </c>
      <c r="I91" s="132">
        <f t="shared" si="12"/>
        <v>6.0975609756097562</v>
      </c>
      <c r="J91" s="133">
        <f t="shared" si="13"/>
        <v>1.5120781855061773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45</v>
      </c>
      <c r="B92" s="93">
        <f t="shared" si="15"/>
        <v>1155</v>
      </c>
      <c r="C92" s="94">
        <f t="shared" si="15"/>
        <v>219</v>
      </c>
      <c r="D92" s="94">
        <f t="shared" si="15"/>
        <v>1374</v>
      </c>
      <c r="E92" s="93">
        <f t="shared" si="15"/>
        <v>35</v>
      </c>
      <c r="F92" s="94">
        <f t="shared" si="15"/>
        <v>36</v>
      </c>
      <c r="G92" s="94">
        <f t="shared" si="15"/>
        <v>71</v>
      </c>
      <c r="H92" s="93">
        <f t="shared" si="14"/>
        <v>1445</v>
      </c>
      <c r="I92" s="95">
        <f t="shared" si="12"/>
        <v>4.913494809688582</v>
      </c>
      <c r="J92" s="96">
        <f t="shared" si="13"/>
        <v>8.8819226750261233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5"/>
        <v>222</v>
      </c>
      <c r="C93" s="135">
        <f t="shared" si="15"/>
        <v>34</v>
      </c>
      <c r="D93" s="135">
        <f t="shared" si="15"/>
        <v>256</v>
      </c>
      <c r="E93" s="134">
        <f t="shared" si="15"/>
        <v>7</v>
      </c>
      <c r="F93" s="135">
        <f t="shared" si="15"/>
        <v>5</v>
      </c>
      <c r="G93" s="135">
        <f t="shared" si="15"/>
        <v>12</v>
      </c>
      <c r="H93" s="134">
        <f t="shared" si="14"/>
        <v>268</v>
      </c>
      <c r="I93" s="136">
        <f t="shared" si="12"/>
        <v>4.4776119402985071</v>
      </c>
      <c r="J93" s="137">
        <f t="shared" si="13"/>
        <v>1.6473046899010388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5"/>
        <v>199</v>
      </c>
      <c r="C94" s="75">
        <f t="shared" si="15"/>
        <v>28</v>
      </c>
      <c r="D94" s="75">
        <f t="shared" si="15"/>
        <v>227</v>
      </c>
      <c r="E94" s="74">
        <f t="shared" si="15"/>
        <v>10</v>
      </c>
      <c r="F94" s="75">
        <f t="shared" si="15"/>
        <v>4</v>
      </c>
      <c r="G94" s="75">
        <f t="shared" si="15"/>
        <v>14</v>
      </c>
      <c r="H94" s="74">
        <f t="shared" si="14"/>
        <v>241</v>
      </c>
      <c r="I94" s="76">
        <f t="shared" si="12"/>
        <v>5.809128630705394</v>
      </c>
      <c r="J94" s="77">
        <f t="shared" si="13"/>
        <v>1.4813448890527998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5"/>
        <v>156</v>
      </c>
      <c r="C95" s="75">
        <f t="shared" si="15"/>
        <v>22</v>
      </c>
      <c r="D95" s="75">
        <f t="shared" si="15"/>
        <v>178</v>
      </c>
      <c r="E95" s="74">
        <f t="shared" si="15"/>
        <v>4</v>
      </c>
      <c r="F95" s="75">
        <f t="shared" si="15"/>
        <v>3</v>
      </c>
      <c r="G95" s="75">
        <f t="shared" si="15"/>
        <v>7</v>
      </c>
      <c r="H95" s="74">
        <f t="shared" si="14"/>
        <v>185</v>
      </c>
      <c r="I95" s="76">
        <f t="shared" si="12"/>
        <v>3.7837837837837838</v>
      </c>
      <c r="J95" s="77">
        <f t="shared" si="13"/>
        <v>1.1371319687749708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5"/>
        <v>206</v>
      </c>
      <c r="C96" s="75">
        <f t="shared" si="15"/>
        <v>27</v>
      </c>
      <c r="D96" s="75">
        <f t="shared" si="15"/>
        <v>233</v>
      </c>
      <c r="E96" s="74">
        <f t="shared" si="15"/>
        <v>7</v>
      </c>
      <c r="F96" s="75">
        <f t="shared" si="15"/>
        <v>4</v>
      </c>
      <c r="G96" s="75">
        <f t="shared" si="15"/>
        <v>11</v>
      </c>
      <c r="H96" s="74">
        <f t="shared" si="14"/>
        <v>244</v>
      </c>
      <c r="I96" s="128">
        <f t="shared" si="12"/>
        <v>4.5081967213114753</v>
      </c>
      <c r="J96" s="129">
        <f t="shared" si="13"/>
        <v>1.4997848669248264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ref="B97:G99" si="16">B57+K57</f>
        <v>212</v>
      </c>
      <c r="C97" s="75">
        <f t="shared" si="16"/>
        <v>18</v>
      </c>
      <c r="D97" s="75">
        <f t="shared" si="16"/>
        <v>230</v>
      </c>
      <c r="E97" s="74">
        <f t="shared" si="16"/>
        <v>7</v>
      </c>
      <c r="F97" s="75">
        <f t="shared" si="16"/>
        <v>2</v>
      </c>
      <c r="G97" s="75">
        <f t="shared" si="16"/>
        <v>9</v>
      </c>
      <c r="H97" s="74">
        <f t="shared" si="14"/>
        <v>239</v>
      </c>
      <c r="I97" s="76">
        <f t="shared" si="12"/>
        <v>3.7656903765690375</v>
      </c>
      <c r="J97" s="77">
        <f t="shared" si="13"/>
        <v>1.4690515704714489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51</v>
      </c>
      <c r="B98" s="86">
        <f t="shared" si="16"/>
        <v>204</v>
      </c>
      <c r="C98" s="87">
        <f t="shared" si="16"/>
        <v>30</v>
      </c>
      <c r="D98" s="87">
        <f t="shared" si="16"/>
        <v>234</v>
      </c>
      <c r="E98" s="86">
        <f t="shared" si="16"/>
        <v>4</v>
      </c>
      <c r="F98" s="87">
        <f t="shared" si="16"/>
        <v>3</v>
      </c>
      <c r="G98" s="87">
        <f t="shared" si="16"/>
        <v>7</v>
      </c>
      <c r="H98" s="86">
        <f t="shared" si="14"/>
        <v>241</v>
      </c>
      <c r="I98" s="132">
        <f t="shared" si="12"/>
        <v>2.904564315352697</v>
      </c>
      <c r="J98" s="133">
        <f t="shared" si="13"/>
        <v>1.4813448890527998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52</v>
      </c>
      <c r="B99" s="93">
        <f t="shared" si="16"/>
        <v>1199</v>
      </c>
      <c r="C99" s="94">
        <f t="shared" si="16"/>
        <v>159</v>
      </c>
      <c r="D99" s="94">
        <f t="shared" si="16"/>
        <v>1358</v>
      </c>
      <c r="E99" s="93">
        <f t="shared" si="16"/>
        <v>39</v>
      </c>
      <c r="F99" s="94">
        <f t="shared" si="16"/>
        <v>21</v>
      </c>
      <c r="G99" s="94">
        <f t="shared" si="16"/>
        <v>60</v>
      </c>
      <c r="H99" s="93">
        <f t="shared" si="14"/>
        <v>1418</v>
      </c>
      <c r="I99" s="95">
        <f t="shared" si="12"/>
        <v>4.2313117066290555</v>
      </c>
      <c r="J99" s="96">
        <f t="shared" si="13"/>
        <v>8.715962874177885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12896</v>
      </c>
      <c r="C100" s="142">
        <f t="shared" ref="C100:H100" si="17">C70+C77+C78+C79+C80+C81+C82+C83+C84+C85+C92+C99</f>
        <v>2402</v>
      </c>
      <c r="D100" s="143">
        <f t="shared" si="17"/>
        <v>15298</v>
      </c>
      <c r="E100" s="141">
        <f t="shared" si="17"/>
        <v>368</v>
      </c>
      <c r="F100" s="144">
        <f t="shared" si="17"/>
        <v>603</v>
      </c>
      <c r="G100" s="143">
        <f t="shared" si="17"/>
        <v>971</v>
      </c>
      <c r="H100" s="302">
        <f t="shared" si="17"/>
        <v>16269</v>
      </c>
      <c r="I100" s="547">
        <f t="shared" ref="I100" si="18">IF(H100=0,"-",G100/H100%)</f>
        <v>5.9684061712459275</v>
      </c>
      <c r="J100" s="304">
        <f t="shared" ref="J100" si="19">J70+J77+J78+J79+J80+J81+J82+J83+J84+J85+J92+J99</f>
        <v>100.00000000000001</v>
      </c>
      <c r="K100" s="145"/>
      <c r="L100" s="142"/>
      <c r="M100" s="143"/>
      <c r="N100" s="141"/>
      <c r="O100" s="144"/>
      <c r="P100" s="143"/>
      <c r="Q100" s="302"/>
      <c r="R100" s="303"/>
      <c r="S100" s="304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30:U30 T37:U37 T44:U49 T52:U52 T59:U59 T70:U70 T77:U77 T84:U89 T92:U92 T99:U99">
    <cfRule type="expression" dxfId="27" priority="17" stopIfTrue="1">
      <formula>$Y30=1</formula>
    </cfRule>
  </conditionalFormatting>
  <conditionalFormatting sqref="B30:J30 B37:J37 B44:J49 B52:J52 B59:J59">
    <cfRule type="expression" dxfId="26" priority="8" stopIfTrue="1">
      <formula>$Y30=1</formula>
    </cfRule>
  </conditionalFormatting>
  <conditionalFormatting sqref="K30:R30 K37:R37 K44:R49 K52:R52 K59:R59">
    <cfRule type="expression" dxfId="25" priority="7" stopIfTrue="1">
      <formula>$Y30=1</formula>
    </cfRule>
  </conditionalFormatting>
  <conditionalFormatting sqref="B70:J70 B77:J77 B84:J89 B92:J92 B99:J99">
    <cfRule type="expression" dxfId="24" priority="6" stopIfTrue="1">
      <formula>$Y70=1</formula>
    </cfRule>
  </conditionalFormatting>
  <conditionalFormatting sqref="K70:S70 K77:S77 K84:S89 K92:S92 K99:S99">
    <cfRule type="expression" dxfId="23" priority="5" stopIfTrue="1">
      <formula>$Y70=1</formula>
    </cfRule>
  </conditionalFormatting>
  <conditionalFormatting sqref="S30 S37 S44:S49 S52 S59">
    <cfRule type="expression" dxfId="22" priority="4" stopIfTrue="1">
      <formula>$Y30=1</formula>
    </cfRule>
  </conditionalFormatting>
  <conditionalFormatting sqref="I60">
    <cfRule type="expression" dxfId="21" priority="3" stopIfTrue="1">
      <formula>$Y60=1</formula>
    </cfRule>
  </conditionalFormatting>
  <conditionalFormatting sqref="R60">
    <cfRule type="expression" dxfId="20" priority="2" stopIfTrue="1">
      <formula>$Y60=1</formula>
    </cfRule>
  </conditionalFormatting>
  <conditionalFormatting sqref="I100">
    <cfRule type="expression" dxfId="19" priority="1" stopIfTrue="1">
      <formula>$Y100=1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G100"/>
  <sheetViews>
    <sheetView view="pageBreakPreview" topLeftCell="A95" zoomScale="115" zoomScaleNormal="100" zoomScaleSheetLayoutView="115" workbookViewId="0">
      <selection activeCell="M108" sqref="M108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118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84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119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216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85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237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86</v>
      </c>
      <c r="C21" s="38"/>
      <c r="D21" s="38"/>
      <c r="E21" s="38"/>
      <c r="F21" s="38"/>
      <c r="G21" s="38"/>
      <c r="H21" s="38"/>
      <c r="I21" s="38"/>
      <c r="J21" s="39"/>
      <c r="K21" s="40" t="s">
        <v>87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120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121</v>
      </c>
      <c r="J23" s="56" t="s">
        <v>122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123</v>
      </c>
      <c r="S23" s="56" t="s">
        <v>124</v>
      </c>
      <c r="T23" s="61"/>
      <c r="U23" s="61"/>
      <c r="V23" s="62"/>
      <c r="W23" s="62"/>
      <c r="X23" s="62">
        <v>444</v>
      </c>
      <c r="Y23" s="62">
        <v>464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'No.3-78（方向別）'!B24+'No.3-78（方向別）'!K24+'No.3-910（方向別）'!B24</f>
        <v>94</v>
      </c>
      <c r="C24" s="66">
        <f>'No.3-78（方向別）'!C24+'No.3-78（方向別）'!L24+'No.3-910（方向別）'!C24</f>
        <v>18</v>
      </c>
      <c r="D24" s="66">
        <f>'No.3-78（方向別）'!D24+'No.3-78（方向別）'!M24+'No.3-910（方向別）'!D24</f>
        <v>112</v>
      </c>
      <c r="E24" s="65">
        <f>'No.3-78（方向別）'!E24+'No.3-78（方向別）'!N24+'No.3-910（方向別）'!E24</f>
        <v>2</v>
      </c>
      <c r="F24" s="66">
        <f>'No.3-78（方向別）'!F24+'No.3-78（方向別）'!O24+'No.3-910（方向別）'!F24</f>
        <v>6</v>
      </c>
      <c r="G24" s="66">
        <f>'No.3-78（方向別）'!G24+'No.3-78（方向別）'!P24+'No.3-910（方向別）'!G24</f>
        <v>8</v>
      </c>
      <c r="H24" s="65">
        <f>D24+G24</f>
        <v>120</v>
      </c>
      <c r="I24" s="67">
        <f>G24/H24%</f>
        <v>6.666666666666667</v>
      </c>
      <c r="J24" s="68">
        <f>H24/$H$60%</f>
        <v>1.1557353366079168</v>
      </c>
      <c r="K24" s="69">
        <f>'No.3-12（方向別）'!K24+'No.3-56（方向別）'!K24+'No.3-910（方向別）'!K24</f>
        <v>131</v>
      </c>
      <c r="L24" s="66">
        <f>'No.3-12（方向別）'!L24+'No.3-56（方向別）'!L24+'No.3-910（方向別）'!L24</f>
        <v>25</v>
      </c>
      <c r="M24" s="66">
        <f>'No.3-12（方向別）'!M24+'No.3-56（方向別）'!M24+'No.3-910（方向別）'!M24</f>
        <v>156</v>
      </c>
      <c r="N24" s="65">
        <f>'No.3-12（方向別）'!N24+'No.3-56（方向別）'!N24+'No.3-910（方向別）'!N24</f>
        <v>1</v>
      </c>
      <c r="O24" s="66">
        <f>'No.3-12（方向別）'!O24+'No.3-56（方向別）'!O24+'No.3-910（方向別）'!O24</f>
        <v>7</v>
      </c>
      <c r="P24" s="66">
        <f>'No.3-12（方向別）'!P24+'No.3-56（方向別）'!P24+'No.3-910（方向別）'!P24</f>
        <v>8</v>
      </c>
      <c r="Q24" s="65">
        <f>M24+P24</f>
        <v>164</v>
      </c>
      <c r="R24" s="67">
        <f>P24/Q24%</f>
        <v>4.8780487804878048</v>
      </c>
      <c r="S24" s="68">
        <f>Q24/$Q$60%</f>
        <v>1.5896093825724531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'No.3-78（方向別）'!B25+'No.3-78（方向別）'!K25+'No.3-910（方向別）'!B25</f>
        <v>113</v>
      </c>
      <c r="C25" s="75">
        <f>'No.3-78（方向別）'!C25+'No.3-78（方向別）'!L25+'No.3-910（方向別）'!C25</f>
        <v>21</v>
      </c>
      <c r="D25" s="75">
        <f>'No.3-78（方向別）'!D25+'No.3-78（方向別）'!M25+'No.3-910（方向別）'!D25</f>
        <v>134</v>
      </c>
      <c r="E25" s="74">
        <f>'No.3-78（方向別）'!E25+'No.3-78（方向別）'!N25+'No.3-910（方向別）'!E25</f>
        <v>1</v>
      </c>
      <c r="F25" s="75">
        <f>'No.3-78（方向別）'!F25+'No.3-78（方向別）'!O25+'No.3-910（方向別）'!F25</f>
        <v>6</v>
      </c>
      <c r="G25" s="75">
        <f>'No.3-78（方向別）'!G25+'No.3-78（方向別）'!P25+'No.3-910（方向別）'!G25</f>
        <v>7</v>
      </c>
      <c r="H25" s="74">
        <f>D25+G25</f>
        <v>141</v>
      </c>
      <c r="I25" s="76">
        <f t="shared" ref="I25:I59" si="0">G25/H25%</f>
        <v>4.9645390070921991</v>
      </c>
      <c r="J25" s="77">
        <f t="shared" ref="J25:J59" si="1">H25/$H$60%</f>
        <v>1.3579890205143021</v>
      </c>
      <c r="K25" s="78">
        <f>'No.3-12（方向別）'!K25+'No.3-56（方向別）'!K25+'No.3-910（方向別）'!K25</f>
        <v>135</v>
      </c>
      <c r="L25" s="75">
        <f>'No.3-12（方向別）'!L25+'No.3-56（方向別）'!L25+'No.3-910（方向別）'!L25</f>
        <v>18</v>
      </c>
      <c r="M25" s="75">
        <f>'No.3-12（方向別）'!M25+'No.3-56（方向別）'!M25+'No.3-910（方向別）'!M25</f>
        <v>153</v>
      </c>
      <c r="N25" s="74">
        <f>'No.3-12（方向別）'!N25+'No.3-56（方向別）'!N25+'No.3-910（方向別）'!N25</f>
        <v>1</v>
      </c>
      <c r="O25" s="75">
        <f>'No.3-12（方向別）'!O25+'No.3-56（方向別）'!O25+'No.3-910（方向別）'!O25</f>
        <v>11</v>
      </c>
      <c r="P25" s="75">
        <f>'No.3-12（方向別）'!P25+'No.3-56（方向別）'!P25+'No.3-910（方向別）'!P25</f>
        <v>12</v>
      </c>
      <c r="Q25" s="74">
        <f>M25+P25</f>
        <v>165</v>
      </c>
      <c r="R25" s="76">
        <f t="shared" ref="R25:R59" si="2">P25/Q25%</f>
        <v>7.2727272727272734</v>
      </c>
      <c r="S25" s="77">
        <f t="shared" ref="S25:S60" si="3">Q25/$Q$60%</f>
        <v>1.5993021227100901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'No.3-78（方向別）'!B26+'No.3-78（方向別）'!K26+'No.3-910（方向別）'!B26</f>
        <v>94</v>
      </c>
      <c r="C26" s="75">
        <f>'No.3-78（方向別）'!C26+'No.3-78（方向別）'!L26+'No.3-910（方向別）'!C26</f>
        <v>15</v>
      </c>
      <c r="D26" s="75">
        <f>'No.3-78（方向別）'!D26+'No.3-78（方向別）'!M26+'No.3-910（方向別）'!D26</f>
        <v>109</v>
      </c>
      <c r="E26" s="74">
        <f>'No.3-78（方向別）'!E26+'No.3-78（方向別）'!N26+'No.3-910（方向別）'!E26</f>
        <v>0</v>
      </c>
      <c r="F26" s="75">
        <f>'No.3-78（方向別）'!F26+'No.3-78（方向別）'!O26+'No.3-910（方向別）'!F26</f>
        <v>5</v>
      </c>
      <c r="G26" s="75">
        <f>'No.3-78（方向別）'!G26+'No.3-78（方向別）'!P26+'No.3-910（方向別）'!G26</f>
        <v>5</v>
      </c>
      <c r="H26" s="74">
        <f t="shared" ref="H26:H59" si="4">D26+G26</f>
        <v>114</v>
      </c>
      <c r="I26" s="76">
        <f t="shared" si="0"/>
        <v>4.3859649122807021</v>
      </c>
      <c r="J26" s="77">
        <f t="shared" si="1"/>
        <v>1.0979485697775209</v>
      </c>
      <c r="K26" s="78">
        <f>'No.3-12（方向別）'!K26+'No.3-56（方向別）'!K26+'No.3-910（方向別）'!K26</f>
        <v>127</v>
      </c>
      <c r="L26" s="75">
        <f>'No.3-12（方向別）'!L26+'No.3-56（方向別）'!L26+'No.3-910（方向別）'!L26</f>
        <v>21</v>
      </c>
      <c r="M26" s="75">
        <f>'No.3-12（方向別）'!M26+'No.3-56（方向別）'!M26+'No.3-910（方向別）'!M26</f>
        <v>148</v>
      </c>
      <c r="N26" s="74">
        <f>'No.3-12（方向別）'!N26+'No.3-56（方向別）'!N26+'No.3-910（方向別）'!N26</f>
        <v>0</v>
      </c>
      <c r="O26" s="75">
        <f>'No.3-12（方向別）'!O26+'No.3-56（方向別）'!O26+'No.3-910（方向別）'!O26</f>
        <v>5</v>
      </c>
      <c r="P26" s="75">
        <f>'No.3-12（方向別）'!P26+'No.3-56（方向別）'!P26+'No.3-910（方向別）'!P26</f>
        <v>5</v>
      </c>
      <c r="Q26" s="74">
        <f t="shared" ref="Q26:Q59" si="5">M26+P26</f>
        <v>153</v>
      </c>
      <c r="R26" s="76">
        <f t="shared" si="2"/>
        <v>3.2679738562091503</v>
      </c>
      <c r="S26" s="77">
        <f t="shared" si="3"/>
        <v>1.4829892410584471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'No.3-78（方向別）'!B27+'No.3-78（方向別）'!K27+'No.3-910（方向別）'!B27</f>
        <v>150</v>
      </c>
      <c r="C27" s="81">
        <f>'No.3-78（方向別）'!C27+'No.3-78（方向別）'!L27+'No.3-910（方向別）'!C27</f>
        <v>21</v>
      </c>
      <c r="D27" s="81">
        <f>'No.3-78（方向別）'!D27+'No.3-78（方向別）'!M27+'No.3-910（方向別）'!D27</f>
        <v>171</v>
      </c>
      <c r="E27" s="80">
        <f>'No.3-78（方向別）'!E27+'No.3-78（方向別）'!N27+'No.3-910（方向別）'!E27</f>
        <v>2</v>
      </c>
      <c r="F27" s="81">
        <f>'No.3-78（方向別）'!F27+'No.3-78（方向別）'!O27+'No.3-910（方向別）'!F27</f>
        <v>3</v>
      </c>
      <c r="G27" s="81">
        <f>'No.3-78（方向別）'!G27+'No.3-78（方向別）'!P27+'No.3-910（方向別）'!G27</f>
        <v>5</v>
      </c>
      <c r="H27" s="80">
        <f t="shared" si="4"/>
        <v>176</v>
      </c>
      <c r="I27" s="82">
        <f t="shared" si="0"/>
        <v>2.8409090909090908</v>
      </c>
      <c r="J27" s="83">
        <f t="shared" si="1"/>
        <v>1.6950784936916112</v>
      </c>
      <c r="K27" s="84">
        <f>'No.3-12（方向別）'!K27+'No.3-56（方向別）'!K27+'No.3-910（方向別）'!K27</f>
        <v>140</v>
      </c>
      <c r="L27" s="81">
        <f>'No.3-12（方向別）'!L27+'No.3-56（方向別）'!L27+'No.3-910（方向別）'!L27</f>
        <v>24</v>
      </c>
      <c r="M27" s="81">
        <f>'No.3-12（方向別）'!M27+'No.3-56（方向別）'!M27+'No.3-910（方向別）'!M27</f>
        <v>164</v>
      </c>
      <c r="N27" s="80">
        <f>'No.3-12（方向別）'!N27+'No.3-56（方向別）'!N27+'No.3-910（方向別）'!N27</f>
        <v>0</v>
      </c>
      <c r="O27" s="81">
        <f>'No.3-12（方向別）'!O27+'No.3-56（方向別）'!O27+'No.3-910（方向別）'!O27</f>
        <v>9</v>
      </c>
      <c r="P27" s="81">
        <f>'No.3-12（方向別）'!P27+'No.3-56（方向別）'!P27+'No.3-910（方向別）'!P27</f>
        <v>9</v>
      </c>
      <c r="Q27" s="80">
        <f t="shared" si="5"/>
        <v>173</v>
      </c>
      <c r="R27" s="82">
        <f t="shared" si="2"/>
        <v>5.202312138728324</v>
      </c>
      <c r="S27" s="83">
        <f t="shared" si="3"/>
        <v>1.6768440438111853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'No.3-78（方向別）'!B28+'No.3-78（方向別）'!K28+'No.3-910（方向別）'!B28</f>
        <v>118</v>
      </c>
      <c r="C28" s="75">
        <f>'No.3-78（方向別）'!C28+'No.3-78（方向別）'!L28+'No.3-910（方向別）'!C28</f>
        <v>15</v>
      </c>
      <c r="D28" s="75">
        <f>'No.3-78（方向別）'!D28+'No.3-78（方向別）'!M28+'No.3-910（方向別）'!D28</f>
        <v>133</v>
      </c>
      <c r="E28" s="74">
        <f>'No.3-78（方向別）'!E28+'No.3-78（方向別）'!N28+'No.3-910（方向別）'!E28</f>
        <v>1</v>
      </c>
      <c r="F28" s="75">
        <f>'No.3-78（方向別）'!F28+'No.3-78（方向別）'!O28+'No.3-910（方向別）'!F28</f>
        <v>7</v>
      </c>
      <c r="G28" s="75">
        <f>'No.3-78（方向別）'!G28+'No.3-78（方向別）'!P28+'No.3-910（方向別）'!G28</f>
        <v>8</v>
      </c>
      <c r="H28" s="74">
        <f t="shared" si="4"/>
        <v>141</v>
      </c>
      <c r="I28" s="76">
        <f t="shared" si="0"/>
        <v>5.6737588652482271</v>
      </c>
      <c r="J28" s="77">
        <f t="shared" si="1"/>
        <v>1.3579890205143021</v>
      </c>
      <c r="K28" s="78">
        <f>'No.3-12（方向別）'!K28+'No.3-56（方向別）'!K28+'No.3-910（方向別）'!K28</f>
        <v>151</v>
      </c>
      <c r="L28" s="75">
        <f>'No.3-12（方向別）'!L28+'No.3-56（方向別）'!L28+'No.3-910（方向別）'!L28</f>
        <v>18</v>
      </c>
      <c r="M28" s="75">
        <f>'No.3-12（方向別）'!M28+'No.3-56（方向別）'!M28+'No.3-910（方向別）'!M28</f>
        <v>169</v>
      </c>
      <c r="N28" s="74">
        <f>'No.3-12（方向別）'!N28+'No.3-56（方向別）'!N28+'No.3-910（方向別）'!N28</f>
        <v>1</v>
      </c>
      <c r="O28" s="75">
        <f>'No.3-12（方向別）'!O28+'No.3-56（方向別）'!O28+'No.3-910（方向別）'!O28</f>
        <v>8</v>
      </c>
      <c r="P28" s="75">
        <f>'No.3-12（方向別）'!P28+'No.3-56（方向別）'!P28+'No.3-910（方向別）'!P28</f>
        <v>9</v>
      </c>
      <c r="Q28" s="74">
        <f t="shared" si="5"/>
        <v>178</v>
      </c>
      <c r="R28" s="76">
        <f t="shared" si="2"/>
        <v>5.0561797752808992</v>
      </c>
      <c r="S28" s="77">
        <f t="shared" si="3"/>
        <v>1.7253077444993699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'No.3-78（方向別）'!B29+'No.3-78（方向別）'!K29+'No.3-910（方向別）'!B29</f>
        <v>88</v>
      </c>
      <c r="C29" s="87">
        <f>'No.3-78（方向別）'!C29+'No.3-78（方向別）'!L29+'No.3-910（方向別）'!C29</f>
        <v>13</v>
      </c>
      <c r="D29" s="87">
        <f>'No.3-78（方向別）'!D29+'No.3-78（方向別）'!M29+'No.3-910（方向別）'!D29</f>
        <v>101</v>
      </c>
      <c r="E29" s="86">
        <f>'No.3-78（方向別）'!E29+'No.3-78（方向別）'!N29+'No.3-910（方向別）'!E29</f>
        <v>0</v>
      </c>
      <c r="F29" s="87">
        <f>'No.3-78（方向別）'!F29+'No.3-78（方向別）'!O29+'No.3-910（方向別）'!F29</f>
        <v>11</v>
      </c>
      <c r="G29" s="87">
        <f>'No.3-78（方向別）'!G29+'No.3-78（方向別）'!P29+'No.3-910（方向別）'!G29</f>
        <v>11</v>
      </c>
      <c r="H29" s="86">
        <f t="shared" si="4"/>
        <v>112</v>
      </c>
      <c r="I29" s="88">
        <f t="shared" si="0"/>
        <v>9.8214285714285712</v>
      </c>
      <c r="J29" s="89">
        <f t="shared" si="1"/>
        <v>1.078686314167389</v>
      </c>
      <c r="K29" s="90">
        <f>'No.3-12（方向別）'!K29+'No.3-56（方向別）'!K29+'No.3-910（方向別）'!K29</f>
        <v>159</v>
      </c>
      <c r="L29" s="87">
        <f>'No.3-12（方向別）'!L29+'No.3-56（方向別）'!L29+'No.3-910（方向別）'!L29</f>
        <v>32</v>
      </c>
      <c r="M29" s="87">
        <f>'No.3-12（方向別）'!M29+'No.3-56（方向別）'!M29+'No.3-910（方向別）'!M29</f>
        <v>191</v>
      </c>
      <c r="N29" s="86">
        <f>'No.3-12（方向別）'!N29+'No.3-56（方向別）'!N29+'No.3-910（方向別）'!N29</f>
        <v>2</v>
      </c>
      <c r="O29" s="87">
        <f>'No.3-12（方向別）'!O29+'No.3-56（方向別）'!O29+'No.3-910（方向別）'!O29</f>
        <v>20</v>
      </c>
      <c r="P29" s="87">
        <f>'No.3-12（方向別）'!P29+'No.3-56（方向別）'!P29+'No.3-910（方向別）'!P29</f>
        <v>22</v>
      </c>
      <c r="Q29" s="86">
        <f t="shared" si="5"/>
        <v>213</v>
      </c>
      <c r="R29" s="88">
        <f t="shared" si="2"/>
        <v>10.328638497652582</v>
      </c>
      <c r="S29" s="89">
        <f t="shared" si="3"/>
        <v>2.0645536493166619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'No.3-78（方向別）'!B30+'No.3-78（方向別）'!K30+'No.3-910（方向別）'!B30</f>
        <v>657</v>
      </c>
      <c r="C30" s="94">
        <f>'No.3-78（方向別）'!C30+'No.3-78（方向別）'!L30+'No.3-910（方向別）'!C30</f>
        <v>103</v>
      </c>
      <c r="D30" s="94">
        <f>'No.3-78（方向別）'!D30+'No.3-78（方向別）'!M30+'No.3-910（方向別）'!D30</f>
        <v>760</v>
      </c>
      <c r="E30" s="93">
        <f>'No.3-78（方向別）'!E30+'No.3-78（方向別）'!N30+'No.3-910（方向別）'!E30</f>
        <v>6</v>
      </c>
      <c r="F30" s="94">
        <f>'No.3-78（方向別）'!F30+'No.3-78（方向別）'!O30+'No.3-910（方向別）'!F30</f>
        <v>38</v>
      </c>
      <c r="G30" s="94">
        <f>'No.3-78（方向別）'!G30+'No.3-78（方向別）'!P30+'No.3-910（方向別）'!G30</f>
        <v>44</v>
      </c>
      <c r="H30" s="93">
        <f t="shared" si="4"/>
        <v>804</v>
      </c>
      <c r="I30" s="95">
        <f t="shared" si="0"/>
        <v>5.4726368159203984</v>
      </c>
      <c r="J30" s="96">
        <f t="shared" si="1"/>
        <v>7.7434267552730427</v>
      </c>
      <c r="K30" s="97">
        <f>'No.3-12（方向別）'!K30+'No.3-56（方向別）'!K30+'No.3-910（方向別）'!K30</f>
        <v>843</v>
      </c>
      <c r="L30" s="94">
        <f>'No.3-12（方向別）'!L30+'No.3-56（方向別）'!L30+'No.3-910（方向別）'!L30</f>
        <v>138</v>
      </c>
      <c r="M30" s="94">
        <f>'No.3-12（方向別）'!M30+'No.3-56（方向別）'!M30+'No.3-910（方向別）'!M30</f>
        <v>981</v>
      </c>
      <c r="N30" s="93">
        <f>'No.3-12（方向別）'!N30+'No.3-56（方向別）'!N30+'No.3-910（方向別）'!N30</f>
        <v>5</v>
      </c>
      <c r="O30" s="94">
        <f>'No.3-12（方向別）'!O30+'No.3-56（方向別）'!O30+'No.3-910（方向別）'!O30</f>
        <v>60</v>
      </c>
      <c r="P30" s="94">
        <f>'No.3-12（方向別）'!P30+'No.3-56（方向別）'!P30+'No.3-910（方向別）'!P30</f>
        <v>65</v>
      </c>
      <c r="Q30" s="93">
        <f t="shared" si="5"/>
        <v>1046</v>
      </c>
      <c r="R30" s="95">
        <f t="shared" si="2"/>
        <v>6.2141491395793498</v>
      </c>
      <c r="S30" s="96">
        <f t="shared" si="3"/>
        <v>10.138606183968207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'No.3-78（方向別）'!B31+'No.3-78（方向別）'!K31+'No.3-910（方向別）'!B31</f>
        <v>135</v>
      </c>
      <c r="C31" s="100">
        <f>'No.3-78（方向別）'!C31+'No.3-78（方向別）'!L31+'No.3-910（方向別）'!C31</f>
        <v>22</v>
      </c>
      <c r="D31" s="100">
        <f>'No.3-78（方向別）'!D31+'No.3-78（方向別）'!M31+'No.3-910（方向別）'!D31</f>
        <v>157</v>
      </c>
      <c r="E31" s="99">
        <f>'No.3-78（方向別）'!E31+'No.3-78（方向別）'!N31+'No.3-910（方向別）'!E31</f>
        <v>5</v>
      </c>
      <c r="F31" s="100">
        <f>'No.3-78（方向別）'!F31+'No.3-78（方向別）'!O31+'No.3-910（方向別）'!F31</f>
        <v>9</v>
      </c>
      <c r="G31" s="100">
        <f>'No.3-78（方向別）'!G31+'No.3-78（方向別）'!P31+'No.3-910（方向別）'!G31</f>
        <v>14</v>
      </c>
      <c r="H31" s="99">
        <f t="shared" si="4"/>
        <v>171</v>
      </c>
      <c r="I31" s="101">
        <f t="shared" si="0"/>
        <v>8.1871345029239766</v>
      </c>
      <c r="J31" s="102">
        <f t="shared" si="1"/>
        <v>1.6469228546662815</v>
      </c>
      <c r="K31" s="103">
        <f>'No.3-12（方向別）'!K31+'No.3-56（方向別）'!K31+'No.3-910（方向別）'!K31</f>
        <v>192</v>
      </c>
      <c r="L31" s="100">
        <f>'No.3-12（方向別）'!L31+'No.3-56（方向別）'!L31+'No.3-910（方向別）'!L31</f>
        <v>31</v>
      </c>
      <c r="M31" s="100">
        <f>'No.3-12（方向別）'!M31+'No.3-56（方向別）'!M31+'No.3-910（方向別）'!M31</f>
        <v>223</v>
      </c>
      <c r="N31" s="99">
        <f>'No.3-12（方向別）'!N31+'No.3-56（方向別）'!N31+'No.3-910（方向別）'!N31</f>
        <v>0</v>
      </c>
      <c r="O31" s="100">
        <f>'No.3-12（方向別）'!O31+'No.3-56（方向別）'!O31+'No.3-910（方向別）'!O31</f>
        <v>11</v>
      </c>
      <c r="P31" s="100">
        <f>'No.3-12（方向別）'!P31+'No.3-56（方向別）'!P31+'No.3-910（方向別）'!P31</f>
        <v>11</v>
      </c>
      <c r="Q31" s="99">
        <f t="shared" si="5"/>
        <v>234</v>
      </c>
      <c r="R31" s="101">
        <f t="shared" si="2"/>
        <v>4.700854700854701</v>
      </c>
      <c r="S31" s="102">
        <f t="shared" si="3"/>
        <v>2.2681011922070371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'No.3-78（方向別）'!B32+'No.3-78（方向別）'!K32+'No.3-910（方向別）'!B32</f>
        <v>125</v>
      </c>
      <c r="C32" s="75">
        <f>'No.3-78（方向別）'!C32+'No.3-78（方向別）'!L32+'No.3-910（方向別）'!C32</f>
        <v>12</v>
      </c>
      <c r="D32" s="75">
        <f>'No.3-78（方向別）'!D32+'No.3-78（方向別）'!M32+'No.3-910（方向別）'!D32</f>
        <v>137</v>
      </c>
      <c r="E32" s="74">
        <f>'No.3-78（方向別）'!E32+'No.3-78（方向別）'!N32+'No.3-910（方向別）'!E32</f>
        <v>1</v>
      </c>
      <c r="F32" s="75">
        <f>'No.3-78（方向別）'!F32+'No.3-78（方向別）'!O32+'No.3-910（方向別）'!F32</f>
        <v>9</v>
      </c>
      <c r="G32" s="75">
        <f>'No.3-78（方向別）'!G32+'No.3-78（方向別）'!P32+'No.3-910（方向別）'!G32</f>
        <v>10</v>
      </c>
      <c r="H32" s="74">
        <f t="shared" si="4"/>
        <v>147</v>
      </c>
      <c r="I32" s="76">
        <f t="shared" si="0"/>
        <v>6.8027210884353746</v>
      </c>
      <c r="J32" s="77">
        <f t="shared" si="1"/>
        <v>1.4157757873446981</v>
      </c>
      <c r="K32" s="78">
        <f>'No.3-12（方向別）'!K32+'No.3-56（方向別）'!K32+'No.3-910（方向別）'!K32</f>
        <v>150</v>
      </c>
      <c r="L32" s="75">
        <f>'No.3-12（方向別）'!L32+'No.3-56（方向別）'!L32+'No.3-910（方向別）'!L32</f>
        <v>17</v>
      </c>
      <c r="M32" s="75">
        <f>'No.3-12（方向別）'!M32+'No.3-56（方向別）'!M32+'No.3-910（方向別）'!M32</f>
        <v>167</v>
      </c>
      <c r="N32" s="74">
        <f>'No.3-12（方向別）'!N32+'No.3-56（方向別）'!N32+'No.3-910（方向別）'!N32</f>
        <v>2</v>
      </c>
      <c r="O32" s="75">
        <f>'No.3-12（方向別）'!O32+'No.3-56（方向別）'!O32+'No.3-910（方向別）'!O32</f>
        <v>6</v>
      </c>
      <c r="P32" s="75">
        <f>'No.3-12（方向別）'!P32+'No.3-56（方向別）'!P32+'No.3-910（方向別）'!P32</f>
        <v>8</v>
      </c>
      <c r="Q32" s="74">
        <f t="shared" si="5"/>
        <v>175</v>
      </c>
      <c r="R32" s="76">
        <f t="shared" si="2"/>
        <v>4.5714285714285712</v>
      </c>
      <c r="S32" s="77">
        <f t="shared" si="3"/>
        <v>1.6962295240864591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'No.3-78（方向別）'!B33+'No.3-78（方向別）'!K33+'No.3-910（方向別）'!B33</f>
        <v>91</v>
      </c>
      <c r="C33" s="75">
        <f>'No.3-78（方向別）'!C33+'No.3-78（方向別）'!L33+'No.3-910（方向別）'!C33</f>
        <v>19</v>
      </c>
      <c r="D33" s="75">
        <f>'No.3-78（方向別）'!D33+'No.3-78（方向別）'!M33+'No.3-910（方向別）'!D33</f>
        <v>110</v>
      </c>
      <c r="E33" s="74">
        <f>'No.3-78（方向別）'!E33+'No.3-78（方向別）'!N33+'No.3-910（方向別）'!E33</f>
        <v>0</v>
      </c>
      <c r="F33" s="75">
        <f>'No.3-78（方向別）'!F33+'No.3-78（方向別）'!O33+'No.3-910（方向別）'!F33</f>
        <v>2</v>
      </c>
      <c r="G33" s="75">
        <f>'No.3-78（方向別）'!G33+'No.3-78（方向別）'!P33+'No.3-910（方向別）'!G33</f>
        <v>2</v>
      </c>
      <c r="H33" s="74">
        <f t="shared" si="4"/>
        <v>112</v>
      </c>
      <c r="I33" s="76">
        <f t="shared" si="0"/>
        <v>1.7857142857142856</v>
      </c>
      <c r="J33" s="77">
        <f t="shared" si="1"/>
        <v>1.078686314167389</v>
      </c>
      <c r="K33" s="78">
        <f>'No.3-12（方向別）'!K33+'No.3-56（方向別）'!K33+'No.3-910（方向別）'!K33</f>
        <v>136</v>
      </c>
      <c r="L33" s="75">
        <f>'No.3-12（方向別）'!L33+'No.3-56（方向別）'!L33+'No.3-910（方向別）'!L33</f>
        <v>26</v>
      </c>
      <c r="M33" s="75">
        <f>'No.3-12（方向別）'!M33+'No.3-56（方向別）'!M33+'No.3-910（方向別）'!M33</f>
        <v>162</v>
      </c>
      <c r="N33" s="74">
        <f>'No.3-12（方向別）'!N33+'No.3-56（方向別）'!N33+'No.3-910（方向別）'!N33</f>
        <v>0</v>
      </c>
      <c r="O33" s="75">
        <f>'No.3-12（方向別）'!O33+'No.3-56（方向別）'!O33+'No.3-910（方向別）'!O33</f>
        <v>11</v>
      </c>
      <c r="P33" s="75">
        <f>'No.3-12（方向別）'!P33+'No.3-56（方向別）'!P33+'No.3-910（方向別）'!P33</f>
        <v>11</v>
      </c>
      <c r="Q33" s="74">
        <f t="shared" si="5"/>
        <v>173</v>
      </c>
      <c r="R33" s="76">
        <f t="shared" si="2"/>
        <v>6.3583815028901736</v>
      </c>
      <c r="S33" s="77">
        <f t="shared" si="3"/>
        <v>1.6768440438111853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'No.3-78（方向別）'!B34+'No.3-78（方向別）'!K34+'No.3-910（方向別）'!B34</f>
        <v>88</v>
      </c>
      <c r="C34" s="75">
        <f>'No.3-78（方向別）'!C34+'No.3-78（方向別）'!L34+'No.3-910（方向別）'!C34</f>
        <v>28</v>
      </c>
      <c r="D34" s="75">
        <f>'No.3-78（方向別）'!D34+'No.3-78（方向別）'!M34+'No.3-910（方向別）'!D34</f>
        <v>116</v>
      </c>
      <c r="E34" s="74">
        <f>'No.3-78（方向別）'!E34+'No.3-78（方向別）'!N34+'No.3-910（方向別）'!E34</f>
        <v>4</v>
      </c>
      <c r="F34" s="75">
        <f>'No.3-78（方向別）'!F34+'No.3-78（方向別）'!O34+'No.3-910（方向別）'!F34</f>
        <v>5</v>
      </c>
      <c r="G34" s="75">
        <f>'No.3-78（方向別）'!G34+'No.3-78（方向別）'!P34+'No.3-910（方向別）'!G34</f>
        <v>9</v>
      </c>
      <c r="H34" s="74">
        <f t="shared" si="4"/>
        <v>125</v>
      </c>
      <c r="I34" s="76">
        <f t="shared" si="0"/>
        <v>7.2</v>
      </c>
      <c r="J34" s="77">
        <f t="shared" si="1"/>
        <v>1.2038909756332468</v>
      </c>
      <c r="K34" s="78">
        <f>'No.3-12（方向別）'!K34+'No.3-56（方向別）'!K34+'No.3-910（方向別）'!K34</f>
        <v>129</v>
      </c>
      <c r="L34" s="75">
        <f>'No.3-12（方向別）'!L34+'No.3-56（方向別）'!L34+'No.3-910（方向別）'!L34</f>
        <v>28</v>
      </c>
      <c r="M34" s="75">
        <f>'No.3-12（方向別）'!M34+'No.3-56（方向別）'!M34+'No.3-910（方向別）'!M34</f>
        <v>157</v>
      </c>
      <c r="N34" s="74">
        <f>'No.3-12（方向別）'!N34+'No.3-56（方向別）'!N34+'No.3-910（方向別）'!N34</f>
        <v>0</v>
      </c>
      <c r="O34" s="75">
        <f>'No.3-12（方向別）'!O34+'No.3-56（方向別）'!O34+'No.3-910（方向別）'!O34</f>
        <v>6</v>
      </c>
      <c r="P34" s="75">
        <f>'No.3-12（方向別）'!P34+'No.3-56（方向別）'!P34+'No.3-910（方向別）'!P34</f>
        <v>6</v>
      </c>
      <c r="Q34" s="74">
        <f t="shared" si="5"/>
        <v>163</v>
      </c>
      <c r="R34" s="76">
        <f t="shared" si="2"/>
        <v>3.6809815950920246</v>
      </c>
      <c r="S34" s="77">
        <f t="shared" si="3"/>
        <v>1.5799166424348163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'No.3-78（方向別）'!B35+'No.3-78（方向別）'!K35+'No.3-910（方向別）'!B35</f>
        <v>99</v>
      </c>
      <c r="C35" s="75">
        <f>'No.3-78（方向別）'!C35+'No.3-78（方向別）'!L35+'No.3-910（方向別）'!C35</f>
        <v>36</v>
      </c>
      <c r="D35" s="75">
        <f>'No.3-78（方向別）'!D35+'No.3-78（方向別）'!M35+'No.3-910（方向別）'!D35</f>
        <v>135</v>
      </c>
      <c r="E35" s="74">
        <f>'No.3-78（方向別）'!E35+'No.3-78（方向別）'!N35+'No.3-910（方向別）'!E35</f>
        <v>0</v>
      </c>
      <c r="F35" s="75">
        <f>'No.3-78（方向別）'!F35+'No.3-78（方向別）'!O35+'No.3-910（方向別）'!F35</f>
        <v>9</v>
      </c>
      <c r="G35" s="75">
        <f>'No.3-78（方向別）'!G35+'No.3-78（方向別）'!P35+'No.3-910（方向別）'!G35</f>
        <v>9</v>
      </c>
      <c r="H35" s="74">
        <f t="shared" si="4"/>
        <v>144</v>
      </c>
      <c r="I35" s="76">
        <f t="shared" si="0"/>
        <v>6.25</v>
      </c>
      <c r="J35" s="77">
        <f t="shared" si="1"/>
        <v>1.3868824039295002</v>
      </c>
      <c r="K35" s="78">
        <f>'No.3-12（方向別）'!K35+'No.3-56（方向別）'!K35+'No.3-910（方向別）'!K35</f>
        <v>157</v>
      </c>
      <c r="L35" s="75">
        <f>'No.3-12（方向別）'!L35+'No.3-56（方向別）'!L35+'No.3-910（方向別）'!L35</f>
        <v>42</v>
      </c>
      <c r="M35" s="75">
        <f>'No.3-12（方向別）'!M35+'No.3-56（方向別）'!M35+'No.3-910（方向別）'!M35</f>
        <v>199</v>
      </c>
      <c r="N35" s="74">
        <f>'No.3-12（方向別）'!N35+'No.3-56（方向別）'!N35+'No.3-910（方向別）'!N35</f>
        <v>0</v>
      </c>
      <c r="O35" s="75">
        <f>'No.3-12（方向別）'!O35+'No.3-56（方向別）'!O35+'No.3-910（方向別）'!O35</f>
        <v>11</v>
      </c>
      <c r="P35" s="75">
        <f>'No.3-12（方向別）'!P35+'No.3-56（方向別）'!P35+'No.3-910（方向別）'!P35</f>
        <v>11</v>
      </c>
      <c r="Q35" s="74">
        <f t="shared" si="5"/>
        <v>210</v>
      </c>
      <c r="R35" s="76">
        <f t="shared" si="2"/>
        <v>5.2380952380952381</v>
      </c>
      <c r="S35" s="77">
        <f t="shared" si="3"/>
        <v>2.0354754289037511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'No.3-78（方向別）'!B36+'No.3-78（方向別）'!K36+'No.3-910（方向別）'!B36</f>
        <v>84</v>
      </c>
      <c r="C36" s="87">
        <f>'No.3-78（方向別）'!C36+'No.3-78（方向別）'!L36+'No.3-910（方向別）'!C36</f>
        <v>24</v>
      </c>
      <c r="D36" s="87">
        <f>'No.3-78（方向別）'!D36+'No.3-78（方向別）'!M36+'No.3-910（方向別）'!D36</f>
        <v>108</v>
      </c>
      <c r="E36" s="86">
        <f>'No.3-78（方向別）'!E36+'No.3-78（方向別）'!N36+'No.3-910（方向別）'!E36</f>
        <v>1</v>
      </c>
      <c r="F36" s="87">
        <f>'No.3-78（方向別）'!F36+'No.3-78（方向別）'!O36+'No.3-910（方向別）'!F36</f>
        <v>8</v>
      </c>
      <c r="G36" s="87">
        <f>'No.3-78（方向別）'!G36+'No.3-78（方向別）'!P36+'No.3-910（方向別）'!G36</f>
        <v>9</v>
      </c>
      <c r="H36" s="86">
        <f t="shared" si="4"/>
        <v>117</v>
      </c>
      <c r="I36" s="88">
        <f t="shared" si="0"/>
        <v>7.6923076923076925</v>
      </c>
      <c r="J36" s="89">
        <f t="shared" si="1"/>
        <v>1.126841953192719</v>
      </c>
      <c r="K36" s="90">
        <f>'No.3-12（方向別）'!K36+'No.3-56（方向別）'!K36+'No.3-910（方向別）'!K36</f>
        <v>119</v>
      </c>
      <c r="L36" s="87">
        <f>'No.3-12（方向別）'!L36+'No.3-56（方向別）'!L36+'No.3-910（方向別）'!L36</f>
        <v>18</v>
      </c>
      <c r="M36" s="87">
        <f>'No.3-12（方向別）'!M36+'No.3-56（方向別）'!M36+'No.3-910（方向別）'!M36</f>
        <v>137</v>
      </c>
      <c r="N36" s="86">
        <f>'No.3-12（方向別）'!N36+'No.3-56（方向別）'!N36+'No.3-910（方向別）'!N36</f>
        <v>2</v>
      </c>
      <c r="O36" s="87">
        <f>'No.3-12（方向別）'!O36+'No.3-56（方向別）'!O36+'No.3-910（方向別）'!O36</f>
        <v>10</v>
      </c>
      <c r="P36" s="87">
        <f>'No.3-12（方向別）'!P36+'No.3-56（方向別）'!P36+'No.3-910（方向別）'!P36</f>
        <v>12</v>
      </c>
      <c r="Q36" s="86">
        <f t="shared" si="5"/>
        <v>149</v>
      </c>
      <c r="R36" s="88">
        <f t="shared" si="2"/>
        <v>8.053691275167786</v>
      </c>
      <c r="S36" s="89">
        <f t="shared" si="3"/>
        <v>1.4442182805078996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'No.3-78（方向別）'!B37+'No.3-78（方向別）'!K37+'No.3-910（方向別）'!B37</f>
        <v>622</v>
      </c>
      <c r="C37" s="94">
        <f>'No.3-78（方向別）'!C37+'No.3-78（方向別）'!L37+'No.3-910（方向別）'!C37</f>
        <v>141</v>
      </c>
      <c r="D37" s="94">
        <f>'No.3-78（方向別）'!D37+'No.3-78（方向別）'!M37+'No.3-910（方向別）'!D37</f>
        <v>763</v>
      </c>
      <c r="E37" s="93">
        <f>'No.3-78（方向別）'!E37+'No.3-78（方向別）'!N37+'No.3-910（方向別）'!E37</f>
        <v>11</v>
      </c>
      <c r="F37" s="94">
        <f>'No.3-78（方向別）'!F37+'No.3-78（方向別）'!O37+'No.3-910（方向別）'!F37</f>
        <v>42</v>
      </c>
      <c r="G37" s="94">
        <f>'No.3-78（方向別）'!G37+'No.3-78（方向別）'!P37+'No.3-910（方向別）'!G37</f>
        <v>53</v>
      </c>
      <c r="H37" s="93">
        <f t="shared" si="4"/>
        <v>816</v>
      </c>
      <c r="I37" s="95">
        <f t="shared" si="0"/>
        <v>6.4950980392156863</v>
      </c>
      <c r="J37" s="96">
        <f t="shared" si="1"/>
        <v>7.8590002889338342</v>
      </c>
      <c r="K37" s="97">
        <f>'No.3-12（方向別）'!K37+'No.3-56（方向別）'!K37+'No.3-910（方向別）'!K37</f>
        <v>883</v>
      </c>
      <c r="L37" s="94">
        <f>'No.3-12（方向別）'!L37+'No.3-56（方向別）'!L37+'No.3-910（方向別）'!L37</f>
        <v>162</v>
      </c>
      <c r="M37" s="94">
        <f>'No.3-12（方向別）'!M37+'No.3-56（方向別）'!M37+'No.3-910（方向別）'!M37</f>
        <v>1045</v>
      </c>
      <c r="N37" s="93">
        <f>'No.3-12（方向別）'!N37+'No.3-56（方向別）'!N37+'No.3-910（方向別）'!N37</f>
        <v>4</v>
      </c>
      <c r="O37" s="94">
        <f>'No.3-12（方向別）'!O37+'No.3-56（方向別）'!O37+'No.3-910（方向別）'!O37</f>
        <v>55</v>
      </c>
      <c r="P37" s="94">
        <f>'No.3-12（方向別）'!P37+'No.3-56（方向別）'!P37+'No.3-910（方向別）'!P37</f>
        <v>59</v>
      </c>
      <c r="Q37" s="93">
        <f t="shared" si="5"/>
        <v>1104</v>
      </c>
      <c r="R37" s="95">
        <f t="shared" si="2"/>
        <v>5.3442028985507246</v>
      </c>
      <c r="S37" s="96">
        <f t="shared" si="3"/>
        <v>10.700785111951149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'No.3-78（方向別）'!B38+'No.3-78（方向別）'!K38+'No.3-910（方向別）'!B38</f>
        <v>561</v>
      </c>
      <c r="C38" s="105">
        <f>'No.3-78（方向別）'!C38+'No.3-78（方向別）'!L38+'No.3-910（方向別）'!C38</f>
        <v>134</v>
      </c>
      <c r="D38" s="94">
        <f>'No.3-78（方向別）'!D38+'No.3-78（方向別）'!M38+'No.3-910（方向別）'!D38</f>
        <v>695</v>
      </c>
      <c r="E38" s="104">
        <f>'No.3-78（方向別）'!E38+'No.3-78（方向別）'!N38+'No.3-910（方向別）'!E38</f>
        <v>3</v>
      </c>
      <c r="F38" s="105">
        <f>'No.3-78（方向別）'!F38+'No.3-78（方向別）'!O38+'No.3-910（方向別）'!F38</f>
        <v>64</v>
      </c>
      <c r="G38" s="94">
        <f>'No.3-78（方向別）'!G38+'No.3-78（方向別）'!P38+'No.3-910（方向別）'!G38</f>
        <v>67</v>
      </c>
      <c r="H38" s="93">
        <f t="shared" si="4"/>
        <v>762</v>
      </c>
      <c r="I38" s="95">
        <f t="shared" si="0"/>
        <v>8.7926509186351698</v>
      </c>
      <c r="J38" s="96">
        <f t="shared" si="1"/>
        <v>7.3389193874602716</v>
      </c>
      <c r="K38" s="106">
        <f>'No.3-12（方向別）'!K38+'No.3-56（方向別）'!K38+'No.3-910（方向別）'!K38</f>
        <v>740</v>
      </c>
      <c r="L38" s="105">
        <f>'No.3-12（方向別）'!L38+'No.3-56（方向別）'!L38+'No.3-910（方向別）'!L38</f>
        <v>152</v>
      </c>
      <c r="M38" s="94">
        <f>'No.3-12（方向別）'!M38+'No.3-56（方向別）'!M38+'No.3-910（方向別）'!M38</f>
        <v>892</v>
      </c>
      <c r="N38" s="104">
        <f>'No.3-12（方向別）'!N38+'No.3-56（方向別）'!N38+'No.3-910（方向別）'!N38</f>
        <v>4</v>
      </c>
      <c r="O38" s="105">
        <f>'No.3-12（方向別）'!O38+'No.3-56（方向別）'!O38+'No.3-910（方向別）'!O38</f>
        <v>78</v>
      </c>
      <c r="P38" s="94">
        <f>'No.3-12（方向別）'!P38+'No.3-56（方向別）'!P38+'No.3-910（方向別）'!P38</f>
        <v>82</v>
      </c>
      <c r="Q38" s="93">
        <f t="shared" si="5"/>
        <v>974</v>
      </c>
      <c r="R38" s="95">
        <f t="shared" si="2"/>
        <v>8.4188911704312108</v>
      </c>
      <c r="S38" s="96">
        <f t="shared" si="3"/>
        <v>9.4407288940583509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5" t="s">
        <v>32</v>
      </c>
      <c r="B39" s="104">
        <f>'No.3-78（方向別）'!B39+'No.3-78（方向別）'!K39+'No.3-910（方向別）'!B39</f>
        <v>572</v>
      </c>
      <c r="C39" s="105">
        <f>'No.3-78（方向別）'!C39+'No.3-78（方向別）'!L39+'No.3-910（方向別）'!C39</f>
        <v>149</v>
      </c>
      <c r="D39" s="94">
        <f>'No.3-78（方向別）'!D39+'No.3-78（方向別）'!M39+'No.3-910（方向別）'!D39</f>
        <v>721</v>
      </c>
      <c r="E39" s="104">
        <f>'No.3-78（方向別）'!E39+'No.3-78（方向別）'!N39+'No.3-910（方向別）'!E39</f>
        <v>3</v>
      </c>
      <c r="F39" s="105">
        <f>'No.3-78（方向別）'!F39+'No.3-78（方向別）'!O39+'No.3-910（方向別）'!F39</f>
        <v>51</v>
      </c>
      <c r="G39" s="94">
        <f>'No.3-78（方向別）'!G39+'No.3-78（方向別）'!P39+'No.3-910（方向別）'!G39</f>
        <v>54</v>
      </c>
      <c r="H39" s="93">
        <f t="shared" si="4"/>
        <v>775</v>
      </c>
      <c r="I39" s="95">
        <f t="shared" si="0"/>
        <v>6.967741935483871</v>
      </c>
      <c r="J39" s="96">
        <f t="shared" si="1"/>
        <v>7.4641240489261298</v>
      </c>
      <c r="K39" s="106">
        <f>'No.3-12（方向別）'!K39+'No.3-56（方向別）'!K39+'No.3-910（方向別）'!K39</f>
        <v>565</v>
      </c>
      <c r="L39" s="105">
        <f>'No.3-12（方向別）'!L39+'No.3-56（方向別）'!L39+'No.3-910（方向別）'!L39</f>
        <v>129</v>
      </c>
      <c r="M39" s="94">
        <f>'No.3-12（方向別）'!M39+'No.3-56（方向別）'!M39+'No.3-910（方向別）'!M39</f>
        <v>694</v>
      </c>
      <c r="N39" s="104">
        <f>'No.3-12（方向別）'!N39+'No.3-56（方向別）'!N39+'No.3-910（方向別）'!N39</f>
        <v>3</v>
      </c>
      <c r="O39" s="105">
        <f>'No.3-12（方向別）'!O39+'No.3-56（方向別）'!O39+'No.3-910（方向別）'!O39</f>
        <v>58</v>
      </c>
      <c r="P39" s="94">
        <f>'No.3-12（方向別）'!P39+'No.3-56（方向別）'!P39+'No.3-910（方向別）'!P39</f>
        <v>61</v>
      </c>
      <c r="Q39" s="93">
        <f t="shared" si="5"/>
        <v>755</v>
      </c>
      <c r="R39" s="95">
        <f t="shared" si="2"/>
        <v>8.0794701986754962</v>
      </c>
      <c r="S39" s="96">
        <f t="shared" si="3"/>
        <v>7.3180188039158667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5" t="s">
        <v>33</v>
      </c>
      <c r="B40" s="104">
        <f>'No.3-78（方向別）'!B40+'No.3-78（方向別）'!K40+'No.3-910（方向別）'!B40</f>
        <v>610</v>
      </c>
      <c r="C40" s="105">
        <f>'No.3-78（方向別）'!C40+'No.3-78（方向別）'!L40+'No.3-910（方向別）'!C40</f>
        <v>135</v>
      </c>
      <c r="D40" s="94">
        <f>'No.3-78（方向別）'!D40+'No.3-78（方向別）'!M40+'No.3-910（方向別）'!D40</f>
        <v>745</v>
      </c>
      <c r="E40" s="104">
        <f>'No.3-78（方向別）'!E40+'No.3-78（方向別）'!N40+'No.3-910（方向別）'!E40</f>
        <v>3</v>
      </c>
      <c r="F40" s="105">
        <f>'No.3-78（方向別）'!F40+'No.3-78（方向別）'!O40+'No.3-910（方向別）'!F40</f>
        <v>61</v>
      </c>
      <c r="G40" s="94">
        <f>'No.3-78（方向別）'!G40+'No.3-78（方向別）'!P40+'No.3-910（方向別）'!G40</f>
        <v>64</v>
      </c>
      <c r="H40" s="93">
        <f t="shared" si="4"/>
        <v>809</v>
      </c>
      <c r="I40" s="95">
        <f t="shared" si="0"/>
        <v>7.9110012360939432</v>
      </c>
      <c r="J40" s="96">
        <f t="shared" si="1"/>
        <v>7.7915823942983726</v>
      </c>
      <c r="K40" s="106">
        <f>'No.3-12（方向別）'!K40+'No.3-56（方向別）'!K40+'No.3-910（方向別）'!K40</f>
        <v>533</v>
      </c>
      <c r="L40" s="105">
        <f>'No.3-12（方向別）'!L40+'No.3-56（方向別）'!L40+'No.3-910（方向別）'!L40</f>
        <v>134</v>
      </c>
      <c r="M40" s="94">
        <f>'No.3-12（方向別）'!M40+'No.3-56（方向別）'!M40+'No.3-910（方向別）'!M40</f>
        <v>667</v>
      </c>
      <c r="N40" s="104">
        <f>'No.3-12（方向別）'!N40+'No.3-56（方向別）'!N40+'No.3-910（方向別）'!N40</f>
        <v>1</v>
      </c>
      <c r="O40" s="105">
        <f>'No.3-12（方向別）'!O40+'No.3-56（方向別）'!O40+'No.3-910（方向別）'!O40</f>
        <v>48</v>
      </c>
      <c r="P40" s="94">
        <f>'No.3-12（方向別）'!P40+'No.3-56（方向別）'!P40+'No.3-910（方向別）'!P40</f>
        <v>49</v>
      </c>
      <c r="Q40" s="93">
        <f t="shared" si="5"/>
        <v>716</v>
      </c>
      <c r="R40" s="95">
        <f t="shared" si="2"/>
        <v>6.8435754189944129</v>
      </c>
      <c r="S40" s="96">
        <f t="shared" si="3"/>
        <v>6.9400019385480274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5" t="s">
        <v>34</v>
      </c>
      <c r="B41" s="104">
        <f>'No.3-78（方向別）'!B41+'No.3-78（方向別）'!K41+'No.3-910（方向別）'!B41</f>
        <v>627</v>
      </c>
      <c r="C41" s="105">
        <f>'No.3-78（方向別）'!C41+'No.3-78（方向別）'!L41+'No.3-910（方向別）'!C41</f>
        <v>108</v>
      </c>
      <c r="D41" s="94">
        <f>'No.3-78（方向別）'!D41+'No.3-78（方向別）'!M41+'No.3-910（方向別）'!D41</f>
        <v>735</v>
      </c>
      <c r="E41" s="104">
        <f>'No.3-78（方向別）'!E41+'No.3-78（方向別）'!N41+'No.3-910（方向別）'!E41</f>
        <v>3</v>
      </c>
      <c r="F41" s="105">
        <f>'No.3-78（方向別）'!F41+'No.3-78（方向別）'!O41+'No.3-910（方向別）'!F41</f>
        <v>61</v>
      </c>
      <c r="G41" s="94">
        <f>'No.3-78（方向別）'!G41+'No.3-78（方向別）'!P41+'No.3-910（方向別）'!G41</f>
        <v>64</v>
      </c>
      <c r="H41" s="93">
        <f t="shared" si="4"/>
        <v>799</v>
      </c>
      <c r="I41" s="95">
        <f t="shared" si="0"/>
        <v>8.0100125156445561</v>
      </c>
      <c r="J41" s="96">
        <f t="shared" si="1"/>
        <v>7.6952711162477128</v>
      </c>
      <c r="K41" s="106">
        <f>'No.3-12（方向別）'!K41+'No.3-56（方向別）'!K41+'No.3-910（方向別）'!K41</f>
        <v>603</v>
      </c>
      <c r="L41" s="105">
        <f>'No.3-12（方向別）'!L41+'No.3-56（方向別）'!L41+'No.3-910（方向別）'!L41</f>
        <v>96</v>
      </c>
      <c r="M41" s="94">
        <f>'No.3-12（方向別）'!M41+'No.3-56（方向別）'!M41+'No.3-910（方向別）'!M41</f>
        <v>699</v>
      </c>
      <c r="N41" s="104">
        <f>'No.3-12（方向別）'!N41+'No.3-56（方向別）'!N41+'No.3-910（方向別）'!N41</f>
        <v>1</v>
      </c>
      <c r="O41" s="105">
        <f>'No.3-12（方向別）'!O41+'No.3-56（方向別）'!O41+'No.3-910（方向別）'!O41</f>
        <v>44</v>
      </c>
      <c r="P41" s="94">
        <f>'No.3-12（方向別）'!P41+'No.3-56（方向別）'!P41+'No.3-910（方向別）'!P41</f>
        <v>45</v>
      </c>
      <c r="Q41" s="93">
        <f t="shared" si="5"/>
        <v>744</v>
      </c>
      <c r="R41" s="95">
        <f t="shared" si="2"/>
        <v>6.0483870967741931</v>
      </c>
      <c r="S41" s="96">
        <f t="shared" si="3"/>
        <v>7.2113986624018604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5" t="s">
        <v>35</v>
      </c>
      <c r="B42" s="104">
        <f>'No.3-78（方向別）'!B42+'No.3-78（方向別）'!K42+'No.3-910（方向別）'!B42</f>
        <v>652</v>
      </c>
      <c r="C42" s="105">
        <f>'No.3-78（方向別）'!C42+'No.3-78（方向別）'!L42+'No.3-910（方向別）'!C42</f>
        <v>140</v>
      </c>
      <c r="D42" s="94">
        <f>'No.3-78（方向別）'!D42+'No.3-78（方向別）'!M42+'No.3-910（方向別）'!D42</f>
        <v>792</v>
      </c>
      <c r="E42" s="104">
        <f>'No.3-78（方向別）'!E42+'No.3-78（方向別）'!N42+'No.3-910（方向別）'!E42</f>
        <v>1</v>
      </c>
      <c r="F42" s="105">
        <f>'No.3-78（方向別）'!F42+'No.3-78（方向別）'!O42+'No.3-910（方向別）'!F42</f>
        <v>62</v>
      </c>
      <c r="G42" s="94">
        <f>'No.3-78（方向別）'!G42+'No.3-78（方向別）'!P42+'No.3-910（方向別）'!G42</f>
        <v>63</v>
      </c>
      <c r="H42" s="93">
        <f t="shared" si="4"/>
        <v>855</v>
      </c>
      <c r="I42" s="95">
        <f t="shared" si="0"/>
        <v>7.3684210526315788</v>
      </c>
      <c r="J42" s="96">
        <f t="shared" si="1"/>
        <v>8.2346142733314078</v>
      </c>
      <c r="K42" s="106">
        <f>'No.3-12（方向別）'!K42+'No.3-56（方向別）'!K42+'No.3-910（方向別）'!K42</f>
        <v>635</v>
      </c>
      <c r="L42" s="105">
        <f>'No.3-12（方向別）'!L42+'No.3-56（方向別）'!L42+'No.3-910（方向別）'!L42</f>
        <v>146</v>
      </c>
      <c r="M42" s="94">
        <f>'No.3-12（方向別）'!M42+'No.3-56（方向別）'!M42+'No.3-910（方向別）'!M42</f>
        <v>781</v>
      </c>
      <c r="N42" s="104">
        <f>'No.3-12（方向別）'!N42+'No.3-56（方向別）'!N42+'No.3-910（方向別）'!N42</f>
        <v>5</v>
      </c>
      <c r="O42" s="105">
        <f>'No.3-12（方向別）'!O42+'No.3-56（方向別）'!O42+'No.3-910（方向別）'!O42</f>
        <v>30</v>
      </c>
      <c r="P42" s="94">
        <f>'No.3-12（方向別）'!P42+'No.3-56（方向別）'!P42+'No.3-910（方向別）'!P42</f>
        <v>35</v>
      </c>
      <c r="Q42" s="93">
        <f t="shared" si="5"/>
        <v>816</v>
      </c>
      <c r="R42" s="95">
        <f t="shared" si="2"/>
        <v>4.2892156862745097</v>
      </c>
      <c r="S42" s="96">
        <f t="shared" si="3"/>
        <v>7.9092759523117184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5" t="s">
        <v>36</v>
      </c>
      <c r="B43" s="104">
        <f>'No.3-78（方向別）'!B43+'No.3-78（方向別）'!K43+'No.3-910（方向別）'!B43</f>
        <v>683</v>
      </c>
      <c r="C43" s="105">
        <f>'No.3-78（方向別）'!C43+'No.3-78（方向別）'!L43+'No.3-910（方向別）'!C43</f>
        <v>132</v>
      </c>
      <c r="D43" s="94">
        <f>'No.3-78（方向別）'!D43+'No.3-78（方向別）'!M43+'No.3-910（方向別）'!D43</f>
        <v>815</v>
      </c>
      <c r="E43" s="104">
        <f>'No.3-78（方向別）'!E43+'No.3-78（方向別）'!N43+'No.3-910（方向別）'!E43</f>
        <v>2</v>
      </c>
      <c r="F43" s="105">
        <f>'No.3-78（方向別）'!F43+'No.3-78（方向別）'!O43+'No.3-910（方向別）'!F43</f>
        <v>60</v>
      </c>
      <c r="G43" s="94">
        <f>'No.3-78（方向別）'!G43+'No.3-78（方向別）'!P43+'No.3-910（方向別）'!G43</f>
        <v>62</v>
      </c>
      <c r="H43" s="93">
        <f t="shared" si="4"/>
        <v>877</v>
      </c>
      <c r="I43" s="95">
        <f t="shared" si="0"/>
        <v>7.069555302166477</v>
      </c>
      <c r="J43" s="96">
        <f t="shared" si="1"/>
        <v>8.4464990850428592</v>
      </c>
      <c r="K43" s="106">
        <f>'No.3-12（方向別）'!K43+'No.3-56（方向別）'!K43+'No.3-910（方向別）'!K43</f>
        <v>623</v>
      </c>
      <c r="L43" s="105">
        <f>'No.3-12（方向別）'!L43+'No.3-56（方向別）'!L43+'No.3-910（方向別）'!L43</f>
        <v>145</v>
      </c>
      <c r="M43" s="94">
        <f>'No.3-12（方向別）'!M43+'No.3-56（方向別）'!M43+'No.3-910（方向別）'!M43</f>
        <v>768</v>
      </c>
      <c r="N43" s="104">
        <f>'No.3-12（方向別）'!N43+'No.3-56（方向別）'!N43+'No.3-910（方向別）'!N43</f>
        <v>5</v>
      </c>
      <c r="O43" s="105">
        <f>'No.3-12（方向別）'!O43+'No.3-56（方向別）'!O43+'No.3-910（方向別）'!O43</f>
        <v>29</v>
      </c>
      <c r="P43" s="94">
        <f>'No.3-12（方向別）'!P43+'No.3-56（方向別）'!P43+'No.3-910（方向別）'!P43</f>
        <v>34</v>
      </c>
      <c r="Q43" s="93">
        <f t="shared" si="5"/>
        <v>802</v>
      </c>
      <c r="R43" s="95">
        <f t="shared" si="2"/>
        <v>4.2394014962593518</v>
      </c>
      <c r="S43" s="96">
        <f t="shared" si="3"/>
        <v>7.7735775903848019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5" t="s">
        <v>37</v>
      </c>
      <c r="B44" s="107">
        <f>'No.3-78（方向別）'!B44+'No.3-78（方向別）'!K44+'No.3-910（方向別）'!B44</f>
        <v>673</v>
      </c>
      <c r="C44" s="108">
        <f>'No.3-78（方向別）'!C44+'No.3-78（方向別）'!L44+'No.3-910（方向別）'!C44</f>
        <v>144</v>
      </c>
      <c r="D44" s="109">
        <f>'No.3-78（方向別）'!D44+'No.3-78（方向別）'!M44+'No.3-910（方向別）'!D44</f>
        <v>817</v>
      </c>
      <c r="E44" s="107">
        <f>'No.3-78（方向別）'!E44+'No.3-78（方向別）'!N44+'No.3-910（方向別）'!E44</f>
        <v>3</v>
      </c>
      <c r="F44" s="110">
        <f>'No.3-78（方向別）'!F44+'No.3-78（方向別）'!O44+'No.3-910（方向別）'!F44</f>
        <v>41</v>
      </c>
      <c r="G44" s="109">
        <f>'No.3-78（方向別）'!G44+'No.3-78（方向別）'!P44+'No.3-910（方向別）'!G44</f>
        <v>44</v>
      </c>
      <c r="H44" s="104">
        <f t="shared" si="4"/>
        <v>861</v>
      </c>
      <c r="I44" s="95">
        <f t="shared" si="0"/>
        <v>5.1103368176538915</v>
      </c>
      <c r="J44" s="96">
        <f t="shared" si="1"/>
        <v>8.2924010401618027</v>
      </c>
      <c r="K44" s="111">
        <f>'No.3-12（方向別）'!K44+'No.3-56（方向別）'!K44+'No.3-910（方向別）'!K44</f>
        <v>584</v>
      </c>
      <c r="L44" s="108">
        <f>'No.3-12（方向別）'!L44+'No.3-56（方向別）'!L44+'No.3-910（方向別）'!L44</f>
        <v>153</v>
      </c>
      <c r="M44" s="109">
        <f>'No.3-12（方向別）'!M44+'No.3-56（方向別）'!M44+'No.3-910（方向別）'!M44</f>
        <v>737</v>
      </c>
      <c r="N44" s="107">
        <f>'No.3-12（方向別）'!N44+'No.3-56（方向別）'!N44+'No.3-910（方向別）'!N44</f>
        <v>3</v>
      </c>
      <c r="O44" s="110">
        <f>'No.3-12（方向別）'!O44+'No.3-56（方向別）'!O44+'No.3-910（方向別）'!O44</f>
        <v>22</v>
      </c>
      <c r="P44" s="109">
        <f>'No.3-12（方向別）'!P44+'No.3-56（方向別）'!P44+'No.3-910（方向別）'!P44</f>
        <v>25</v>
      </c>
      <c r="Q44" s="104">
        <f t="shared" si="5"/>
        <v>762</v>
      </c>
      <c r="R44" s="95">
        <f t="shared" si="2"/>
        <v>3.2808398950131235</v>
      </c>
      <c r="S44" s="96">
        <f t="shared" si="3"/>
        <v>7.3858679848793249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'No.3-78（方向別）'!B45+'No.3-78（方向別）'!K45+'No.3-910（方向別）'!B45</f>
        <v>772</v>
      </c>
      <c r="C45" s="108">
        <f>'No.3-78（方向別）'!C45+'No.3-78（方向別）'!L45+'No.3-910（方向別）'!C45</f>
        <v>184</v>
      </c>
      <c r="D45" s="109">
        <f>'No.3-78（方向別）'!D45+'No.3-78（方向別）'!M45+'No.3-910（方向別）'!D45</f>
        <v>956</v>
      </c>
      <c r="E45" s="107">
        <f>'No.3-78（方向別）'!E45+'No.3-78（方向別）'!N45+'No.3-910（方向別）'!E45</f>
        <v>3</v>
      </c>
      <c r="F45" s="110">
        <f>'No.3-78（方向別）'!F45+'No.3-78（方向別）'!O45+'No.3-910（方向別）'!F45</f>
        <v>41</v>
      </c>
      <c r="G45" s="109">
        <f>'No.3-78（方向別）'!G45+'No.3-78（方向別）'!P45+'No.3-910（方向別）'!G45</f>
        <v>44</v>
      </c>
      <c r="H45" s="104">
        <f t="shared" si="4"/>
        <v>1000</v>
      </c>
      <c r="I45" s="95">
        <f t="shared" si="0"/>
        <v>4.4000000000000004</v>
      </c>
      <c r="J45" s="96">
        <f t="shared" si="1"/>
        <v>9.6311278050659741</v>
      </c>
      <c r="K45" s="111">
        <f>'No.3-12（方向別）'!K45+'No.3-56（方向別）'!K45+'No.3-910（方向別）'!K45</f>
        <v>673</v>
      </c>
      <c r="L45" s="108">
        <f>'No.3-12（方向別）'!L45+'No.3-56（方向別）'!L45+'No.3-910（方向別）'!L45</f>
        <v>168</v>
      </c>
      <c r="M45" s="109">
        <f>'No.3-12（方向別）'!M45+'No.3-56（方向別）'!M45+'No.3-910（方向別）'!M45</f>
        <v>841</v>
      </c>
      <c r="N45" s="107">
        <f>'No.3-12（方向別）'!N45+'No.3-56（方向別）'!N45+'No.3-910（方向別）'!N45</f>
        <v>2</v>
      </c>
      <c r="O45" s="110">
        <f>'No.3-12（方向別）'!O45+'No.3-56（方向別）'!O45+'No.3-910（方向別）'!O45</f>
        <v>24</v>
      </c>
      <c r="P45" s="109">
        <f>'No.3-12（方向別）'!P45+'No.3-56（方向別）'!P45+'No.3-910（方向別）'!P45</f>
        <v>26</v>
      </c>
      <c r="Q45" s="104">
        <f t="shared" si="5"/>
        <v>867</v>
      </c>
      <c r="R45" s="95">
        <f t="shared" si="2"/>
        <v>2.9988465974625145</v>
      </c>
      <c r="S45" s="96">
        <f t="shared" si="3"/>
        <v>8.4036056993312016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'No.3-78（方向別）'!B46+'No.3-78（方向別）'!K46+'No.3-910（方向別）'!B46</f>
        <v>132</v>
      </c>
      <c r="C46" s="115">
        <f>'No.3-78（方向別）'!C46+'No.3-78（方向別）'!L46+'No.3-910（方向別）'!C46</f>
        <v>32</v>
      </c>
      <c r="D46" s="116">
        <f>'No.3-78（方向別）'!D46+'No.3-78（方向別）'!M46+'No.3-910（方向別）'!D46</f>
        <v>164</v>
      </c>
      <c r="E46" s="114">
        <f>'No.3-78（方向別）'!E46+'No.3-78（方向別）'!N46+'No.3-910（方向別）'!E46</f>
        <v>2</v>
      </c>
      <c r="F46" s="117">
        <f>'No.3-78（方向別）'!F46+'No.3-78（方向別）'!O46+'No.3-910（方向別）'!F46</f>
        <v>10</v>
      </c>
      <c r="G46" s="116">
        <f>'No.3-78（方向別）'!G46+'No.3-78（方向別）'!P46+'No.3-910（方向別）'!G46</f>
        <v>12</v>
      </c>
      <c r="H46" s="118">
        <f t="shared" si="4"/>
        <v>176</v>
      </c>
      <c r="I46" s="119">
        <f t="shared" si="0"/>
        <v>6.8181818181818183</v>
      </c>
      <c r="J46" s="120">
        <f t="shared" si="1"/>
        <v>1.6950784936916112</v>
      </c>
      <c r="K46" s="121">
        <f>'No.3-12（方向別）'!K46+'No.3-56（方向別）'!K46+'No.3-910（方向別）'!K46</f>
        <v>121</v>
      </c>
      <c r="L46" s="115">
        <f>'No.3-12（方向別）'!L46+'No.3-56（方向別）'!L46+'No.3-910（方向別）'!L46</f>
        <v>22</v>
      </c>
      <c r="M46" s="116">
        <f>'No.3-12（方向別）'!M46+'No.3-56（方向別）'!M46+'No.3-910（方向別）'!M46</f>
        <v>143</v>
      </c>
      <c r="N46" s="114">
        <f>'No.3-12（方向別）'!N46+'No.3-56（方向別）'!N46+'No.3-910（方向別）'!N46</f>
        <v>0</v>
      </c>
      <c r="O46" s="117">
        <f>'No.3-12（方向別）'!O46+'No.3-56（方向別）'!O46+'No.3-910（方向別）'!O46</f>
        <v>2</v>
      </c>
      <c r="P46" s="116">
        <f>'No.3-12（方向別）'!P46+'No.3-56（方向別）'!P46+'No.3-910（方向別）'!P46</f>
        <v>2</v>
      </c>
      <c r="Q46" s="118">
        <f t="shared" si="5"/>
        <v>145</v>
      </c>
      <c r="R46" s="119">
        <f t="shared" si="2"/>
        <v>1.3793103448275863</v>
      </c>
      <c r="S46" s="120">
        <f t="shared" si="3"/>
        <v>1.4054473199573518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'No.3-78（方向別）'!B47+'No.3-78（方向別）'!K47+'No.3-910（方向別）'!B47</f>
        <v>110</v>
      </c>
      <c r="C47" s="124">
        <f>'No.3-78（方向別）'!C47+'No.3-78（方向別）'!L47+'No.3-910（方向別）'!C47</f>
        <v>28</v>
      </c>
      <c r="D47" s="125">
        <f>'No.3-78（方向別）'!D47+'No.3-78（方向別）'!M47+'No.3-910（方向別）'!D47</f>
        <v>138</v>
      </c>
      <c r="E47" s="123">
        <f>'No.3-78（方向別）'!E47+'No.3-78（方向別）'!N47+'No.3-910（方向別）'!E47</f>
        <v>0</v>
      </c>
      <c r="F47" s="126">
        <f>'No.3-78（方向別）'!F47+'No.3-78（方向別）'!O47+'No.3-910（方向別）'!F47</f>
        <v>3</v>
      </c>
      <c r="G47" s="125">
        <f>'No.3-78（方向別）'!G47+'No.3-78（方向別）'!P47+'No.3-910（方向別）'!G47</f>
        <v>3</v>
      </c>
      <c r="H47" s="127">
        <f t="shared" si="4"/>
        <v>141</v>
      </c>
      <c r="I47" s="128">
        <f t="shared" si="0"/>
        <v>2.1276595744680851</v>
      </c>
      <c r="J47" s="129">
        <f t="shared" si="1"/>
        <v>1.3579890205143021</v>
      </c>
      <c r="K47" s="130">
        <f>'No.3-12（方向別）'!K47+'No.3-56（方向別）'!K47+'No.3-910（方向別）'!K47</f>
        <v>129</v>
      </c>
      <c r="L47" s="124">
        <f>'No.3-12（方向別）'!L47+'No.3-56（方向別）'!L47+'No.3-910（方向別）'!L47</f>
        <v>28</v>
      </c>
      <c r="M47" s="125">
        <f>'No.3-12（方向別）'!M47+'No.3-56（方向別）'!M47+'No.3-910（方向別）'!M47</f>
        <v>157</v>
      </c>
      <c r="N47" s="123">
        <f>'No.3-12（方向別）'!N47+'No.3-56（方向別）'!N47+'No.3-910（方向別）'!N47</f>
        <v>0</v>
      </c>
      <c r="O47" s="126">
        <f>'No.3-12（方向別）'!O47+'No.3-56（方向別）'!O47+'No.3-910（方向別）'!O47</f>
        <v>3</v>
      </c>
      <c r="P47" s="125">
        <f>'No.3-12（方向別）'!P47+'No.3-56（方向別）'!P47+'No.3-910（方向別）'!P47</f>
        <v>3</v>
      </c>
      <c r="Q47" s="127">
        <f t="shared" si="5"/>
        <v>160</v>
      </c>
      <c r="R47" s="128">
        <f t="shared" si="2"/>
        <v>1.875</v>
      </c>
      <c r="S47" s="129">
        <f t="shared" si="3"/>
        <v>1.5508384220219056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'No.3-78（方向別）'!B48+'No.3-78（方向別）'!K48+'No.3-910（方向別）'!B48</f>
        <v>153</v>
      </c>
      <c r="C48" s="124">
        <f>'No.3-78（方向別）'!C48+'No.3-78（方向別）'!L48+'No.3-910（方向別）'!C48</f>
        <v>28</v>
      </c>
      <c r="D48" s="125">
        <f>'No.3-78（方向別）'!D48+'No.3-78（方向別）'!M48+'No.3-910（方向別）'!D48</f>
        <v>181</v>
      </c>
      <c r="E48" s="123">
        <f>'No.3-78（方向別）'!E48+'No.3-78（方向別）'!N48+'No.3-910（方向別）'!E48</f>
        <v>0</v>
      </c>
      <c r="F48" s="126">
        <f>'No.3-78（方向別）'!F48+'No.3-78（方向別）'!O48+'No.3-910（方向別）'!F48</f>
        <v>7</v>
      </c>
      <c r="G48" s="125">
        <f>'No.3-78（方向別）'!G48+'No.3-78（方向別）'!P48+'No.3-910（方向別）'!G48</f>
        <v>7</v>
      </c>
      <c r="H48" s="127">
        <f t="shared" si="4"/>
        <v>188</v>
      </c>
      <c r="I48" s="128">
        <f t="shared" si="0"/>
        <v>3.7234042553191493</v>
      </c>
      <c r="J48" s="129">
        <f t="shared" si="1"/>
        <v>1.8106520273524029</v>
      </c>
      <c r="K48" s="130">
        <f>'No.3-12（方向別）'!K48+'No.3-56（方向別）'!K48+'No.3-910（方向別）'!K48</f>
        <v>110</v>
      </c>
      <c r="L48" s="124">
        <f>'No.3-12（方向別）'!L48+'No.3-56（方向別）'!L48+'No.3-910（方向別）'!L48</f>
        <v>34</v>
      </c>
      <c r="M48" s="125">
        <f>'No.3-12（方向別）'!M48+'No.3-56（方向別）'!M48+'No.3-910（方向別）'!M48</f>
        <v>144</v>
      </c>
      <c r="N48" s="123">
        <f>'No.3-12（方向別）'!N48+'No.3-56（方向別）'!N48+'No.3-910（方向別）'!N48</f>
        <v>0</v>
      </c>
      <c r="O48" s="126">
        <f>'No.3-12（方向別）'!O48+'No.3-56（方向別）'!O48+'No.3-910（方向別）'!O48</f>
        <v>7</v>
      </c>
      <c r="P48" s="125">
        <f>'No.3-12（方向別）'!P48+'No.3-56（方向別）'!P48+'No.3-910（方向別）'!P48</f>
        <v>7</v>
      </c>
      <c r="Q48" s="127">
        <f t="shared" si="5"/>
        <v>151</v>
      </c>
      <c r="R48" s="128">
        <f t="shared" si="2"/>
        <v>4.6357615894039732</v>
      </c>
      <c r="S48" s="129">
        <f t="shared" si="3"/>
        <v>1.4636037607831733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'No.3-78（方向別）'!B49+'No.3-78（方向別）'!K49+'No.3-910（方向別）'!B49</f>
        <v>162</v>
      </c>
      <c r="C49" s="124">
        <f>'No.3-78（方向別）'!C49+'No.3-78（方向別）'!L49+'No.3-910（方向別）'!C49</f>
        <v>34</v>
      </c>
      <c r="D49" s="125">
        <f>'No.3-78（方向別）'!D49+'No.3-78（方向別）'!M49+'No.3-910（方向別）'!D49</f>
        <v>196</v>
      </c>
      <c r="E49" s="123">
        <f>'No.3-78（方向別）'!E49+'No.3-78（方向別）'!N49+'No.3-910（方向別）'!E49</f>
        <v>1</v>
      </c>
      <c r="F49" s="126">
        <f>'No.3-78（方向別）'!F49+'No.3-78（方向別）'!O49+'No.3-910（方向別）'!F49</f>
        <v>7</v>
      </c>
      <c r="G49" s="125">
        <f>'No.3-78（方向別）'!G49+'No.3-78（方向別）'!P49+'No.3-910（方向別）'!G49</f>
        <v>8</v>
      </c>
      <c r="H49" s="127">
        <f t="shared" si="4"/>
        <v>204</v>
      </c>
      <c r="I49" s="128">
        <f t="shared" si="0"/>
        <v>3.9215686274509802</v>
      </c>
      <c r="J49" s="129">
        <f t="shared" si="1"/>
        <v>1.9647500722334585</v>
      </c>
      <c r="K49" s="130">
        <f>'No.3-12（方向別）'!K49+'No.3-56（方向別）'!K49+'No.3-910（方向別）'!K49</f>
        <v>131</v>
      </c>
      <c r="L49" s="124">
        <f>'No.3-12（方向別）'!L49+'No.3-56（方向別）'!L49+'No.3-910（方向別）'!L49</f>
        <v>30</v>
      </c>
      <c r="M49" s="125">
        <f>'No.3-12（方向別）'!M49+'No.3-56（方向別）'!M49+'No.3-910（方向別）'!M49</f>
        <v>161</v>
      </c>
      <c r="N49" s="123">
        <f>'No.3-12（方向別）'!N49+'No.3-56（方向別）'!N49+'No.3-910（方向別）'!N49</f>
        <v>0</v>
      </c>
      <c r="O49" s="126">
        <f>'No.3-12（方向別）'!O49+'No.3-56（方向別）'!O49+'No.3-910（方向別）'!O49</f>
        <v>3</v>
      </c>
      <c r="P49" s="125">
        <f>'No.3-12（方向別）'!P49+'No.3-56（方向別）'!P49+'No.3-910（方向別）'!P49</f>
        <v>3</v>
      </c>
      <c r="Q49" s="127">
        <f t="shared" si="5"/>
        <v>164</v>
      </c>
      <c r="R49" s="128">
        <f t="shared" si="2"/>
        <v>1.8292682926829269</v>
      </c>
      <c r="S49" s="129">
        <f t="shared" si="3"/>
        <v>1.5896093825724531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'No.3-78（方向別）'!B50+'No.3-78（方向別）'!K50+'No.3-910（方向別）'!B50</f>
        <v>149</v>
      </c>
      <c r="C50" s="75">
        <f>'No.3-78（方向別）'!C50+'No.3-78（方向別）'!L50+'No.3-910（方向別）'!C50</f>
        <v>18</v>
      </c>
      <c r="D50" s="75">
        <f>'No.3-78（方向別）'!D50+'No.3-78（方向別）'!M50+'No.3-910（方向別）'!D50</f>
        <v>167</v>
      </c>
      <c r="E50" s="74">
        <f>'No.3-78（方向別）'!E50+'No.3-78（方向別）'!N50+'No.3-910（方向別）'!E50</f>
        <v>0</v>
      </c>
      <c r="F50" s="75">
        <f>'No.3-78（方向別）'!F50+'No.3-78（方向別）'!O50+'No.3-910（方向別）'!F50</f>
        <v>8</v>
      </c>
      <c r="G50" s="75">
        <f>'No.3-78（方向別）'!G50+'No.3-78（方向別）'!P50+'No.3-910（方向別）'!G50</f>
        <v>8</v>
      </c>
      <c r="H50" s="74">
        <f t="shared" si="4"/>
        <v>175</v>
      </c>
      <c r="I50" s="76">
        <f t="shared" si="0"/>
        <v>4.5714285714285712</v>
      </c>
      <c r="J50" s="77">
        <f t="shared" si="1"/>
        <v>1.6854473658865454</v>
      </c>
      <c r="K50" s="78">
        <f>'No.3-12（方向別）'!K50+'No.3-56（方向別）'!K50+'No.3-910（方向別）'!K50</f>
        <v>139</v>
      </c>
      <c r="L50" s="75">
        <f>'No.3-12（方向別）'!L50+'No.3-56（方向別）'!L50+'No.3-910（方向別）'!L50</f>
        <v>21</v>
      </c>
      <c r="M50" s="75">
        <f>'No.3-12（方向別）'!M50+'No.3-56（方向別）'!M50+'No.3-910（方向別）'!M50</f>
        <v>160</v>
      </c>
      <c r="N50" s="74">
        <f>'No.3-12（方向別）'!N50+'No.3-56（方向別）'!N50+'No.3-910（方向別）'!N50</f>
        <v>0</v>
      </c>
      <c r="O50" s="75">
        <f>'No.3-12（方向別）'!O50+'No.3-56（方向別）'!O50+'No.3-910（方向別）'!O50</f>
        <v>2</v>
      </c>
      <c r="P50" s="75">
        <f>'No.3-12（方向別）'!P50+'No.3-56（方向別）'!P50+'No.3-910（方向別）'!P50</f>
        <v>2</v>
      </c>
      <c r="Q50" s="74">
        <f t="shared" si="5"/>
        <v>162</v>
      </c>
      <c r="R50" s="76">
        <f t="shared" si="2"/>
        <v>1.2345679012345678</v>
      </c>
      <c r="S50" s="77">
        <f t="shared" si="3"/>
        <v>1.5702239022971793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'No.3-78（方向別）'!B51+'No.3-78（方向別）'!K51+'No.3-910（方向別）'!B51</f>
        <v>122</v>
      </c>
      <c r="C51" s="87">
        <f>'No.3-78（方向別）'!C51+'No.3-78（方向別）'!L51+'No.3-910（方向別）'!C51</f>
        <v>24</v>
      </c>
      <c r="D51" s="87">
        <f>'No.3-78（方向別）'!D51+'No.3-78（方向別）'!M51+'No.3-910（方向別）'!D51</f>
        <v>146</v>
      </c>
      <c r="E51" s="86">
        <f>'No.3-78（方向別）'!E51+'No.3-78（方向別）'!N51+'No.3-910（方向別）'!E51</f>
        <v>0</v>
      </c>
      <c r="F51" s="87">
        <f>'No.3-78（方向別）'!F51+'No.3-78（方向別）'!O51+'No.3-910（方向別）'!F51</f>
        <v>2</v>
      </c>
      <c r="G51" s="87">
        <f>'No.3-78（方向別）'!G51+'No.3-78（方向別）'!P51+'No.3-910（方向別）'!G51</f>
        <v>2</v>
      </c>
      <c r="H51" s="86">
        <f t="shared" si="4"/>
        <v>148</v>
      </c>
      <c r="I51" s="132">
        <f t="shared" si="0"/>
        <v>1.3513513513513513</v>
      </c>
      <c r="J51" s="133">
        <f t="shared" si="1"/>
        <v>1.4254069151497641</v>
      </c>
      <c r="K51" s="90">
        <f>'No.3-12（方向別）'!K51+'No.3-56（方向別）'!K51+'No.3-910（方向別）'!K51</f>
        <v>103</v>
      </c>
      <c r="L51" s="87">
        <f>'No.3-12（方向別）'!L51+'No.3-56（方向別）'!L51+'No.3-910（方向別）'!L51</f>
        <v>24</v>
      </c>
      <c r="M51" s="87">
        <f>'No.3-12（方向別）'!M51+'No.3-56（方向別）'!M51+'No.3-910（方向別）'!M51</f>
        <v>127</v>
      </c>
      <c r="N51" s="86">
        <f>'No.3-12（方向別）'!N51+'No.3-56（方向別）'!N51+'No.3-910（方向別）'!N51</f>
        <v>1</v>
      </c>
      <c r="O51" s="87">
        <f>'No.3-12（方向別）'!O51+'No.3-56（方向別）'!O51+'No.3-910（方向別）'!O51</f>
        <v>0</v>
      </c>
      <c r="P51" s="87">
        <f>'No.3-12（方向別）'!P51+'No.3-56（方向別）'!P51+'No.3-910（方向別）'!P51</f>
        <v>1</v>
      </c>
      <c r="Q51" s="86">
        <f t="shared" si="5"/>
        <v>128</v>
      </c>
      <c r="R51" s="132">
        <f t="shared" si="2"/>
        <v>0.78125</v>
      </c>
      <c r="S51" s="133">
        <f t="shared" si="3"/>
        <v>1.2406707376175246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125</v>
      </c>
      <c r="B52" s="93">
        <f>'No.3-78（方向別）'!B52+'No.3-78（方向別）'!K52+'No.3-910（方向別）'!B52</f>
        <v>828</v>
      </c>
      <c r="C52" s="94">
        <f>'No.3-78（方向別）'!C52+'No.3-78（方向別）'!L52+'No.3-910（方向別）'!C52</f>
        <v>164</v>
      </c>
      <c r="D52" s="94">
        <f>'No.3-78（方向別）'!D52+'No.3-78（方向別）'!M52+'No.3-910（方向別）'!D52</f>
        <v>992</v>
      </c>
      <c r="E52" s="93">
        <f>'No.3-78（方向別）'!E52+'No.3-78（方向別）'!N52+'No.3-910（方向別）'!E52</f>
        <v>3</v>
      </c>
      <c r="F52" s="94">
        <f>'No.3-78（方向別）'!F52+'No.3-78（方向別）'!O52+'No.3-910（方向別）'!F52</f>
        <v>37</v>
      </c>
      <c r="G52" s="94">
        <f>'No.3-78（方向別）'!G52+'No.3-78（方向別）'!P52+'No.3-910（方向別）'!G52</f>
        <v>40</v>
      </c>
      <c r="H52" s="93">
        <f t="shared" si="4"/>
        <v>1032</v>
      </c>
      <c r="I52" s="95">
        <f t="shared" si="0"/>
        <v>3.8759689922480618</v>
      </c>
      <c r="J52" s="96">
        <f t="shared" si="1"/>
        <v>9.9393238948280853</v>
      </c>
      <c r="K52" s="97">
        <f>'No.3-12（方向別）'!K52+'No.3-56（方向別）'!K52+'No.3-910（方向別）'!K52</f>
        <v>733</v>
      </c>
      <c r="L52" s="94">
        <f>'No.3-12（方向別）'!L52+'No.3-56（方向別）'!L52+'No.3-910（方向別）'!L52</f>
        <v>159</v>
      </c>
      <c r="M52" s="94">
        <f>'No.3-12（方向別）'!M52+'No.3-56（方向別）'!M52+'No.3-910（方向別）'!M52</f>
        <v>892</v>
      </c>
      <c r="N52" s="93">
        <f>'No.3-12（方向別）'!N52+'No.3-56（方向別）'!N52+'No.3-910（方向別）'!N52</f>
        <v>1</v>
      </c>
      <c r="O52" s="94">
        <f>'No.3-12（方向別）'!O52+'No.3-56（方向別）'!O52+'No.3-910（方向別）'!O52</f>
        <v>17</v>
      </c>
      <c r="P52" s="94">
        <f>'No.3-12（方向別）'!P52+'No.3-56（方向別）'!P52+'No.3-910（方向別）'!P52</f>
        <v>18</v>
      </c>
      <c r="Q52" s="93">
        <f t="shared" si="5"/>
        <v>910</v>
      </c>
      <c r="R52" s="95">
        <f t="shared" si="2"/>
        <v>1.9780219780219781</v>
      </c>
      <c r="S52" s="96">
        <f t="shared" si="3"/>
        <v>8.8203935252495871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'No.3-78（方向別）'!B53+'No.3-78（方向別）'!K53+'No.3-910（方向別）'!B53</f>
        <v>148</v>
      </c>
      <c r="C53" s="135">
        <f>'No.3-78（方向別）'!C53+'No.3-78（方向別）'!L53+'No.3-910（方向別）'!C53</f>
        <v>31</v>
      </c>
      <c r="D53" s="135">
        <f>'No.3-78（方向別）'!D53+'No.3-78（方向別）'!M53+'No.3-910（方向別）'!D53</f>
        <v>179</v>
      </c>
      <c r="E53" s="134">
        <f>'No.3-78（方向別）'!E53+'No.3-78（方向別）'!N53+'No.3-910（方向別）'!E53</f>
        <v>2</v>
      </c>
      <c r="F53" s="135">
        <f>'No.3-78（方向別）'!F53+'No.3-78（方向別）'!O53+'No.3-910（方向別）'!F53</f>
        <v>6</v>
      </c>
      <c r="G53" s="135">
        <f>'No.3-78（方向別）'!G53+'No.3-78（方向別）'!P53+'No.3-910（方向別）'!G53</f>
        <v>8</v>
      </c>
      <c r="H53" s="134">
        <f t="shared" si="4"/>
        <v>187</v>
      </c>
      <c r="I53" s="136">
        <f t="shared" si="0"/>
        <v>4.2780748663101598</v>
      </c>
      <c r="J53" s="137">
        <f t="shared" si="1"/>
        <v>1.8010208995473371</v>
      </c>
      <c r="K53" s="138">
        <f>'No.3-12（方向別）'!K53+'No.3-56（方向別）'!K53+'No.3-910（方向別）'!K53</f>
        <v>127</v>
      </c>
      <c r="L53" s="135">
        <f>'No.3-12（方向別）'!L53+'No.3-56（方向別）'!L53+'No.3-910（方向別）'!L53</f>
        <v>17</v>
      </c>
      <c r="M53" s="135">
        <f>'No.3-12（方向別）'!M53+'No.3-56（方向別）'!M53+'No.3-910（方向別）'!M53</f>
        <v>144</v>
      </c>
      <c r="N53" s="134">
        <f>'No.3-12（方向別）'!N53+'No.3-56（方向別）'!N53+'No.3-910（方向別）'!N53</f>
        <v>0</v>
      </c>
      <c r="O53" s="135">
        <f>'No.3-12（方向別）'!O53+'No.3-56（方向別）'!O53+'No.3-910（方向別）'!O53</f>
        <v>2</v>
      </c>
      <c r="P53" s="135">
        <f>'No.3-12（方向別）'!P53+'No.3-56（方向別）'!P53+'No.3-910（方向別）'!P53</f>
        <v>2</v>
      </c>
      <c r="Q53" s="134">
        <f t="shared" si="5"/>
        <v>146</v>
      </c>
      <c r="R53" s="136">
        <f t="shared" si="2"/>
        <v>1.3698630136986301</v>
      </c>
      <c r="S53" s="137">
        <f t="shared" si="3"/>
        <v>1.4151400600949888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'No.3-78（方向別）'!B54+'No.3-78（方向別）'!K54+'No.3-910（方向別）'!B54</f>
        <v>152</v>
      </c>
      <c r="C54" s="75">
        <f>'No.3-78（方向別）'!C54+'No.3-78（方向別）'!L54+'No.3-910（方向別）'!C54</f>
        <v>39</v>
      </c>
      <c r="D54" s="75">
        <f>'No.3-78（方向別）'!D54+'No.3-78（方向別）'!M54+'No.3-910（方向別）'!D54</f>
        <v>191</v>
      </c>
      <c r="E54" s="74">
        <f>'No.3-78（方向別）'!E54+'No.3-78（方向別）'!N54+'No.3-910（方向別）'!E54</f>
        <v>0</v>
      </c>
      <c r="F54" s="75">
        <f>'No.3-78（方向別）'!F54+'No.3-78（方向別）'!O54+'No.3-910（方向別）'!F54</f>
        <v>1</v>
      </c>
      <c r="G54" s="75">
        <f>'No.3-78（方向別）'!G54+'No.3-78（方向別）'!P54+'No.3-910（方向別）'!G54</f>
        <v>1</v>
      </c>
      <c r="H54" s="74">
        <f t="shared" si="4"/>
        <v>192</v>
      </c>
      <c r="I54" s="76">
        <f t="shared" si="0"/>
        <v>0.52083333333333337</v>
      </c>
      <c r="J54" s="77">
        <f t="shared" si="1"/>
        <v>1.8491765385726668</v>
      </c>
      <c r="K54" s="78">
        <f>'No.3-12（方向別）'!K54+'No.3-56（方向別）'!K54+'No.3-910（方向別）'!K54</f>
        <v>141</v>
      </c>
      <c r="L54" s="75">
        <f>'No.3-12（方向別）'!L54+'No.3-56（方向別）'!L54+'No.3-910（方向別）'!L54</f>
        <v>15</v>
      </c>
      <c r="M54" s="75">
        <f>'No.3-12（方向別）'!M54+'No.3-56（方向別）'!M54+'No.3-910（方向別）'!M54</f>
        <v>156</v>
      </c>
      <c r="N54" s="74">
        <f>'No.3-12（方向別）'!N54+'No.3-56（方向別）'!N54+'No.3-910（方向別）'!N54</f>
        <v>0</v>
      </c>
      <c r="O54" s="75">
        <f>'No.3-12（方向別）'!O54+'No.3-56（方向別）'!O54+'No.3-910（方向別）'!O54</f>
        <v>1</v>
      </c>
      <c r="P54" s="75">
        <f>'No.3-12（方向別）'!P54+'No.3-56（方向別）'!P54+'No.3-910（方向別）'!P54</f>
        <v>1</v>
      </c>
      <c r="Q54" s="74">
        <f t="shared" si="5"/>
        <v>157</v>
      </c>
      <c r="R54" s="76">
        <f t="shared" si="2"/>
        <v>0.63694267515923564</v>
      </c>
      <c r="S54" s="77">
        <f t="shared" si="3"/>
        <v>1.5217602016089948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'No.3-78（方向別）'!B55+'No.3-78（方向別）'!K55+'No.3-910（方向別）'!B55</f>
        <v>163</v>
      </c>
      <c r="C55" s="75">
        <f>'No.3-78（方向別）'!C55+'No.3-78（方向別）'!L55+'No.3-910（方向別）'!C55</f>
        <v>19</v>
      </c>
      <c r="D55" s="75">
        <f>'No.3-78（方向別）'!D55+'No.3-78（方向別）'!M55+'No.3-910（方向別）'!D55</f>
        <v>182</v>
      </c>
      <c r="E55" s="74">
        <f>'No.3-78（方向別）'!E55+'No.3-78（方向別）'!N55+'No.3-910（方向別）'!E55</f>
        <v>1</v>
      </c>
      <c r="F55" s="75">
        <f>'No.3-78（方向別）'!F55+'No.3-78（方向別）'!O55+'No.3-910（方向別）'!F55</f>
        <v>2</v>
      </c>
      <c r="G55" s="75">
        <f>'No.3-78（方向別）'!G55+'No.3-78（方向別）'!P55+'No.3-910（方向別）'!G55</f>
        <v>3</v>
      </c>
      <c r="H55" s="74">
        <f t="shared" si="4"/>
        <v>185</v>
      </c>
      <c r="I55" s="76">
        <f t="shared" si="0"/>
        <v>1.6216216216216215</v>
      </c>
      <c r="J55" s="77">
        <f t="shared" si="1"/>
        <v>1.7817586439372051</v>
      </c>
      <c r="K55" s="78">
        <f>'No.3-12（方向別）'!K55+'No.3-56（方向別）'!K55+'No.3-910（方向別）'!K55</f>
        <v>140</v>
      </c>
      <c r="L55" s="75">
        <f>'No.3-12（方向別）'!L55+'No.3-56（方向別）'!L55+'No.3-910（方向別）'!L55</f>
        <v>19</v>
      </c>
      <c r="M55" s="75">
        <f>'No.3-12（方向別）'!M55+'No.3-56（方向別）'!M55+'No.3-910（方向別）'!M55</f>
        <v>159</v>
      </c>
      <c r="N55" s="74">
        <f>'No.3-12（方向別）'!N55+'No.3-56（方向別）'!N55+'No.3-910（方向別）'!N55</f>
        <v>0</v>
      </c>
      <c r="O55" s="75">
        <f>'No.3-12（方向別）'!O55+'No.3-56（方向別）'!O55+'No.3-910（方向別）'!O55</f>
        <v>2</v>
      </c>
      <c r="P55" s="75">
        <f>'No.3-12（方向別）'!P55+'No.3-56（方向別）'!P55+'No.3-910（方向別）'!P55</f>
        <v>2</v>
      </c>
      <c r="Q55" s="74">
        <f t="shared" si="5"/>
        <v>161</v>
      </c>
      <c r="R55" s="76">
        <f t="shared" si="2"/>
        <v>1.2422360248447204</v>
      </c>
      <c r="S55" s="77">
        <f t="shared" si="3"/>
        <v>1.5605311621595426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'No.3-78（方向別）'!B56+'No.3-78（方向別）'!K56+'No.3-910（方向別）'!B56</f>
        <v>139</v>
      </c>
      <c r="C56" s="75">
        <f>'No.3-78（方向別）'!C56+'No.3-78（方向別）'!L56+'No.3-910（方向別）'!C56</f>
        <v>24</v>
      </c>
      <c r="D56" s="75">
        <f>'No.3-78（方向別）'!D56+'No.3-78（方向別）'!M56+'No.3-910（方向別）'!D56</f>
        <v>163</v>
      </c>
      <c r="E56" s="74">
        <f>'No.3-78（方向別）'!E56+'No.3-78（方向別）'!N56+'No.3-910（方向別）'!E56</f>
        <v>0</v>
      </c>
      <c r="F56" s="75">
        <f>'No.3-78（方向別）'!F56+'No.3-78（方向別）'!O56+'No.3-910（方向別）'!F56</f>
        <v>6</v>
      </c>
      <c r="G56" s="75">
        <f>'No.3-78（方向別）'!G56+'No.3-78（方向別）'!P56+'No.3-910（方向別）'!G56</f>
        <v>6</v>
      </c>
      <c r="H56" s="74">
        <f t="shared" si="4"/>
        <v>169</v>
      </c>
      <c r="I56" s="128">
        <f t="shared" si="0"/>
        <v>3.5502958579881656</v>
      </c>
      <c r="J56" s="129">
        <f t="shared" si="1"/>
        <v>1.6276605990561495</v>
      </c>
      <c r="K56" s="78">
        <f>'No.3-12（方向別）'!K56+'No.3-56（方向別）'!K56+'No.3-910（方向別）'!K56</f>
        <v>89</v>
      </c>
      <c r="L56" s="75">
        <f>'No.3-12（方向別）'!L56+'No.3-56（方向別）'!L56+'No.3-910（方向別）'!L56</f>
        <v>11</v>
      </c>
      <c r="M56" s="75">
        <f>'No.3-12（方向別）'!M56+'No.3-56（方向別）'!M56+'No.3-910（方向別）'!M56</f>
        <v>100</v>
      </c>
      <c r="N56" s="74">
        <f>'No.3-12（方向別）'!N56+'No.3-56（方向別）'!N56+'No.3-910（方向別）'!N56</f>
        <v>0</v>
      </c>
      <c r="O56" s="75">
        <f>'No.3-12（方向別）'!O56+'No.3-56（方向別）'!O56+'No.3-910（方向別）'!O56</f>
        <v>2</v>
      </c>
      <c r="P56" s="75">
        <f>'No.3-12（方向別）'!P56+'No.3-56（方向別）'!P56+'No.3-910（方向別）'!P56</f>
        <v>2</v>
      </c>
      <c r="Q56" s="74">
        <f t="shared" si="5"/>
        <v>102</v>
      </c>
      <c r="R56" s="128">
        <f t="shared" si="2"/>
        <v>1.9607843137254901</v>
      </c>
      <c r="S56" s="129">
        <f t="shared" si="3"/>
        <v>0.9886594940389648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'No.3-78（方向別）'!B57+'No.3-78（方向別）'!K57+'No.3-910（方向別）'!B57</f>
        <v>101</v>
      </c>
      <c r="C57" s="75">
        <f>'No.3-78（方向別）'!C57+'No.3-78（方向別）'!L57+'No.3-910（方向別）'!C57</f>
        <v>18</v>
      </c>
      <c r="D57" s="75">
        <f>'No.3-78（方向別）'!D57+'No.3-78（方向別）'!M57+'No.3-910（方向別）'!D57</f>
        <v>119</v>
      </c>
      <c r="E57" s="74">
        <f>'No.3-78（方向別）'!E57+'No.3-78（方向別）'!N57+'No.3-910（方向別）'!E57</f>
        <v>1</v>
      </c>
      <c r="F57" s="75">
        <f>'No.3-78（方向別）'!F57+'No.3-78（方向別）'!O57+'No.3-910（方向別）'!F57</f>
        <v>3</v>
      </c>
      <c r="G57" s="75">
        <f>'No.3-78（方向別）'!G57+'No.3-78（方向別）'!P57+'No.3-910（方向別）'!G57</f>
        <v>4</v>
      </c>
      <c r="H57" s="74">
        <f t="shared" si="4"/>
        <v>123</v>
      </c>
      <c r="I57" s="76">
        <f t="shared" si="0"/>
        <v>3.2520325203252032</v>
      </c>
      <c r="J57" s="77">
        <f t="shared" si="1"/>
        <v>1.1846287200231147</v>
      </c>
      <c r="K57" s="78">
        <f>'No.3-12（方向別）'!K57+'No.3-56（方向別）'!K57+'No.3-910（方向別）'!K57</f>
        <v>102</v>
      </c>
      <c r="L57" s="75">
        <f>'No.3-12（方向別）'!L57+'No.3-56（方向別）'!L57+'No.3-910（方向別）'!L57</f>
        <v>16</v>
      </c>
      <c r="M57" s="75">
        <f>'No.3-12（方向別）'!M57+'No.3-56（方向別）'!M57+'No.3-910（方向別）'!M57</f>
        <v>118</v>
      </c>
      <c r="N57" s="74">
        <f>'No.3-12（方向別）'!N57+'No.3-56（方向別）'!N57+'No.3-910（方向別）'!N57</f>
        <v>1</v>
      </c>
      <c r="O57" s="75">
        <f>'No.3-12（方向別）'!O57+'No.3-56（方向別）'!O57+'No.3-910（方向別）'!O57</f>
        <v>1</v>
      </c>
      <c r="P57" s="75">
        <f>'No.3-12（方向別）'!P57+'No.3-56（方向別）'!P57+'No.3-910（方向別）'!P57</f>
        <v>2</v>
      </c>
      <c r="Q57" s="74">
        <f t="shared" si="5"/>
        <v>120</v>
      </c>
      <c r="R57" s="76">
        <f t="shared" si="2"/>
        <v>1.6666666666666667</v>
      </c>
      <c r="S57" s="77">
        <f t="shared" si="3"/>
        <v>1.1631288165164291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'No.3-78（方向別）'!B58+'No.3-78（方向別）'!K58+'No.3-910（方向別）'!B58</f>
        <v>114</v>
      </c>
      <c r="C58" s="87">
        <f>'No.3-78（方向別）'!C58+'No.3-78（方向別）'!L58+'No.3-910（方向別）'!C58</f>
        <v>20</v>
      </c>
      <c r="D58" s="87">
        <f>'No.3-78（方向別）'!D58+'No.3-78（方向別）'!M58+'No.3-910（方向別）'!D58</f>
        <v>134</v>
      </c>
      <c r="E58" s="86">
        <f>'No.3-78（方向別）'!E58+'No.3-78（方向別）'!N58+'No.3-910（方向別）'!E58</f>
        <v>1</v>
      </c>
      <c r="F58" s="87">
        <f>'No.3-78（方向別）'!F58+'No.3-78（方向別）'!O58+'No.3-910（方向別）'!F58</f>
        <v>2</v>
      </c>
      <c r="G58" s="87">
        <f>'No.3-78（方向別）'!G58+'No.3-78（方向別）'!P58+'No.3-910（方向別）'!G58</f>
        <v>3</v>
      </c>
      <c r="H58" s="86">
        <f t="shared" si="4"/>
        <v>137</v>
      </c>
      <c r="I58" s="132">
        <f t="shared" si="0"/>
        <v>2.1897810218978102</v>
      </c>
      <c r="J58" s="133">
        <f t="shared" si="1"/>
        <v>1.3194645092940382</v>
      </c>
      <c r="K58" s="90">
        <f>'No.3-12（方向別）'!K58+'No.3-56（方向別）'!K58+'No.3-910（方向別）'!K58</f>
        <v>115</v>
      </c>
      <c r="L58" s="87">
        <f>'No.3-12（方向別）'!L58+'No.3-56（方向別）'!L58+'No.3-910（方向別）'!L58</f>
        <v>19</v>
      </c>
      <c r="M58" s="87">
        <f>'No.3-12（方向別）'!M58+'No.3-56（方向別）'!M58+'No.3-910（方向別）'!M58</f>
        <v>134</v>
      </c>
      <c r="N58" s="86">
        <f>'No.3-12（方向別）'!N58+'No.3-56（方向別）'!N58+'No.3-910（方向別）'!N58</f>
        <v>0</v>
      </c>
      <c r="O58" s="87">
        <f>'No.3-12（方向別）'!O58+'No.3-56（方向別）'!O58+'No.3-910（方向別）'!O58</f>
        <v>1</v>
      </c>
      <c r="P58" s="87">
        <f>'No.3-12（方向別）'!P58+'No.3-56（方向別）'!P58+'No.3-910（方向別）'!P58</f>
        <v>1</v>
      </c>
      <c r="Q58" s="86">
        <f t="shared" si="5"/>
        <v>135</v>
      </c>
      <c r="R58" s="132">
        <f t="shared" si="2"/>
        <v>0.7407407407407407</v>
      </c>
      <c r="S58" s="133">
        <f t="shared" si="3"/>
        <v>1.3085199185809828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126</v>
      </c>
      <c r="B59" s="93">
        <f>'No.3-78（方向別）'!B59+'No.3-78（方向別）'!K59+'No.3-910（方向別）'!B59</f>
        <v>817</v>
      </c>
      <c r="C59" s="94">
        <f>'No.3-78（方向別）'!C59+'No.3-78（方向別）'!L59+'No.3-910（方向別）'!C59</f>
        <v>151</v>
      </c>
      <c r="D59" s="94">
        <f>'No.3-78（方向別）'!D59+'No.3-78（方向別）'!M59+'No.3-910（方向別）'!D59</f>
        <v>968</v>
      </c>
      <c r="E59" s="93">
        <f>'No.3-78（方向別）'!E59+'No.3-78（方向別）'!N59+'No.3-910（方向別）'!E59</f>
        <v>5</v>
      </c>
      <c r="F59" s="94">
        <f>'No.3-78（方向別）'!F59+'No.3-78（方向別）'!O59+'No.3-910（方向別）'!F59</f>
        <v>20</v>
      </c>
      <c r="G59" s="94">
        <f>'No.3-78（方向別）'!G59+'No.3-78（方向別）'!P59+'No.3-910（方向別）'!G59</f>
        <v>25</v>
      </c>
      <c r="H59" s="93">
        <f t="shared" si="4"/>
        <v>993</v>
      </c>
      <c r="I59" s="95">
        <f t="shared" si="0"/>
        <v>2.5176233635448138</v>
      </c>
      <c r="J59" s="96">
        <f t="shared" si="1"/>
        <v>9.5637099104305108</v>
      </c>
      <c r="K59" s="97">
        <f>'No.3-12（方向別）'!K59+'No.3-56（方向別）'!K59+'No.3-910（方向別）'!K59</f>
        <v>714</v>
      </c>
      <c r="L59" s="94">
        <f>'No.3-12（方向別）'!L59+'No.3-56（方向別）'!L59+'No.3-910（方向別）'!L59</f>
        <v>97</v>
      </c>
      <c r="M59" s="94">
        <f>'No.3-12（方向別）'!M59+'No.3-56（方向別）'!M59+'No.3-910（方向別）'!M59</f>
        <v>811</v>
      </c>
      <c r="N59" s="93">
        <f>'No.3-12（方向別）'!N59+'No.3-56（方向別）'!N59+'No.3-910（方向別）'!N59</f>
        <v>1</v>
      </c>
      <c r="O59" s="94">
        <f>'No.3-12（方向別）'!O59+'No.3-56（方向別）'!O59+'No.3-910（方向別）'!O59</f>
        <v>9</v>
      </c>
      <c r="P59" s="94">
        <f>'No.3-12（方向別）'!P59+'No.3-56（方向別）'!P59+'No.3-910（方向別）'!P59</f>
        <v>10</v>
      </c>
      <c r="Q59" s="93">
        <f t="shared" si="5"/>
        <v>821</v>
      </c>
      <c r="R59" s="95">
        <f t="shared" si="2"/>
        <v>1.2180267965895248</v>
      </c>
      <c r="S59" s="96">
        <f t="shared" si="3"/>
        <v>7.9577396529999032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8074</v>
      </c>
      <c r="C60" s="142">
        <f t="shared" ref="C60:J60" si="6">C30+C37+C38+C39+C40+C41+C42+C43+C44+C45+C52+C59</f>
        <v>1685</v>
      </c>
      <c r="D60" s="143">
        <f t="shared" si="6"/>
        <v>9759</v>
      </c>
      <c r="E60" s="141">
        <f t="shared" si="6"/>
        <v>46</v>
      </c>
      <c r="F60" s="144">
        <f t="shared" si="6"/>
        <v>578</v>
      </c>
      <c r="G60" s="143">
        <f t="shared" si="6"/>
        <v>624</v>
      </c>
      <c r="H60" s="302">
        <f t="shared" si="6"/>
        <v>10383</v>
      </c>
      <c r="I60" s="547">
        <f t="shared" ref="I60" si="7">IF(H60=0,"-",G60/H60%)</f>
        <v>6.0098237503611678</v>
      </c>
      <c r="J60" s="304">
        <f t="shared" si="6"/>
        <v>100</v>
      </c>
      <c r="K60" s="145">
        <f>K30+K37+K38+K39+K40+K41+K42+K43+K44+K45+K52+K59</f>
        <v>8129</v>
      </c>
      <c r="L60" s="142">
        <f t="shared" ref="L60:Q60" si="8">L30+L37+L38+L39+L40+L41+L42+L43+L44+L45+L52+L59</f>
        <v>1679</v>
      </c>
      <c r="M60" s="143">
        <f t="shared" si="8"/>
        <v>9808</v>
      </c>
      <c r="N60" s="141">
        <f t="shared" si="8"/>
        <v>35</v>
      </c>
      <c r="O60" s="144">
        <f t="shared" si="8"/>
        <v>474</v>
      </c>
      <c r="P60" s="143">
        <f t="shared" si="8"/>
        <v>509</v>
      </c>
      <c r="Q60" s="302">
        <f t="shared" si="8"/>
        <v>10317</v>
      </c>
      <c r="R60" s="547">
        <f t="shared" ref="R60" si="9">IF(Q60=0,"-",P60/Q60%)</f>
        <v>4.933604730057187</v>
      </c>
      <c r="S60" s="304">
        <f t="shared" si="3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282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>
        <v>877</v>
      </c>
      <c r="Y63" s="62"/>
    </row>
    <row r="64" spans="1:59" s="24" customFormat="1" ht="17.100000000000001" customHeight="1">
      <c r="A64" s="64" t="s">
        <v>17</v>
      </c>
      <c r="B64" s="65">
        <f>B24+K24</f>
        <v>225</v>
      </c>
      <c r="C64" s="66">
        <f t="shared" ref="C64:G79" si="10">C24+L24</f>
        <v>43</v>
      </c>
      <c r="D64" s="66">
        <f t="shared" si="10"/>
        <v>268</v>
      </c>
      <c r="E64" s="65">
        <f t="shared" si="10"/>
        <v>3</v>
      </c>
      <c r="F64" s="66">
        <f t="shared" si="10"/>
        <v>13</v>
      </c>
      <c r="G64" s="66">
        <f t="shared" si="10"/>
        <v>16</v>
      </c>
      <c r="H64" s="65">
        <f>D64+G64</f>
        <v>284</v>
      </c>
      <c r="I64" s="67">
        <f>G64/H64%</f>
        <v>5.6338028169014089</v>
      </c>
      <c r="J64" s="68">
        <f>H64/$H$100%</f>
        <v>1.3719806763285025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G80" si="11">B25+K25</f>
        <v>248</v>
      </c>
      <c r="C65" s="75">
        <f t="shared" si="10"/>
        <v>39</v>
      </c>
      <c r="D65" s="75">
        <f t="shared" si="10"/>
        <v>287</v>
      </c>
      <c r="E65" s="74">
        <f t="shared" si="10"/>
        <v>2</v>
      </c>
      <c r="F65" s="75">
        <f t="shared" si="10"/>
        <v>17</v>
      </c>
      <c r="G65" s="75">
        <f t="shared" si="10"/>
        <v>19</v>
      </c>
      <c r="H65" s="74">
        <f>D65+G65</f>
        <v>306</v>
      </c>
      <c r="I65" s="76">
        <f t="shared" ref="I65:I99" si="12">G65/H65%</f>
        <v>6.2091503267973858</v>
      </c>
      <c r="J65" s="77">
        <f t="shared" ref="J65:J99" si="13">H65/$H$100%</f>
        <v>1.4782608695652173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11"/>
        <v>221</v>
      </c>
      <c r="C66" s="75">
        <f t="shared" si="10"/>
        <v>36</v>
      </c>
      <c r="D66" s="75">
        <f t="shared" si="10"/>
        <v>257</v>
      </c>
      <c r="E66" s="74">
        <f t="shared" si="10"/>
        <v>0</v>
      </c>
      <c r="F66" s="75">
        <f t="shared" si="10"/>
        <v>10</v>
      </c>
      <c r="G66" s="75">
        <f t="shared" si="10"/>
        <v>10</v>
      </c>
      <c r="H66" s="74">
        <f t="shared" ref="H66:H99" si="14">D66+G66</f>
        <v>267</v>
      </c>
      <c r="I66" s="76">
        <f t="shared" si="12"/>
        <v>3.7453183520599254</v>
      </c>
      <c r="J66" s="77">
        <f t="shared" si="13"/>
        <v>1.2898550724637681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11"/>
        <v>290</v>
      </c>
      <c r="C67" s="81">
        <f t="shared" si="10"/>
        <v>45</v>
      </c>
      <c r="D67" s="81">
        <f t="shared" si="10"/>
        <v>335</v>
      </c>
      <c r="E67" s="80">
        <f t="shared" si="10"/>
        <v>2</v>
      </c>
      <c r="F67" s="81">
        <f t="shared" si="10"/>
        <v>12</v>
      </c>
      <c r="G67" s="81">
        <f t="shared" si="10"/>
        <v>14</v>
      </c>
      <c r="H67" s="80">
        <f t="shared" si="14"/>
        <v>349</v>
      </c>
      <c r="I67" s="82">
        <f t="shared" si="12"/>
        <v>4.0114613180515759</v>
      </c>
      <c r="J67" s="83">
        <f t="shared" si="13"/>
        <v>1.6859903381642511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11"/>
        <v>269</v>
      </c>
      <c r="C68" s="75">
        <f t="shared" si="10"/>
        <v>33</v>
      </c>
      <c r="D68" s="75">
        <f t="shared" si="10"/>
        <v>302</v>
      </c>
      <c r="E68" s="74">
        <f t="shared" si="10"/>
        <v>2</v>
      </c>
      <c r="F68" s="75">
        <f t="shared" si="10"/>
        <v>15</v>
      </c>
      <c r="G68" s="75">
        <f t="shared" si="10"/>
        <v>17</v>
      </c>
      <c r="H68" s="74">
        <f t="shared" si="14"/>
        <v>319</v>
      </c>
      <c r="I68" s="76">
        <f t="shared" si="12"/>
        <v>5.3291536050156738</v>
      </c>
      <c r="J68" s="77">
        <f t="shared" si="13"/>
        <v>1.5410628019323671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11"/>
        <v>247</v>
      </c>
      <c r="C69" s="87">
        <f t="shared" si="10"/>
        <v>45</v>
      </c>
      <c r="D69" s="87">
        <f t="shared" si="10"/>
        <v>292</v>
      </c>
      <c r="E69" s="86">
        <f t="shared" si="10"/>
        <v>2</v>
      </c>
      <c r="F69" s="87">
        <f t="shared" si="10"/>
        <v>31</v>
      </c>
      <c r="G69" s="87">
        <f t="shared" si="10"/>
        <v>33</v>
      </c>
      <c r="H69" s="86">
        <f t="shared" si="14"/>
        <v>325</v>
      </c>
      <c r="I69" s="88">
        <f t="shared" si="12"/>
        <v>10.153846153846153</v>
      </c>
      <c r="J69" s="89">
        <f t="shared" si="13"/>
        <v>1.5700483091787441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11"/>
        <v>1500</v>
      </c>
      <c r="C70" s="94">
        <f t="shared" si="10"/>
        <v>241</v>
      </c>
      <c r="D70" s="94">
        <f t="shared" si="10"/>
        <v>1741</v>
      </c>
      <c r="E70" s="93">
        <f t="shared" si="10"/>
        <v>11</v>
      </c>
      <c r="F70" s="94">
        <f t="shared" si="10"/>
        <v>98</v>
      </c>
      <c r="G70" s="94">
        <f t="shared" si="10"/>
        <v>109</v>
      </c>
      <c r="H70" s="93">
        <f t="shared" si="14"/>
        <v>1850</v>
      </c>
      <c r="I70" s="95">
        <f t="shared" si="12"/>
        <v>5.8918918918918921</v>
      </c>
      <c r="J70" s="96">
        <f t="shared" si="13"/>
        <v>8.9371980676328509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11"/>
        <v>327</v>
      </c>
      <c r="C71" s="100">
        <f t="shared" si="10"/>
        <v>53</v>
      </c>
      <c r="D71" s="100">
        <f t="shared" si="10"/>
        <v>380</v>
      </c>
      <c r="E71" s="99">
        <f t="shared" si="10"/>
        <v>5</v>
      </c>
      <c r="F71" s="100">
        <f t="shared" si="10"/>
        <v>20</v>
      </c>
      <c r="G71" s="100">
        <f t="shared" si="10"/>
        <v>25</v>
      </c>
      <c r="H71" s="99">
        <f t="shared" si="14"/>
        <v>405</v>
      </c>
      <c r="I71" s="101">
        <f t="shared" si="12"/>
        <v>6.1728395061728394</v>
      </c>
      <c r="J71" s="102">
        <f t="shared" si="13"/>
        <v>1.9565217391304348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11"/>
        <v>275</v>
      </c>
      <c r="C72" s="75">
        <f t="shared" si="10"/>
        <v>29</v>
      </c>
      <c r="D72" s="75">
        <f t="shared" si="10"/>
        <v>304</v>
      </c>
      <c r="E72" s="74">
        <f t="shared" si="10"/>
        <v>3</v>
      </c>
      <c r="F72" s="75">
        <f t="shared" si="10"/>
        <v>15</v>
      </c>
      <c r="G72" s="75">
        <f t="shared" si="10"/>
        <v>18</v>
      </c>
      <c r="H72" s="74">
        <f t="shared" si="14"/>
        <v>322</v>
      </c>
      <c r="I72" s="76">
        <f t="shared" si="12"/>
        <v>5.5900621118012417</v>
      </c>
      <c r="J72" s="77">
        <f t="shared" si="13"/>
        <v>1.5555555555555556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11"/>
        <v>227</v>
      </c>
      <c r="C73" s="75">
        <f t="shared" si="10"/>
        <v>45</v>
      </c>
      <c r="D73" s="75">
        <f t="shared" si="10"/>
        <v>272</v>
      </c>
      <c r="E73" s="74">
        <f t="shared" si="10"/>
        <v>0</v>
      </c>
      <c r="F73" s="75">
        <f t="shared" si="10"/>
        <v>13</v>
      </c>
      <c r="G73" s="75">
        <f t="shared" si="10"/>
        <v>13</v>
      </c>
      <c r="H73" s="74">
        <f t="shared" si="14"/>
        <v>285</v>
      </c>
      <c r="I73" s="76">
        <f t="shared" si="12"/>
        <v>4.5614035087719298</v>
      </c>
      <c r="J73" s="77">
        <f t="shared" si="13"/>
        <v>1.3768115942028984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11"/>
        <v>217</v>
      </c>
      <c r="C74" s="75">
        <f t="shared" si="10"/>
        <v>56</v>
      </c>
      <c r="D74" s="75">
        <f t="shared" si="10"/>
        <v>273</v>
      </c>
      <c r="E74" s="74">
        <f t="shared" si="10"/>
        <v>4</v>
      </c>
      <c r="F74" s="75">
        <f t="shared" si="10"/>
        <v>11</v>
      </c>
      <c r="G74" s="75">
        <f t="shared" si="10"/>
        <v>15</v>
      </c>
      <c r="H74" s="74">
        <f t="shared" si="14"/>
        <v>288</v>
      </c>
      <c r="I74" s="76">
        <f t="shared" si="12"/>
        <v>5.2083333333333339</v>
      </c>
      <c r="J74" s="77">
        <f t="shared" si="13"/>
        <v>1.3913043478260869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11"/>
        <v>256</v>
      </c>
      <c r="C75" s="75">
        <f t="shared" si="10"/>
        <v>78</v>
      </c>
      <c r="D75" s="75">
        <f t="shared" si="10"/>
        <v>334</v>
      </c>
      <c r="E75" s="74">
        <f t="shared" si="10"/>
        <v>0</v>
      </c>
      <c r="F75" s="75">
        <f t="shared" si="10"/>
        <v>20</v>
      </c>
      <c r="G75" s="75">
        <f t="shared" si="10"/>
        <v>20</v>
      </c>
      <c r="H75" s="74">
        <f t="shared" si="14"/>
        <v>354</v>
      </c>
      <c r="I75" s="76">
        <f t="shared" si="12"/>
        <v>5.6497175141242941</v>
      </c>
      <c r="J75" s="77">
        <f t="shared" si="13"/>
        <v>1.7101449275362319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11"/>
        <v>203</v>
      </c>
      <c r="C76" s="87">
        <f t="shared" si="10"/>
        <v>42</v>
      </c>
      <c r="D76" s="87">
        <f t="shared" si="10"/>
        <v>245</v>
      </c>
      <c r="E76" s="86">
        <f t="shared" si="10"/>
        <v>3</v>
      </c>
      <c r="F76" s="87">
        <f t="shared" si="10"/>
        <v>18</v>
      </c>
      <c r="G76" s="87">
        <f t="shared" si="10"/>
        <v>21</v>
      </c>
      <c r="H76" s="86">
        <f t="shared" si="14"/>
        <v>266</v>
      </c>
      <c r="I76" s="88">
        <f t="shared" si="12"/>
        <v>7.8947368421052628</v>
      </c>
      <c r="J76" s="89">
        <f t="shared" si="13"/>
        <v>1.2850241545893719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11"/>
        <v>1505</v>
      </c>
      <c r="C77" s="94">
        <f t="shared" si="10"/>
        <v>303</v>
      </c>
      <c r="D77" s="94">
        <f t="shared" si="10"/>
        <v>1808</v>
      </c>
      <c r="E77" s="93">
        <f t="shared" si="10"/>
        <v>15</v>
      </c>
      <c r="F77" s="94">
        <f t="shared" si="10"/>
        <v>97</v>
      </c>
      <c r="G77" s="94">
        <f t="shared" si="10"/>
        <v>112</v>
      </c>
      <c r="H77" s="93">
        <f t="shared" si="14"/>
        <v>1920</v>
      </c>
      <c r="I77" s="95">
        <f t="shared" si="12"/>
        <v>5.8333333333333339</v>
      </c>
      <c r="J77" s="96">
        <f t="shared" si="13"/>
        <v>9.27536231884058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11"/>
        <v>1301</v>
      </c>
      <c r="C78" s="105">
        <f t="shared" si="10"/>
        <v>286</v>
      </c>
      <c r="D78" s="94">
        <f t="shared" si="10"/>
        <v>1587</v>
      </c>
      <c r="E78" s="104">
        <f t="shared" si="10"/>
        <v>7</v>
      </c>
      <c r="F78" s="105">
        <f t="shared" si="10"/>
        <v>142</v>
      </c>
      <c r="G78" s="94">
        <f t="shared" si="10"/>
        <v>149</v>
      </c>
      <c r="H78" s="93">
        <f t="shared" si="14"/>
        <v>1736</v>
      </c>
      <c r="I78" s="95">
        <f t="shared" si="12"/>
        <v>8.5829493087557598</v>
      </c>
      <c r="J78" s="96">
        <f t="shared" si="13"/>
        <v>8.3864734299516908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305" t="s">
        <v>32</v>
      </c>
      <c r="B79" s="104">
        <f t="shared" si="11"/>
        <v>1137</v>
      </c>
      <c r="C79" s="105">
        <f t="shared" si="10"/>
        <v>278</v>
      </c>
      <c r="D79" s="94">
        <f t="shared" si="10"/>
        <v>1415</v>
      </c>
      <c r="E79" s="104">
        <f t="shared" si="10"/>
        <v>6</v>
      </c>
      <c r="F79" s="105">
        <f t="shared" si="10"/>
        <v>109</v>
      </c>
      <c r="G79" s="94">
        <f t="shared" si="10"/>
        <v>115</v>
      </c>
      <c r="H79" s="93">
        <f t="shared" si="14"/>
        <v>1530</v>
      </c>
      <c r="I79" s="95">
        <f t="shared" si="12"/>
        <v>7.5163398692810457</v>
      </c>
      <c r="J79" s="96">
        <f t="shared" si="13"/>
        <v>7.3913043478260869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305" t="s">
        <v>33</v>
      </c>
      <c r="B80" s="104">
        <f t="shared" si="11"/>
        <v>1143</v>
      </c>
      <c r="C80" s="105">
        <f t="shared" si="11"/>
        <v>269</v>
      </c>
      <c r="D80" s="94">
        <f t="shared" si="11"/>
        <v>1412</v>
      </c>
      <c r="E80" s="104">
        <f t="shared" si="11"/>
        <v>4</v>
      </c>
      <c r="F80" s="105">
        <f t="shared" si="11"/>
        <v>109</v>
      </c>
      <c r="G80" s="94">
        <f t="shared" si="11"/>
        <v>113</v>
      </c>
      <c r="H80" s="93">
        <f t="shared" si="14"/>
        <v>1525</v>
      </c>
      <c r="I80" s="95">
        <f t="shared" si="12"/>
        <v>7.4098360655737707</v>
      </c>
      <c r="J80" s="96">
        <f t="shared" si="13"/>
        <v>7.3671497584541061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305" t="s">
        <v>34</v>
      </c>
      <c r="B81" s="104">
        <f t="shared" ref="B81:G96" si="15">B41+K41</f>
        <v>1230</v>
      </c>
      <c r="C81" s="105">
        <f t="shared" si="15"/>
        <v>204</v>
      </c>
      <c r="D81" s="94">
        <f t="shared" si="15"/>
        <v>1434</v>
      </c>
      <c r="E81" s="104">
        <f t="shared" si="15"/>
        <v>4</v>
      </c>
      <c r="F81" s="105">
        <f t="shared" si="15"/>
        <v>105</v>
      </c>
      <c r="G81" s="94">
        <f t="shared" si="15"/>
        <v>109</v>
      </c>
      <c r="H81" s="93">
        <f t="shared" si="14"/>
        <v>1543</v>
      </c>
      <c r="I81" s="95">
        <f t="shared" si="12"/>
        <v>7.0641607258587173</v>
      </c>
      <c r="J81" s="96">
        <f t="shared" si="13"/>
        <v>7.454106280193237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305" t="s">
        <v>35</v>
      </c>
      <c r="B82" s="104">
        <f t="shared" si="15"/>
        <v>1287</v>
      </c>
      <c r="C82" s="105">
        <f t="shared" si="15"/>
        <v>286</v>
      </c>
      <c r="D82" s="94">
        <f t="shared" si="15"/>
        <v>1573</v>
      </c>
      <c r="E82" s="104">
        <f t="shared" si="15"/>
        <v>6</v>
      </c>
      <c r="F82" s="105">
        <f t="shared" si="15"/>
        <v>92</v>
      </c>
      <c r="G82" s="94">
        <f t="shared" si="15"/>
        <v>98</v>
      </c>
      <c r="H82" s="93">
        <f t="shared" si="14"/>
        <v>1671</v>
      </c>
      <c r="I82" s="95">
        <f t="shared" si="12"/>
        <v>5.8647516457211246</v>
      </c>
      <c r="J82" s="96">
        <f t="shared" si="13"/>
        <v>8.0724637681159415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305" t="s">
        <v>36</v>
      </c>
      <c r="B83" s="104">
        <f t="shared" si="15"/>
        <v>1306</v>
      </c>
      <c r="C83" s="105">
        <f t="shared" si="15"/>
        <v>277</v>
      </c>
      <c r="D83" s="94">
        <f t="shared" si="15"/>
        <v>1583</v>
      </c>
      <c r="E83" s="104">
        <f t="shared" si="15"/>
        <v>7</v>
      </c>
      <c r="F83" s="105">
        <f t="shared" si="15"/>
        <v>89</v>
      </c>
      <c r="G83" s="94">
        <f t="shared" si="15"/>
        <v>96</v>
      </c>
      <c r="H83" s="93">
        <f t="shared" si="14"/>
        <v>1679</v>
      </c>
      <c r="I83" s="95">
        <f t="shared" si="12"/>
        <v>5.7176891006551518</v>
      </c>
      <c r="J83" s="96">
        <f t="shared" si="13"/>
        <v>8.1111111111111107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305" t="s">
        <v>37</v>
      </c>
      <c r="B84" s="107">
        <f t="shared" si="15"/>
        <v>1257</v>
      </c>
      <c r="C84" s="108">
        <f t="shared" si="15"/>
        <v>297</v>
      </c>
      <c r="D84" s="109">
        <f t="shared" si="15"/>
        <v>1554</v>
      </c>
      <c r="E84" s="107">
        <f t="shared" si="15"/>
        <v>6</v>
      </c>
      <c r="F84" s="110">
        <f t="shared" si="15"/>
        <v>63</v>
      </c>
      <c r="G84" s="109">
        <f t="shared" si="15"/>
        <v>69</v>
      </c>
      <c r="H84" s="104">
        <f t="shared" si="14"/>
        <v>1623</v>
      </c>
      <c r="I84" s="95">
        <f t="shared" si="12"/>
        <v>4.251386321626617</v>
      </c>
      <c r="J84" s="96">
        <f t="shared" si="13"/>
        <v>7.8405797101449277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5"/>
        <v>1445</v>
      </c>
      <c r="C85" s="108">
        <f t="shared" si="15"/>
        <v>352</v>
      </c>
      <c r="D85" s="109">
        <f t="shared" si="15"/>
        <v>1797</v>
      </c>
      <c r="E85" s="107">
        <f t="shared" si="15"/>
        <v>5</v>
      </c>
      <c r="F85" s="110">
        <f t="shared" si="15"/>
        <v>65</v>
      </c>
      <c r="G85" s="109">
        <f t="shared" si="15"/>
        <v>70</v>
      </c>
      <c r="H85" s="104">
        <f t="shared" si="14"/>
        <v>1867</v>
      </c>
      <c r="I85" s="95">
        <f t="shared" si="12"/>
        <v>3.7493304767005888</v>
      </c>
      <c r="J85" s="96">
        <f t="shared" si="13"/>
        <v>9.0193236714975846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5"/>
        <v>253</v>
      </c>
      <c r="C86" s="115">
        <f t="shared" si="15"/>
        <v>54</v>
      </c>
      <c r="D86" s="116">
        <f t="shared" si="15"/>
        <v>307</v>
      </c>
      <c r="E86" s="114">
        <f t="shared" si="15"/>
        <v>2</v>
      </c>
      <c r="F86" s="117">
        <f t="shared" si="15"/>
        <v>12</v>
      </c>
      <c r="G86" s="116">
        <f t="shared" si="15"/>
        <v>14</v>
      </c>
      <c r="H86" s="118">
        <f t="shared" si="14"/>
        <v>321</v>
      </c>
      <c r="I86" s="119">
        <f t="shared" si="12"/>
        <v>4.3613707165109039</v>
      </c>
      <c r="J86" s="120">
        <f t="shared" si="13"/>
        <v>1.5507246376811594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5"/>
        <v>239</v>
      </c>
      <c r="C87" s="124">
        <f t="shared" si="15"/>
        <v>56</v>
      </c>
      <c r="D87" s="125">
        <f t="shared" si="15"/>
        <v>295</v>
      </c>
      <c r="E87" s="123">
        <f t="shared" si="15"/>
        <v>0</v>
      </c>
      <c r="F87" s="126">
        <f t="shared" si="15"/>
        <v>6</v>
      </c>
      <c r="G87" s="125">
        <f t="shared" si="15"/>
        <v>6</v>
      </c>
      <c r="H87" s="127">
        <f t="shared" si="14"/>
        <v>301</v>
      </c>
      <c r="I87" s="128">
        <f t="shared" si="12"/>
        <v>1.9933554817275749</v>
      </c>
      <c r="J87" s="129">
        <f t="shared" si="13"/>
        <v>1.4541062801932367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5"/>
        <v>263</v>
      </c>
      <c r="C88" s="124">
        <f t="shared" si="15"/>
        <v>62</v>
      </c>
      <c r="D88" s="125">
        <f t="shared" si="15"/>
        <v>325</v>
      </c>
      <c r="E88" s="123">
        <f t="shared" si="15"/>
        <v>0</v>
      </c>
      <c r="F88" s="126">
        <f t="shared" si="15"/>
        <v>14</v>
      </c>
      <c r="G88" s="125">
        <f t="shared" si="15"/>
        <v>14</v>
      </c>
      <c r="H88" s="127">
        <f t="shared" si="14"/>
        <v>339</v>
      </c>
      <c r="I88" s="128">
        <f t="shared" si="12"/>
        <v>4.1297935103244834</v>
      </c>
      <c r="J88" s="129">
        <f t="shared" si="13"/>
        <v>1.6376811594202898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5"/>
        <v>293</v>
      </c>
      <c r="C89" s="124">
        <f t="shared" si="15"/>
        <v>64</v>
      </c>
      <c r="D89" s="125">
        <f t="shared" si="15"/>
        <v>357</v>
      </c>
      <c r="E89" s="123">
        <f t="shared" si="15"/>
        <v>1</v>
      </c>
      <c r="F89" s="126">
        <f t="shared" si="15"/>
        <v>10</v>
      </c>
      <c r="G89" s="125">
        <f t="shared" si="15"/>
        <v>11</v>
      </c>
      <c r="H89" s="127">
        <f t="shared" si="14"/>
        <v>368</v>
      </c>
      <c r="I89" s="128">
        <f t="shared" si="12"/>
        <v>2.9891304347826084</v>
      </c>
      <c r="J89" s="129">
        <f t="shared" si="13"/>
        <v>1.7777777777777777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5"/>
        <v>288</v>
      </c>
      <c r="C90" s="75">
        <f t="shared" si="15"/>
        <v>39</v>
      </c>
      <c r="D90" s="75">
        <f t="shared" si="15"/>
        <v>327</v>
      </c>
      <c r="E90" s="74">
        <f t="shared" si="15"/>
        <v>0</v>
      </c>
      <c r="F90" s="75">
        <f t="shared" si="15"/>
        <v>10</v>
      </c>
      <c r="G90" s="75">
        <f t="shared" si="15"/>
        <v>10</v>
      </c>
      <c r="H90" s="74">
        <f t="shared" si="14"/>
        <v>337</v>
      </c>
      <c r="I90" s="76">
        <f t="shared" si="12"/>
        <v>2.9673590504451037</v>
      </c>
      <c r="J90" s="77">
        <f t="shared" si="13"/>
        <v>1.6280193236714975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5"/>
        <v>225</v>
      </c>
      <c r="C91" s="87">
        <f t="shared" si="15"/>
        <v>48</v>
      </c>
      <c r="D91" s="87">
        <f t="shared" si="15"/>
        <v>273</v>
      </c>
      <c r="E91" s="86">
        <f t="shared" si="15"/>
        <v>1</v>
      </c>
      <c r="F91" s="87">
        <f t="shared" si="15"/>
        <v>2</v>
      </c>
      <c r="G91" s="87">
        <f t="shared" si="15"/>
        <v>3</v>
      </c>
      <c r="H91" s="86">
        <f t="shared" si="14"/>
        <v>276</v>
      </c>
      <c r="I91" s="132">
        <f t="shared" si="12"/>
        <v>1.0869565217391306</v>
      </c>
      <c r="J91" s="133">
        <f t="shared" si="13"/>
        <v>1.3333333333333333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45</v>
      </c>
      <c r="B92" s="93">
        <f t="shared" si="15"/>
        <v>1561</v>
      </c>
      <c r="C92" s="94">
        <f t="shared" si="15"/>
        <v>323</v>
      </c>
      <c r="D92" s="94">
        <f t="shared" si="15"/>
        <v>1884</v>
      </c>
      <c r="E92" s="93">
        <f t="shared" si="15"/>
        <v>4</v>
      </c>
      <c r="F92" s="94">
        <f t="shared" si="15"/>
        <v>54</v>
      </c>
      <c r="G92" s="94">
        <f t="shared" si="15"/>
        <v>58</v>
      </c>
      <c r="H92" s="93">
        <f t="shared" si="14"/>
        <v>1942</v>
      </c>
      <c r="I92" s="95">
        <f t="shared" si="12"/>
        <v>2.9866117404737382</v>
      </c>
      <c r="J92" s="96">
        <f t="shared" si="13"/>
        <v>9.3816425120772955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5"/>
        <v>275</v>
      </c>
      <c r="C93" s="135">
        <f t="shared" si="15"/>
        <v>48</v>
      </c>
      <c r="D93" s="135">
        <f t="shared" si="15"/>
        <v>323</v>
      </c>
      <c r="E93" s="134">
        <f t="shared" si="15"/>
        <v>2</v>
      </c>
      <c r="F93" s="135">
        <f t="shared" si="15"/>
        <v>8</v>
      </c>
      <c r="G93" s="135">
        <f t="shared" si="15"/>
        <v>10</v>
      </c>
      <c r="H93" s="134">
        <f t="shared" si="14"/>
        <v>333</v>
      </c>
      <c r="I93" s="136">
        <f t="shared" si="12"/>
        <v>3.0030030030030028</v>
      </c>
      <c r="J93" s="137">
        <f t="shared" si="13"/>
        <v>1.6086956521739131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5"/>
        <v>293</v>
      </c>
      <c r="C94" s="75">
        <f t="shared" si="15"/>
        <v>54</v>
      </c>
      <c r="D94" s="75">
        <f t="shared" si="15"/>
        <v>347</v>
      </c>
      <c r="E94" s="74">
        <f t="shared" si="15"/>
        <v>0</v>
      </c>
      <c r="F94" s="75">
        <f t="shared" si="15"/>
        <v>2</v>
      </c>
      <c r="G94" s="75">
        <f t="shared" si="15"/>
        <v>2</v>
      </c>
      <c r="H94" s="74">
        <f t="shared" si="14"/>
        <v>349</v>
      </c>
      <c r="I94" s="76">
        <f t="shared" si="12"/>
        <v>0.57306590257879653</v>
      </c>
      <c r="J94" s="77">
        <f t="shared" si="13"/>
        <v>1.6859903381642511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5"/>
        <v>303</v>
      </c>
      <c r="C95" s="75">
        <f t="shared" si="15"/>
        <v>38</v>
      </c>
      <c r="D95" s="75">
        <f t="shared" si="15"/>
        <v>341</v>
      </c>
      <c r="E95" s="74">
        <f t="shared" si="15"/>
        <v>1</v>
      </c>
      <c r="F95" s="75">
        <f t="shared" si="15"/>
        <v>4</v>
      </c>
      <c r="G95" s="75">
        <f t="shared" si="15"/>
        <v>5</v>
      </c>
      <c r="H95" s="74">
        <f t="shared" si="14"/>
        <v>346</v>
      </c>
      <c r="I95" s="76">
        <f t="shared" si="12"/>
        <v>1.4450867052023122</v>
      </c>
      <c r="J95" s="77">
        <f t="shared" si="13"/>
        <v>1.6714975845410629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5"/>
        <v>228</v>
      </c>
      <c r="C96" s="75">
        <f t="shared" si="15"/>
        <v>35</v>
      </c>
      <c r="D96" s="75">
        <f t="shared" si="15"/>
        <v>263</v>
      </c>
      <c r="E96" s="74">
        <f t="shared" si="15"/>
        <v>0</v>
      </c>
      <c r="F96" s="75">
        <f t="shared" si="15"/>
        <v>8</v>
      </c>
      <c r="G96" s="75">
        <f t="shared" si="15"/>
        <v>8</v>
      </c>
      <c r="H96" s="74">
        <f t="shared" si="14"/>
        <v>271</v>
      </c>
      <c r="I96" s="128">
        <f t="shared" si="12"/>
        <v>2.9520295202952029</v>
      </c>
      <c r="J96" s="129">
        <f t="shared" si="13"/>
        <v>1.3091787439613527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ref="B97:G99" si="16">B57+K57</f>
        <v>203</v>
      </c>
      <c r="C97" s="75">
        <f t="shared" si="16"/>
        <v>34</v>
      </c>
      <c r="D97" s="75">
        <f t="shared" si="16"/>
        <v>237</v>
      </c>
      <c r="E97" s="74">
        <f t="shared" si="16"/>
        <v>2</v>
      </c>
      <c r="F97" s="75">
        <f t="shared" si="16"/>
        <v>4</v>
      </c>
      <c r="G97" s="75">
        <f t="shared" si="16"/>
        <v>6</v>
      </c>
      <c r="H97" s="74">
        <f t="shared" si="14"/>
        <v>243</v>
      </c>
      <c r="I97" s="76">
        <f t="shared" si="12"/>
        <v>2.4691358024691357</v>
      </c>
      <c r="J97" s="77">
        <f t="shared" si="13"/>
        <v>1.173913043478261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127</v>
      </c>
      <c r="B98" s="86">
        <f t="shared" si="16"/>
        <v>229</v>
      </c>
      <c r="C98" s="87">
        <f t="shared" si="16"/>
        <v>39</v>
      </c>
      <c r="D98" s="87">
        <f t="shared" si="16"/>
        <v>268</v>
      </c>
      <c r="E98" s="86">
        <f t="shared" si="16"/>
        <v>1</v>
      </c>
      <c r="F98" s="87">
        <f t="shared" si="16"/>
        <v>3</v>
      </c>
      <c r="G98" s="87">
        <f t="shared" si="16"/>
        <v>4</v>
      </c>
      <c r="H98" s="86">
        <f t="shared" si="14"/>
        <v>272</v>
      </c>
      <c r="I98" s="132">
        <f t="shared" si="12"/>
        <v>1.4705882352941175</v>
      </c>
      <c r="J98" s="133">
        <f t="shared" si="13"/>
        <v>1.3140096618357489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128</v>
      </c>
      <c r="B99" s="93">
        <f t="shared" si="16"/>
        <v>1531</v>
      </c>
      <c r="C99" s="94">
        <f t="shared" si="16"/>
        <v>248</v>
      </c>
      <c r="D99" s="94">
        <f t="shared" si="16"/>
        <v>1779</v>
      </c>
      <c r="E99" s="93">
        <f t="shared" si="16"/>
        <v>6</v>
      </c>
      <c r="F99" s="94">
        <f t="shared" si="16"/>
        <v>29</v>
      </c>
      <c r="G99" s="94">
        <f t="shared" si="16"/>
        <v>35</v>
      </c>
      <c r="H99" s="93">
        <f t="shared" si="14"/>
        <v>1814</v>
      </c>
      <c r="I99" s="95">
        <f t="shared" si="12"/>
        <v>1.9294377067254684</v>
      </c>
      <c r="J99" s="96">
        <f t="shared" si="13"/>
        <v>8.7632850241545892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16203</v>
      </c>
      <c r="C100" s="142">
        <f t="shared" ref="C100:H100" si="17">C70+C77+C78+C79+C80+C81+C82+C83+C84+C85+C92+C99</f>
        <v>3364</v>
      </c>
      <c r="D100" s="143">
        <f t="shared" si="17"/>
        <v>19567</v>
      </c>
      <c r="E100" s="141">
        <f t="shared" si="17"/>
        <v>81</v>
      </c>
      <c r="F100" s="144">
        <f t="shared" si="17"/>
        <v>1052</v>
      </c>
      <c r="G100" s="143">
        <f t="shared" si="17"/>
        <v>1133</v>
      </c>
      <c r="H100" s="302">
        <f t="shared" si="17"/>
        <v>20700</v>
      </c>
      <c r="I100" s="547">
        <f t="shared" ref="I100" si="18">IF(H100=0,"-",G100/H100%)</f>
        <v>5.4734299516908216</v>
      </c>
      <c r="J100" s="304">
        <f t="shared" ref="J100" si="19">J70+J77+J78+J79+J80+J81+J82+J83+J84+J85+J92+J99</f>
        <v>99.999999999999986</v>
      </c>
      <c r="K100" s="145"/>
      <c r="L100" s="142"/>
      <c r="M100" s="143"/>
      <c r="N100" s="141"/>
      <c r="O100" s="144"/>
      <c r="P100" s="143"/>
      <c r="Q100" s="302"/>
      <c r="R100" s="303"/>
      <c r="S100" s="304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30:U30 T37:U37 T44:U49 T52:U52 T59:U59 T70:U70 T77:U77 T84:U89 T92:U92 T99:U99">
    <cfRule type="expression" dxfId="18" priority="17" stopIfTrue="1">
      <formula>$Y30=1</formula>
    </cfRule>
  </conditionalFormatting>
  <conditionalFormatting sqref="B30:J30 B37:J37 B44:J49 B52:J52 B59:J59">
    <cfRule type="expression" dxfId="17" priority="8" stopIfTrue="1">
      <formula>$Y30=1</formula>
    </cfRule>
  </conditionalFormatting>
  <conditionalFormatting sqref="K30:R30 K37:R37 K44:R49 K52:R52 K59:R59">
    <cfRule type="expression" dxfId="16" priority="7" stopIfTrue="1">
      <formula>$Y30=1</formula>
    </cfRule>
  </conditionalFormatting>
  <conditionalFormatting sqref="B70:J70 B77:J77 B84:J89 B92:J92 B99:J99">
    <cfRule type="expression" dxfId="15" priority="6" stopIfTrue="1">
      <formula>$Y70=1</formula>
    </cfRule>
  </conditionalFormatting>
  <conditionalFormatting sqref="K70:S70 K77:S77 K84:S89 K92:S92 K99:S99">
    <cfRule type="expression" dxfId="14" priority="5" stopIfTrue="1">
      <formula>$Y70=1</formula>
    </cfRule>
  </conditionalFormatting>
  <conditionalFormatting sqref="S30 S37 S44:S49 S52 S59">
    <cfRule type="expression" dxfId="13" priority="4" stopIfTrue="1">
      <formula>$Y30=1</formula>
    </cfRule>
  </conditionalFormatting>
  <conditionalFormatting sqref="I60">
    <cfRule type="expression" dxfId="12" priority="3" stopIfTrue="1">
      <formula>$Y60=1</formula>
    </cfRule>
  </conditionalFormatting>
  <conditionalFormatting sqref="R60">
    <cfRule type="expression" dxfId="11" priority="2" stopIfTrue="1">
      <formula>$Y60=1</formula>
    </cfRule>
  </conditionalFormatting>
  <conditionalFormatting sqref="I100">
    <cfRule type="expression" dxfId="10" priority="1" stopIfTrue="1">
      <formula>$Y100=1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BG100"/>
  <sheetViews>
    <sheetView view="pageBreakPreview" topLeftCell="A78" zoomScale="85" zoomScaleNormal="100" zoomScaleSheetLayoutView="85" workbookViewId="0">
      <selection activeCell="V99" sqref="V99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88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217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89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237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90</v>
      </c>
      <c r="C21" s="38"/>
      <c r="D21" s="38"/>
      <c r="E21" s="38"/>
      <c r="F21" s="38"/>
      <c r="G21" s="38"/>
      <c r="H21" s="38"/>
      <c r="I21" s="38"/>
      <c r="J21" s="39"/>
      <c r="K21" s="40" t="s">
        <v>91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130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130</v>
      </c>
      <c r="S23" s="56" t="s">
        <v>16</v>
      </c>
      <c r="T23" s="61"/>
      <c r="U23" s="61"/>
      <c r="V23" s="62"/>
      <c r="W23" s="62"/>
      <c r="X23" s="62">
        <v>903</v>
      </c>
      <c r="Y23" s="62">
        <v>707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'No.3-910（方向別）'!K24+'No.3-1112（方向別）'!B24+'No.3-1112（方向別）'!K24</f>
        <v>127</v>
      </c>
      <c r="C24" s="66">
        <f>'No.3-910（方向別）'!L24+'No.3-1112（方向別）'!C24+'No.3-1112（方向別）'!L24</f>
        <v>33</v>
      </c>
      <c r="D24" s="66">
        <f>'No.3-910（方向別）'!M24+'No.3-1112（方向別）'!D24+'No.3-1112（方向別）'!M24</f>
        <v>160</v>
      </c>
      <c r="E24" s="65">
        <f>'No.3-910（方向別）'!N24+'No.3-1112（方向別）'!E24+'No.3-1112（方向別）'!N24</f>
        <v>2</v>
      </c>
      <c r="F24" s="66">
        <f>'No.3-910（方向別）'!O24+'No.3-1112（方向別）'!F24+'No.3-1112（方向別）'!O24</f>
        <v>10</v>
      </c>
      <c r="G24" s="66">
        <f>'No.3-910（方向別）'!P24+'No.3-1112（方向別）'!G24+'No.3-1112（方向別）'!P24</f>
        <v>12</v>
      </c>
      <c r="H24" s="65">
        <f>D24+G24</f>
        <v>172</v>
      </c>
      <c r="I24" s="67">
        <f>G24/H24%</f>
        <v>6.9767441860465116</v>
      </c>
      <c r="J24" s="68">
        <f>H24/$H$60%</f>
        <v>1.5746589764716652</v>
      </c>
      <c r="K24" s="69">
        <f>'No.3-12（方向別）'!B24+'No.3-56（方向別）'!B24+'No.3-910（方向別）'!B24</f>
        <v>46</v>
      </c>
      <c r="L24" s="66">
        <f>'No.3-12（方向別）'!C24+'No.3-56（方向別）'!C24+'No.3-910（方向別）'!C24</f>
        <v>10</v>
      </c>
      <c r="M24" s="66">
        <f>'No.3-12（方向別）'!D24+'No.3-56（方向別）'!D24+'No.3-910（方向別）'!D24</f>
        <v>56</v>
      </c>
      <c r="N24" s="65">
        <f>'No.3-12（方向別）'!E24+'No.3-56（方向別）'!E24+'No.3-910（方向別）'!E24</f>
        <v>4</v>
      </c>
      <c r="O24" s="66">
        <f>'No.3-12（方向別）'!F24+'No.3-56（方向別）'!F24+'No.3-910（方向別）'!F24</f>
        <v>9</v>
      </c>
      <c r="P24" s="66">
        <f>'No.3-12（方向別）'!G24+'No.3-56（方向別）'!G24+'No.3-910（方向別）'!G24</f>
        <v>13</v>
      </c>
      <c r="Q24" s="65">
        <f>M24+P24</f>
        <v>69</v>
      </c>
      <c r="R24" s="67">
        <f>P24/Q24%</f>
        <v>18.840579710144929</v>
      </c>
      <c r="S24" s="68">
        <f>Q24/$Q$60%</f>
        <v>0.62681686046511631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'No.3-910（方向別）'!K25+'No.3-1112（方向別）'!B25+'No.3-1112（方向別）'!K25</f>
        <v>106</v>
      </c>
      <c r="C25" s="75">
        <f>'No.3-910（方向別）'!L25+'No.3-1112（方向別）'!C25+'No.3-1112（方向別）'!L25</f>
        <v>35</v>
      </c>
      <c r="D25" s="75">
        <f>'No.3-910（方向別）'!M25+'No.3-1112（方向別）'!D25+'No.3-1112（方向別）'!M25</f>
        <v>141</v>
      </c>
      <c r="E25" s="74">
        <f>'No.3-910（方向別）'!N25+'No.3-1112（方向別）'!E25+'No.3-1112（方向別）'!N25</f>
        <v>2</v>
      </c>
      <c r="F25" s="75">
        <f>'No.3-910（方向別）'!O25+'No.3-1112（方向別）'!F25+'No.3-1112（方向別）'!O25</f>
        <v>11</v>
      </c>
      <c r="G25" s="75">
        <f>'No.3-910（方向別）'!P25+'No.3-1112（方向別）'!G25+'No.3-1112（方向別）'!P25</f>
        <v>13</v>
      </c>
      <c r="H25" s="74">
        <f>D25+G25</f>
        <v>154</v>
      </c>
      <c r="I25" s="76">
        <f t="shared" ref="I25:I59" si="0">G25/H25%</f>
        <v>8.4415584415584419</v>
      </c>
      <c r="J25" s="77">
        <f t="shared" ref="J25:J59" si="1">H25/$H$60%</f>
        <v>1.4098690835850956</v>
      </c>
      <c r="K25" s="78">
        <f>'No.3-12（方向別）'!B25+'No.3-56（方向別）'!B25+'No.3-910（方向別）'!B25</f>
        <v>68</v>
      </c>
      <c r="L25" s="75">
        <f>'No.3-12（方向別）'!C25+'No.3-56（方向別）'!C25+'No.3-910（方向別）'!C25</f>
        <v>7</v>
      </c>
      <c r="M25" s="75">
        <f>'No.3-12（方向別）'!D25+'No.3-56（方向別）'!D25+'No.3-910（方向別）'!D25</f>
        <v>75</v>
      </c>
      <c r="N25" s="74">
        <f>'No.3-12（方向別）'!E25+'No.3-56（方向別）'!E25+'No.3-910（方向別）'!E25</f>
        <v>2</v>
      </c>
      <c r="O25" s="75">
        <f>'No.3-12（方向別）'!F25+'No.3-56（方向別）'!F25+'No.3-910（方向別）'!F25</f>
        <v>5</v>
      </c>
      <c r="P25" s="75">
        <f>'No.3-12（方向別）'!G25+'No.3-56（方向別）'!G25+'No.3-910（方向別）'!G25</f>
        <v>7</v>
      </c>
      <c r="Q25" s="74">
        <f>M25+P25</f>
        <v>82</v>
      </c>
      <c r="R25" s="76">
        <f t="shared" ref="R25:R59" si="2">P25/Q25%</f>
        <v>8.536585365853659</v>
      </c>
      <c r="S25" s="77">
        <f t="shared" ref="S25:S60" si="3">Q25/$Q$60%</f>
        <v>0.74491279069767447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'No.3-910（方向別）'!K26+'No.3-1112（方向別）'!B26+'No.3-1112（方向別）'!K26</f>
        <v>147</v>
      </c>
      <c r="C26" s="75">
        <f>'No.3-910（方向別）'!L26+'No.3-1112（方向別）'!C26+'No.3-1112（方向別）'!L26</f>
        <v>27</v>
      </c>
      <c r="D26" s="75">
        <f>'No.3-910（方向別）'!M26+'No.3-1112（方向別）'!D26+'No.3-1112（方向別）'!M26</f>
        <v>174</v>
      </c>
      <c r="E26" s="74">
        <f>'No.3-910（方向別）'!N26+'No.3-1112（方向別）'!E26+'No.3-1112（方向別）'!N26</f>
        <v>3</v>
      </c>
      <c r="F26" s="75">
        <f>'No.3-910（方向別）'!O26+'No.3-1112（方向別）'!F26+'No.3-1112（方向別）'!O26</f>
        <v>8</v>
      </c>
      <c r="G26" s="75">
        <f>'No.3-910（方向別）'!P26+'No.3-1112（方向別）'!G26+'No.3-1112（方向別）'!P26</f>
        <v>11</v>
      </c>
      <c r="H26" s="74">
        <f t="shared" ref="H26:H59" si="4">D26+G26</f>
        <v>185</v>
      </c>
      <c r="I26" s="76">
        <f t="shared" si="0"/>
        <v>5.9459459459459456</v>
      </c>
      <c r="J26" s="77">
        <f t="shared" si="1"/>
        <v>1.6936738991119655</v>
      </c>
      <c r="K26" s="78">
        <f>'No.3-12（方向別）'!B26+'No.3-56（方向別）'!B26+'No.3-910（方向別）'!B26</f>
        <v>81</v>
      </c>
      <c r="L26" s="75">
        <f>'No.3-12（方向別）'!C26+'No.3-56（方向別）'!C26+'No.3-910（方向別）'!C26</f>
        <v>5</v>
      </c>
      <c r="M26" s="75">
        <f>'No.3-12（方向別）'!D26+'No.3-56（方向別）'!D26+'No.3-910（方向別）'!D26</f>
        <v>86</v>
      </c>
      <c r="N26" s="74">
        <f>'No.3-12（方向別）'!E26+'No.3-56（方向別）'!E26+'No.3-910（方向別）'!E26</f>
        <v>2</v>
      </c>
      <c r="O26" s="75">
        <f>'No.3-12（方向別）'!F26+'No.3-56（方向別）'!F26+'No.3-910（方向別）'!F26</f>
        <v>8</v>
      </c>
      <c r="P26" s="75">
        <f>'No.3-12（方向別）'!G26+'No.3-56（方向別）'!G26+'No.3-910（方向別）'!G26</f>
        <v>10</v>
      </c>
      <c r="Q26" s="74">
        <f t="shared" ref="Q26:Q59" si="5">M26+P26</f>
        <v>96</v>
      </c>
      <c r="R26" s="76">
        <f t="shared" si="2"/>
        <v>10.416666666666668</v>
      </c>
      <c r="S26" s="77">
        <f t="shared" si="3"/>
        <v>0.87209302325581395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'No.3-910（方向別）'!K27+'No.3-1112（方向別）'!B27+'No.3-1112（方向別）'!K27</f>
        <v>150</v>
      </c>
      <c r="C27" s="81">
        <f>'No.3-910（方向別）'!L27+'No.3-1112（方向別）'!C27+'No.3-1112（方向別）'!L27</f>
        <v>33</v>
      </c>
      <c r="D27" s="81">
        <f>'No.3-910（方向別）'!M27+'No.3-1112（方向別）'!D27+'No.3-1112（方向別）'!M27</f>
        <v>183</v>
      </c>
      <c r="E27" s="80">
        <f>'No.3-910（方向別）'!N27+'No.3-1112（方向別）'!E27+'No.3-1112（方向別）'!N27</f>
        <v>1</v>
      </c>
      <c r="F27" s="81">
        <f>'No.3-910（方向別）'!O27+'No.3-1112（方向別）'!F27+'No.3-1112（方向別）'!O27</f>
        <v>7</v>
      </c>
      <c r="G27" s="81">
        <f>'No.3-910（方向別）'!P27+'No.3-1112（方向別）'!G27+'No.3-1112（方向別）'!P27</f>
        <v>8</v>
      </c>
      <c r="H27" s="80">
        <f t="shared" si="4"/>
        <v>191</v>
      </c>
      <c r="I27" s="82">
        <f t="shared" si="0"/>
        <v>4.1884816753926701</v>
      </c>
      <c r="J27" s="83">
        <f t="shared" si="1"/>
        <v>1.7486038634074887</v>
      </c>
      <c r="K27" s="84">
        <f>'No.3-12（方向別）'!B27+'No.3-56（方向別）'!B27+'No.3-910（方向別）'!B27</f>
        <v>90</v>
      </c>
      <c r="L27" s="81">
        <f>'No.3-12（方向別）'!C27+'No.3-56（方向別）'!C27+'No.3-910（方向別）'!C27</f>
        <v>11</v>
      </c>
      <c r="M27" s="81">
        <f>'No.3-12（方向別）'!D27+'No.3-56（方向別）'!D27+'No.3-910（方向別）'!D27</f>
        <v>101</v>
      </c>
      <c r="N27" s="80">
        <f>'No.3-12（方向別）'!E27+'No.3-56（方向別）'!E27+'No.3-910（方向別）'!E27</f>
        <v>3</v>
      </c>
      <c r="O27" s="81">
        <f>'No.3-12（方向別）'!F27+'No.3-56（方向別）'!F27+'No.3-910（方向別）'!F27</f>
        <v>4</v>
      </c>
      <c r="P27" s="81">
        <f>'No.3-12（方向別）'!G27+'No.3-56（方向別）'!G27+'No.3-910（方向別）'!G27</f>
        <v>7</v>
      </c>
      <c r="Q27" s="80">
        <f t="shared" si="5"/>
        <v>108</v>
      </c>
      <c r="R27" s="82">
        <f t="shared" si="2"/>
        <v>6.481481481481481</v>
      </c>
      <c r="S27" s="83">
        <f t="shared" si="3"/>
        <v>0.98110465116279066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'No.3-910（方向別）'!K28+'No.3-1112（方向別）'!B28+'No.3-1112（方向別）'!K28</f>
        <v>144</v>
      </c>
      <c r="C28" s="75">
        <f>'No.3-910（方向別）'!L28+'No.3-1112（方向別）'!C28+'No.3-1112（方向別）'!L28</f>
        <v>20</v>
      </c>
      <c r="D28" s="75">
        <f>'No.3-910（方向別）'!M28+'No.3-1112（方向別）'!D28+'No.3-1112（方向別）'!M28</f>
        <v>164</v>
      </c>
      <c r="E28" s="74">
        <f>'No.3-910（方向別）'!N28+'No.3-1112（方向別）'!E28+'No.3-1112（方向別）'!N28</f>
        <v>4</v>
      </c>
      <c r="F28" s="75">
        <f>'No.3-910（方向別）'!O28+'No.3-1112（方向別）'!F28+'No.3-1112（方向別）'!O28</f>
        <v>10</v>
      </c>
      <c r="G28" s="75">
        <f>'No.3-910（方向別）'!P28+'No.3-1112（方向別）'!G28+'No.3-1112（方向別）'!P28</f>
        <v>14</v>
      </c>
      <c r="H28" s="74">
        <f t="shared" si="4"/>
        <v>178</v>
      </c>
      <c r="I28" s="76">
        <f t="shared" si="0"/>
        <v>7.8651685393258424</v>
      </c>
      <c r="J28" s="77">
        <f t="shared" si="1"/>
        <v>1.6295889407671884</v>
      </c>
      <c r="K28" s="78">
        <f>'No.3-12（方向別）'!B28+'No.3-56（方向別）'!B28+'No.3-910（方向別）'!B28</f>
        <v>71</v>
      </c>
      <c r="L28" s="75">
        <f>'No.3-12（方向別）'!C28+'No.3-56（方向別）'!C28+'No.3-910（方向別）'!C28</f>
        <v>7</v>
      </c>
      <c r="M28" s="75">
        <f>'No.3-12（方向別）'!D28+'No.3-56（方向別）'!D28+'No.3-910（方向別）'!D28</f>
        <v>78</v>
      </c>
      <c r="N28" s="74">
        <f>'No.3-12（方向別）'!E28+'No.3-56（方向別）'!E28+'No.3-910（方向別）'!E28</f>
        <v>3</v>
      </c>
      <c r="O28" s="75">
        <f>'No.3-12（方向別）'!F28+'No.3-56（方向別）'!F28+'No.3-910（方向別）'!F28</f>
        <v>4</v>
      </c>
      <c r="P28" s="75">
        <f>'No.3-12（方向別）'!G28+'No.3-56（方向別）'!G28+'No.3-910（方向別）'!G28</f>
        <v>7</v>
      </c>
      <c r="Q28" s="74">
        <f t="shared" si="5"/>
        <v>85</v>
      </c>
      <c r="R28" s="76">
        <f t="shared" si="2"/>
        <v>8.2352941176470598</v>
      </c>
      <c r="S28" s="77">
        <f t="shared" si="3"/>
        <v>0.77216569767441867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'No.3-910（方向別）'!K29+'No.3-1112（方向別）'!B29+'No.3-1112（方向別）'!K29</f>
        <v>148</v>
      </c>
      <c r="C29" s="87">
        <f>'No.3-910（方向別）'!L29+'No.3-1112（方向別）'!C29+'No.3-1112（方向別）'!L29</f>
        <v>32</v>
      </c>
      <c r="D29" s="87">
        <f>'No.3-910（方向別）'!M29+'No.3-1112（方向別）'!D29+'No.3-1112（方向別）'!M29</f>
        <v>180</v>
      </c>
      <c r="E29" s="86">
        <f>'No.3-910（方向別）'!N29+'No.3-1112（方向別）'!E29+'No.3-1112（方向別）'!N29</f>
        <v>3</v>
      </c>
      <c r="F29" s="87">
        <f>'No.3-910（方向別）'!O29+'No.3-1112（方向別）'!F29+'No.3-1112（方向別）'!O29</f>
        <v>16</v>
      </c>
      <c r="G29" s="87">
        <f>'No.3-910（方向別）'!P29+'No.3-1112（方向別）'!G29+'No.3-1112（方向別）'!P29</f>
        <v>19</v>
      </c>
      <c r="H29" s="86">
        <f t="shared" si="4"/>
        <v>199</v>
      </c>
      <c r="I29" s="88">
        <f t="shared" si="0"/>
        <v>9.5477386934673376</v>
      </c>
      <c r="J29" s="89">
        <f t="shared" si="1"/>
        <v>1.8218438158015198</v>
      </c>
      <c r="K29" s="90">
        <f>'No.3-12（方向別）'!B29+'No.3-56（方向別）'!B29+'No.3-910（方向別）'!B29</f>
        <v>91</v>
      </c>
      <c r="L29" s="87">
        <f>'No.3-12（方向別）'!C29+'No.3-56（方向別）'!C29+'No.3-910（方向別）'!C29</f>
        <v>14</v>
      </c>
      <c r="M29" s="87">
        <f>'No.3-12（方向別）'!D29+'No.3-56（方向別）'!D29+'No.3-910（方向別）'!D29</f>
        <v>105</v>
      </c>
      <c r="N29" s="86">
        <f>'No.3-12（方向別）'!E29+'No.3-56（方向別）'!E29+'No.3-910（方向別）'!E29</f>
        <v>4</v>
      </c>
      <c r="O29" s="87">
        <f>'No.3-12（方向別）'!F29+'No.3-56（方向別）'!F29+'No.3-910（方向別）'!F29</f>
        <v>6</v>
      </c>
      <c r="P29" s="87">
        <f>'No.3-12（方向別）'!G29+'No.3-56（方向別）'!G29+'No.3-910（方向別）'!G29</f>
        <v>10</v>
      </c>
      <c r="Q29" s="86">
        <f t="shared" si="5"/>
        <v>115</v>
      </c>
      <c r="R29" s="88">
        <f t="shared" si="2"/>
        <v>8.6956521739130448</v>
      </c>
      <c r="S29" s="89">
        <f t="shared" si="3"/>
        <v>1.0446947674418605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'No.3-910（方向別）'!K30+'No.3-1112（方向別）'!B30+'No.3-1112（方向別）'!K30</f>
        <v>822</v>
      </c>
      <c r="C30" s="94">
        <f>'No.3-910（方向別）'!L30+'No.3-1112（方向別）'!C30+'No.3-1112（方向別）'!L30</f>
        <v>180</v>
      </c>
      <c r="D30" s="94">
        <f>'No.3-910（方向別）'!M30+'No.3-1112（方向別）'!D30+'No.3-1112（方向別）'!M30</f>
        <v>1002</v>
      </c>
      <c r="E30" s="93">
        <f>'No.3-910（方向別）'!N30+'No.3-1112（方向別）'!E30+'No.3-1112（方向別）'!N30</f>
        <v>15</v>
      </c>
      <c r="F30" s="94">
        <f>'No.3-910（方向別）'!O30+'No.3-1112（方向別）'!F30+'No.3-1112（方向別）'!O30</f>
        <v>62</v>
      </c>
      <c r="G30" s="94">
        <f>'No.3-910（方向別）'!P30+'No.3-1112（方向別）'!G30+'No.3-1112（方向別）'!P30</f>
        <v>77</v>
      </c>
      <c r="H30" s="93">
        <f t="shared" si="4"/>
        <v>1079</v>
      </c>
      <c r="I30" s="95">
        <f t="shared" si="0"/>
        <v>7.136237256719185</v>
      </c>
      <c r="J30" s="96">
        <f t="shared" si="1"/>
        <v>9.8782385791449236</v>
      </c>
      <c r="K30" s="97">
        <f>'No.3-12（方向別）'!B30+'No.3-56（方向別）'!B30+'No.3-910（方向別）'!B30</f>
        <v>447</v>
      </c>
      <c r="L30" s="94">
        <f>'No.3-12（方向別）'!C30+'No.3-56（方向別）'!C30+'No.3-910（方向別）'!C30</f>
        <v>54</v>
      </c>
      <c r="M30" s="94">
        <f>'No.3-12（方向別）'!D30+'No.3-56（方向別）'!D30+'No.3-910（方向別）'!D30</f>
        <v>501</v>
      </c>
      <c r="N30" s="93">
        <f>'No.3-12（方向別）'!E30+'No.3-56（方向別）'!E30+'No.3-910（方向別）'!E30</f>
        <v>18</v>
      </c>
      <c r="O30" s="94">
        <f>'No.3-12（方向別）'!F30+'No.3-56（方向別）'!F30+'No.3-910（方向別）'!F30</f>
        <v>36</v>
      </c>
      <c r="P30" s="94">
        <f>'No.3-12（方向別）'!G30+'No.3-56（方向別）'!G30+'No.3-910（方向別）'!G30</f>
        <v>54</v>
      </c>
      <c r="Q30" s="93">
        <f t="shared" si="5"/>
        <v>555</v>
      </c>
      <c r="R30" s="95">
        <f t="shared" si="2"/>
        <v>9.7297297297297298</v>
      </c>
      <c r="S30" s="96">
        <f t="shared" si="3"/>
        <v>5.0417877906976747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'No.3-910（方向別）'!K31+'No.3-1112（方向別）'!B31+'No.3-1112（方向別）'!K31</f>
        <v>174</v>
      </c>
      <c r="C31" s="100">
        <f>'No.3-910（方向別）'!L31+'No.3-1112（方向別）'!C31+'No.3-1112（方向別）'!L31</f>
        <v>27</v>
      </c>
      <c r="D31" s="100">
        <f>'No.3-910（方向別）'!M31+'No.3-1112（方向別）'!D31+'No.3-1112（方向別）'!M31</f>
        <v>201</v>
      </c>
      <c r="E31" s="99">
        <f>'No.3-910（方向別）'!N31+'No.3-1112（方向別）'!E31+'No.3-1112（方向別）'!N31</f>
        <v>3</v>
      </c>
      <c r="F31" s="100">
        <f>'No.3-910（方向別）'!O31+'No.3-1112（方向別）'!F31+'No.3-1112（方向別）'!O31</f>
        <v>10</v>
      </c>
      <c r="G31" s="100">
        <f>'No.3-910（方向別）'!P31+'No.3-1112（方向別）'!G31+'No.3-1112（方向別）'!P31</f>
        <v>13</v>
      </c>
      <c r="H31" s="99">
        <f t="shared" si="4"/>
        <v>214</v>
      </c>
      <c r="I31" s="101">
        <f t="shared" si="0"/>
        <v>6.0747663551401869</v>
      </c>
      <c r="J31" s="102">
        <f t="shared" si="1"/>
        <v>1.9591687265403277</v>
      </c>
      <c r="K31" s="103">
        <f>'No.3-12（方向別）'!B31+'No.3-56（方向別）'!B31+'No.3-910（方向別）'!B31</f>
        <v>81</v>
      </c>
      <c r="L31" s="100">
        <f>'No.3-12（方向別）'!C31+'No.3-56（方向別）'!C31+'No.3-910（方向別）'!C31</f>
        <v>17</v>
      </c>
      <c r="M31" s="100">
        <f>'No.3-12（方向別）'!D31+'No.3-56（方向別）'!D31+'No.3-910（方向別）'!D31</f>
        <v>98</v>
      </c>
      <c r="N31" s="99">
        <f>'No.3-12（方向別）'!E31+'No.3-56（方向別）'!E31+'No.3-910（方向別）'!E31</f>
        <v>5</v>
      </c>
      <c r="O31" s="100">
        <f>'No.3-12（方向別）'!F31+'No.3-56（方向別）'!F31+'No.3-910（方向別）'!F31</f>
        <v>12</v>
      </c>
      <c r="P31" s="100">
        <f>'No.3-12（方向別）'!G31+'No.3-56（方向別）'!G31+'No.3-910（方向別）'!G31</f>
        <v>17</v>
      </c>
      <c r="Q31" s="99">
        <f t="shared" si="5"/>
        <v>115</v>
      </c>
      <c r="R31" s="101">
        <f t="shared" si="2"/>
        <v>14.782608695652176</v>
      </c>
      <c r="S31" s="102">
        <f t="shared" si="3"/>
        <v>1.0446947674418605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'No.3-910（方向別）'!K32+'No.3-1112（方向別）'!B32+'No.3-1112（方向別）'!K32</f>
        <v>149</v>
      </c>
      <c r="C32" s="75">
        <f>'No.3-910（方向別）'!L32+'No.3-1112（方向別）'!C32+'No.3-1112（方向別）'!L32</f>
        <v>22</v>
      </c>
      <c r="D32" s="75">
        <f>'No.3-910（方向別）'!M32+'No.3-1112（方向別）'!D32+'No.3-1112（方向別）'!M32</f>
        <v>171</v>
      </c>
      <c r="E32" s="74">
        <f>'No.3-910（方向別）'!N32+'No.3-1112（方向別）'!E32+'No.3-1112（方向別）'!N32</f>
        <v>2</v>
      </c>
      <c r="F32" s="75">
        <f>'No.3-910（方向別）'!O32+'No.3-1112（方向別）'!F32+'No.3-1112（方向別）'!O32</f>
        <v>5</v>
      </c>
      <c r="G32" s="75">
        <f>'No.3-910（方向別）'!P32+'No.3-1112（方向別）'!G32+'No.3-1112（方向別）'!P32</f>
        <v>7</v>
      </c>
      <c r="H32" s="74">
        <f t="shared" si="4"/>
        <v>178</v>
      </c>
      <c r="I32" s="76">
        <f t="shared" si="0"/>
        <v>3.9325842696629212</v>
      </c>
      <c r="J32" s="77">
        <f t="shared" si="1"/>
        <v>1.6295889407671884</v>
      </c>
      <c r="K32" s="78">
        <f>'No.3-12（方向別）'!B32+'No.3-56（方向別）'!B32+'No.3-910（方向別）'!B32</f>
        <v>76</v>
      </c>
      <c r="L32" s="75">
        <f>'No.3-12（方向別）'!C32+'No.3-56（方向別）'!C32+'No.3-910（方向別）'!C32</f>
        <v>15</v>
      </c>
      <c r="M32" s="75">
        <f>'No.3-12（方向別）'!D32+'No.3-56（方向別）'!D32+'No.3-910（方向別）'!D32</f>
        <v>91</v>
      </c>
      <c r="N32" s="74">
        <f>'No.3-12（方向別）'!E32+'No.3-56（方向別）'!E32+'No.3-910（方向別）'!E32</f>
        <v>4</v>
      </c>
      <c r="O32" s="75">
        <f>'No.3-12（方向別）'!F32+'No.3-56（方向別）'!F32+'No.3-910（方向別）'!F32</f>
        <v>10</v>
      </c>
      <c r="P32" s="75">
        <f>'No.3-12（方向別）'!G32+'No.3-56（方向別）'!G32+'No.3-910（方向別）'!G32</f>
        <v>14</v>
      </c>
      <c r="Q32" s="74">
        <f t="shared" si="5"/>
        <v>105</v>
      </c>
      <c r="R32" s="76">
        <f t="shared" si="2"/>
        <v>13.333333333333332</v>
      </c>
      <c r="S32" s="77">
        <f t="shared" si="3"/>
        <v>0.95385174418604657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'No.3-910（方向別）'!K33+'No.3-1112（方向別）'!B33+'No.3-1112（方向別）'!K33</f>
        <v>129</v>
      </c>
      <c r="C33" s="75">
        <f>'No.3-910（方向別）'!L33+'No.3-1112（方向別）'!C33+'No.3-1112（方向別）'!L33</f>
        <v>29</v>
      </c>
      <c r="D33" s="75">
        <f>'No.3-910（方向別）'!M33+'No.3-1112（方向別）'!D33+'No.3-1112（方向別）'!M33</f>
        <v>158</v>
      </c>
      <c r="E33" s="74">
        <f>'No.3-910（方向別）'!N33+'No.3-1112（方向別）'!E33+'No.3-1112（方向別）'!N33</f>
        <v>4</v>
      </c>
      <c r="F33" s="75">
        <f>'No.3-910（方向別）'!O33+'No.3-1112（方向別）'!F33+'No.3-1112（方向別）'!O33</f>
        <v>6</v>
      </c>
      <c r="G33" s="75">
        <f>'No.3-910（方向別）'!P33+'No.3-1112（方向別）'!G33+'No.3-1112（方向別）'!P33</f>
        <v>10</v>
      </c>
      <c r="H33" s="74">
        <f t="shared" si="4"/>
        <v>168</v>
      </c>
      <c r="I33" s="76">
        <f t="shared" si="0"/>
        <v>5.9523809523809526</v>
      </c>
      <c r="J33" s="77">
        <f t="shared" si="1"/>
        <v>1.5380390002746498</v>
      </c>
      <c r="K33" s="78">
        <f>'No.3-12（方向別）'!B33+'No.3-56（方向別）'!B33+'No.3-910（方向別）'!B33</f>
        <v>91</v>
      </c>
      <c r="L33" s="75">
        <f>'No.3-12（方向別）'!C33+'No.3-56（方向別）'!C33+'No.3-910（方向別）'!C33</f>
        <v>24</v>
      </c>
      <c r="M33" s="75">
        <f>'No.3-12（方向別）'!D33+'No.3-56（方向別）'!D33+'No.3-910（方向別）'!D33</f>
        <v>115</v>
      </c>
      <c r="N33" s="74">
        <f>'No.3-12（方向別）'!E33+'No.3-56（方向別）'!E33+'No.3-910（方向別）'!E33</f>
        <v>4</v>
      </c>
      <c r="O33" s="75">
        <f>'No.3-12（方向別）'!F33+'No.3-56（方向別）'!F33+'No.3-910（方向別）'!F33</f>
        <v>13</v>
      </c>
      <c r="P33" s="75">
        <f>'No.3-12（方向別）'!G33+'No.3-56（方向別）'!G33+'No.3-910（方向別）'!G33</f>
        <v>17</v>
      </c>
      <c r="Q33" s="74">
        <f t="shared" si="5"/>
        <v>132</v>
      </c>
      <c r="R33" s="76">
        <f t="shared" si="2"/>
        <v>12.878787878787879</v>
      </c>
      <c r="S33" s="77">
        <f t="shared" si="3"/>
        <v>1.1991279069767442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'No.3-910（方向別）'!K34+'No.3-1112（方向別）'!B34+'No.3-1112（方向別）'!K34</f>
        <v>175</v>
      </c>
      <c r="C34" s="75">
        <f>'No.3-910（方向別）'!L34+'No.3-1112（方向別）'!C34+'No.3-1112（方向別）'!L34</f>
        <v>33</v>
      </c>
      <c r="D34" s="75">
        <f>'No.3-910（方向別）'!M34+'No.3-1112（方向別）'!D34+'No.3-1112（方向別）'!M34</f>
        <v>208</v>
      </c>
      <c r="E34" s="74">
        <f>'No.3-910（方向別）'!N34+'No.3-1112（方向別）'!E34+'No.3-1112（方向別）'!N34</f>
        <v>2</v>
      </c>
      <c r="F34" s="75">
        <f>'No.3-910（方向別）'!O34+'No.3-1112（方向別）'!F34+'No.3-1112（方向別）'!O34</f>
        <v>13</v>
      </c>
      <c r="G34" s="75">
        <f>'No.3-910（方向別）'!P34+'No.3-1112（方向別）'!G34+'No.3-1112（方向別）'!P34</f>
        <v>15</v>
      </c>
      <c r="H34" s="74">
        <f t="shared" si="4"/>
        <v>223</v>
      </c>
      <c r="I34" s="76">
        <f t="shared" si="0"/>
        <v>6.7264573991031389</v>
      </c>
      <c r="J34" s="77">
        <f t="shared" si="1"/>
        <v>2.0415636729836124</v>
      </c>
      <c r="K34" s="78">
        <f>'No.3-12（方向別）'!B34+'No.3-56（方向別）'!B34+'No.3-910（方向別）'!B34</f>
        <v>67</v>
      </c>
      <c r="L34" s="75">
        <f>'No.3-12（方向別）'!C34+'No.3-56（方向別）'!C34+'No.3-910（方向別）'!C34</f>
        <v>16</v>
      </c>
      <c r="M34" s="75">
        <f>'No.3-12（方向別）'!D34+'No.3-56（方向別）'!D34+'No.3-910（方向別）'!D34</f>
        <v>83</v>
      </c>
      <c r="N34" s="74">
        <f>'No.3-12（方向別）'!E34+'No.3-56（方向別）'!E34+'No.3-910（方向別）'!E34</f>
        <v>7</v>
      </c>
      <c r="O34" s="75">
        <f>'No.3-12（方向別）'!F34+'No.3-56（方向別）'!F34+'No.3-910（方向別）'!F34</f>
        <v>5</v>
      </c>
      <c r="P34" s="75">
        <f>'No.3-12（方向別）'!G34+'No.3-56（方向別）'!G34+'No.3-910（方向別）'!G34</f>
        <v>12</v>
      </c>
      <c r="Q34" s="74">
        <f t="shared" si="5"/>
        <v>95</v>
      </c>
      <c r="R34" s="76">
        <f t="shared" si="2"/>
        <v>12.631578947368421</v>
      </c>
      <c r="S34" s="77">
        <f t="shared" si="3"/>
        <v>0.86300872093023262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'No.3-910（方向別）'!K35+'No.3-1112（方向別）'!B35+'No.3-1112（方向別）'!K35</f>
        <v>163</v>
      </c>
      <c r="C35" s="75">
        <f>'No.3-910（方向別）'!L35+'No.3-1112（方向別）'!C35+'No.3-1112（方向別）'!L35</f>
        <v>23</v>
      </c>
      <c r="D35" s="75">
        <f>'No.3-910（方向別）'!M35+'No.3-1112（方向別）'!D35+'No.3-1112（方向別）'!M35</f>
        <v>186</v>
      </c>
      <c r="E35" s="74">
        <f>'No.3-910（方向別）'!N35+'No.3-1112（方向別）'!E35+'No.3-1112（方向別）'!N35</f>
        <v>2</v>
      </c>
      <c r="F35" s="75">
        <f>'No.3-910（方向別）'!O35+'No.3-1112（方向別）'!F35+'No.3-1112（方向別）'!O35</f>
        <v>14</v>
      </c>
      <c r="G35" s="75">
        <f>'No.3-910（方向別）'!P35+'No.3-1112（方向別）'!G35+'No.3-1112（方向別）'!P35</f>
        <v>16</v>
      </c>
      <c r="H35" s="74">
        <f t="shared" si="4"/>
        <v>202</v>
      </c>
      <c r="I35" s="76">
        <f t="shared" si="0"/>
        <v>7.9207920792079207</v>
      </c>
      <c r="J35" s="77">
        <f t="shared" si="1"/>
        <v>1.8493087979492813</v>
      </c>
      <c r="K35" s="78">
        <f>'No.3-12（方向別）'!B35+'No.3-56（方向別）'!B35+'No.3-910（方向別）'!B35</f>
        <v>66</v>
      </c>
      <c r="L35" s="75">
        <f>'No.3-12（方向別）'!C35+'No.3-56（方向別）'!C35+'No.3-910（方向別）'!C35</f>
        <v>22</v>
      </c>
      <c r="M35" s="75">
        <f>'No.3-12（方向別）'!D35+'No.3-56（方向別）'!D35+'No.3-910（方向別）'!D35</f>
        <v>88</v>
      </c>
      <c r="N35" s="74">
        <f>'No.3-12（方向別）'!E35+'No.3-56（方向別）'!E35+'No.3-910（方向別）'!E35</f>
        <v>2</v>
      </c>
      <c r="O35" s="75">
        <f>'No.3-12（方向別）'!F35+'No.3-56（方向別）'!F35+'No.3-910（方向別）'!F35</f>
        <v>9</v>
      </c>
      <c r="P35" s="75">
        <f>'No.3-12（方向別）'!G35+'No.3-56（方向別）'!G35+'No.3-910（方向別）'!G35</f>
        <v>11</v>
      </c>
      <c r="Q35" s="74">
        <f t="shared" si="5"/>
        <v>99</v>
      </c>
      <c r="R35" s="76">
        <f t="shared" si="2"/>
        <v>11.111111111111111</v>
      </c>
      <c r="S35" s="77">
        <f t="shared" si="3"/>
        <v>0.89934593023255816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'No.3-910（方向別）'!K36+'No.3-1112（方向別）'!B36+'No.3-1112（方向別）'!K36</f>
        <v>127</v>
      </c>
      <c r="C36" s="87">
        <f>'No.3-910（方向別）'!L36+'No.3-1112（方向別）'!C36+'No.3-1112（方向別）'!L36</f>
        <v>31</v>
      </c>
      <c r="D36" s="87">
        <f>'No.3-910（方向別）'!M36+'No.3-1112（方向別）'!D36+'No.3-1112（方向別）'!M36</f>
        <v>158</v>
      </c>
      <c r="E36" s="86">
        <f>'No.3-910（方向別）'!N36+'No.3-1112（方向別）'!E36+'No.3-1112（方向別）'!N36</f>
        <v>3</v>
      </c>
      <c r="F36" s="87">
        <f>'No.3-910（方向別）'!O36+'No.3-1112（方向別）'!F36+'No.3-1112（方向別）'!O36</f>
        <v>13</v>
      </c>
      <c r="G36" s="87">
        <f>'No.3-910（方向別）'!P36+'No.3-1112（方向別）'!G36+'No.3-1112（方向別）'!P36</f>
        <v>16</v>
      </c>
      <c r="H36" s="86">
        <f t="shared" si="4"/>
        <v>174</v>
      </c>
      <c r="I36" s="88">
        <f t="shared" si="0"/>
        <v>9.1954022988505741</v>
      </c>
      <c r="J36" s="89">
        <f t="shared" si="1"/>
        <v>1.592968964570173</v>
      </c>
      <c r="K36" s="90">
        <f>'No.3-12（方向別）'!B36+'No.3-56（方向別）'!B36+'No.3-910（方向別）'!B36</f>
        <v>65</v>
      </c>
      <c r="L36" s="87">
        <f>'No.3-12（方向別）'!C36+'No.3-56（方向別）'!C36+'No.3-910（方向別）'!C36</f>
        <v>15</v>
      </c>
      <c r="M36" s="87">
        <f>'No.3-12（方向別）'!D36+'No.3-56（方向別）'!D36+'No.3-910（方向別）'!D36</f>
        <v>80</v>
      </c>
      <c r="N36" s="86">
        <f>'No.3-12（方向別）'!E36+'No.3-56（方向別）'!E36+'No.3-910（方向別）'!E36</f>
        <v>2</v>
      </c>
      <c r="O36" s="87">
        <f>'No.3-12（方向別）'!F36+'No.3-56（方向別）'!F36+'No.3-910（方向別）'!F36</f>
        <v>7</v>
      </c>
      <c r="P36" s="87">
        <f>'No.3-12（方向別）'!G36+'No.3-56（方向別）'!G36+'No.3-910（方向別）'!G36</f>
        <v>9</v>
      </c>
      <c r="Q36" s="86">
        <f t="shared" si="5"/>
        <v>89</v>
      </c>
      <c r="R36" s="88">
        <f t="shared" si="2"/>
        <v>10.112359550561798</v>
      </c>
      <c r="S36" s="89">
        <f t="shared" si="3"/>
        <v>0.80850290697674421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'No.3-910（方向別）'!K37+'No.3-1112（方向別）'!B37+'No.3-1112（方向別）'!K37</f>
        <v>917</v>
      </c>
      <c r="C37" s="94">
        <f>'No.3-910（方向別）'!L37+'No.3-1112（方向別）'!C37+'No.3-1112（方向別）'!L37</f>
        <v>165</v>
      </c>
      <c r="D37" s="94">
        <f>'No.3-910（方向別）'!M37+'No.3-1112（方向別）'!D37+'No.3-1112（方向別）'!M37</f>
        <v>1082</v>
      </c>
      <c r="E37" s="93">
        <f>'No.3-910（方向別）'!N37+'No.3-1112（方向別）'!E37+'No.3-1112（方向別）'!N37</f>
        <v>16</v>
      </c>
      <c r="F37" s="94">
        <f>'No.3-910（方向別）'!O37+'No.3-1112（方向別）'!F37+'No.3-1112（方向別）'!O37</f>
        <v>61</v>
      </c>
      <c r="G37" s="94">
        <f>'No.3-910（方向別）'!P37+'No.3-1112（方向別）'!G37+'No.3-1112（方向別）'!P37</f>
        <v>77</v>
      </c>
      <c r="H37" s="93">
        <f t="shared" si="4"/>
        <v>1159</v>
      </c>
      <c r="I37" s="95">
        <f t="shared" si="0"/>
        <v>6.6436583261432274</v>
      </c>
      <c r="J37" s="96">
        <f t="shared" si="1"/>
        <v>10.610638103085233</v>
      </c>
      <c r="K37" s="97">
        <f>'No.3-12（方向別）'!B37+'No.3-56（方向別）'!B37+'No.3-910（方向別）'!B37</f>
        <v>446</v>
      </c>
      <c r="L37" s="94">
        <f>'No.3-12（方向別）'!C37+'No.3-56（方向別）'!C37+'No.3-910（方向別）'!C37</f>
        <v>109</v>
      </c>
      <c r="M37" s="94">
        <f>'No.3-12（方向別）'!D37+'No.3-56（方向別）'!D37+'No.3-910（方向別）'!D37</f>
        <v>555</v>
      </c>
      <c r="N37" s="93">
        <f>'No.3-12（方向別）'!E37+'No.3-56（方向別）'!E37+'No.3-910（方向別）'!E37</f>
        <v>24</v>
      </c>
      <c r="O37" s="94">
        <f>'No.3-12（方向別）'!F37+'No.3-56（方向別）'!F37+'No.3-910（方向別）'!F37</f>
        <v>56</v>
      </c>
      <c r="P37" s="94">
        <f>'No.3-12（方向別）'!G37+'No.3-56（方向別）'!G37+'No.3-910（方向別）'!G37</f>
        <v>80</v>
      </c>
      <c r="Q37" s="93">
        <f t="shared" si="5"/>
        <v>635</v>
      </c>
      <c r="R37" s="95">
        <f t="shared" si="2"/>
        <v>12.598425196850394</v>
      </c>
      <c r="S37" s="96">
        <f t="shared" si="3"/>
        <v>5.7685319767441863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'No.3-910（方向別）'!K38+'No.3-1112（方向別）'!B38+'No.3-1112（方向別）'!K38</f>
        <v>847</v>
      </c>
      <c r="C38" s="105">
        <f>'No.3-910（方向別）'!L38+'No.3-1112（方向別）'!C38+'No.3-1112（方向別）'!L38</f>
        <v>112</v>
      </c>
      <c r="D38" s="94">
        <f>'No.3-910（方向別）'!M38+'No.3-1112（方向別）'!D38+'No.3-1112（方向別）'!M38</f>
        <v>959</v>
      </c>
      <c r="E38" s="104">
        <f>'No.3-910（方向別）'!N38+'No.3-1112（方向別）'!E38+'No.3-1112（方向別）'!N38</f>
        <v>14</v>
      </c>
      <c r="F38" s="105">
        <f>'No.3-910（方向別）'!O38+'No.3-1112（方向別）'!F38+'No.3-1112（方向別）'!O38</f>
        <v>54</v>
      </c>
      <c r="G38" s="94">
        <f>'No.3-910（方向別）'!P38+'No.3-1112（方向別）'!G38+'No.3-1112（方向別）'!P38</f>
        <v>68</v>
      </c>
      <c r="H38" s="93">
        <f t="shared" si="4"/>
        <v>1027</v>
      </c>
      <c r="I38" s="95">
        <f t="shared" si="0"/>
        <v>6.6212268743914313</v>
      </c>
      <c r="J38" s="96">
        <f t="shared" si="1"/>
        <v>9.4021788885837214</v>
      </c>
      <c r="K38" s="106">
        <f>'No.3-12（方向別）'!B38+'No.3-56（方向別）'!B38+'No.3-910（方向別）'!B38</f>
        <v>535</v>
      </c>
      <c r="L38" s="105">
        <f>'No.3-12（方向別）'!C38+'No.3-56（方向別）'!C38+'No.3-910（方向別）'!C38</f>
        <v>158</v>
      </c>
      <c r="M38" s="94">
        <f>'No.3-12（方向別）'!D38+'No.3-56（方向別）'!D38+'No.3-910（方向別）'!D38</f>
        <v>693</v>
      </c>
      <c r="N38" s="104">
        <f>'No.3-12（方向別）'!E38+'No.3-56（方向別）'!E38+'No.3-910（方向別）'!E38</f>
        <v>13</v>
      </c>
      <c r="O38" s="105">
        <f>'No.3-12（方向別）'!F38+'No.3-56（方向別）'!F38+'No.3-910（方向別）'!F38</f>
        <v>72</v>
      </c>
      <c r="P38" s="94">
        <f>'No.3-12（方向別）'!G38+'No.3-56（方向別）'!G38+'No.3-910（方向別）'!G38</f>
        <v>85</v>
      </c>
      <c r="Q38" s="93">
        <f t="shared" si="5"/>
        <v>778</v>
      </c>
      <c r="R38" s="95">
        <f t="shared" si="2"/>
        <v>10.925449871465295</v>
      </c>
      <c r="S38" s="96">
        <f t="shared" si="3"/>
        <v>7.0675872093023253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5" t="s">
        <v>32</v>
      </c>
      <c r="B39" s="104">
        <f>'No.3-910（方向別）'!K39+'No.3-1112（方向別）'!B39+'No.3-1112（方向別）'!K39</f>
        <v>732</v>
      </c>
      <c r="C39" s="105">
        <f>'No.3-910（方向別）'!L39+'No.3-1112（方向別）'!C39+'No.3-1112（方向別）'!L39</f>
        <v>114</v>
      </c>
      <c r="D39" s="94">
        <f>'No.3-910（方向別）'!M39+'No.3-1112（方向別）'!D39+'No.3-1112（方向別）'!M39</f>
        <v>846</v>
      </c>
      <c r="E39" s="104">
        <f>'No.3-910（方向別）'!N39+'No.3-1112（方向別）'!E39+'No.3-1112（方向別）'!N39</f>
        <v>10</v>
      </c>
      <c r="F39" s="105">
        <f>'No.3-910（方向別）'!O39+'No.3-1112（方向別）'!F39+'No.3-1112（方向別）'!O39</f>
        <v>50</v>
      </c>
      <c r="G39" s="94">
        <f>'No.3-910（方向別）'!P39+'No.3-1112（方向別）'!G39+'No.3-1112（方向別）'!P39</f>
        <v>60</v>
      </c>
      <c r="H39" s="93">
        <f t="shared" si="4"/>
        <v>906</v>
      </c>
      <c r="I39" s="95">
        <f t="shared" si="0"/>
        <v>6.6225165562913908</v>
      </c>
      <c r="J39" s="96">
        <f t="shared" si="1"/>
        <v>8.2944246086240039</v>
      </c>
      <c r="K39" s="106">
        <f>'No.3-12（方向別）'!B39+'No.3-56（方向別）'!B39+'No.3-910（方向別）'!B39</f>
        <v>657</v>
      </c>
      <c r="L39" s="105">
        <f>'No.3-12（方向別）'!C39+'No.3-56（方向別）'!C39+'No.3-910（方向別）'!C39</f>
        <v>156</v>
      </c>
      <c r="M39" s="94">
        <f>'No.3-12（方向別）'!D39+'No.3-56（方向別）'!D39+'No.3-910（方向別）'!D39</f>
        <v>813</v>
      </c>
      <c r="N39" s="104">
        <f>'No.3-12（方向別）'!E39+'No.3-56（方向別）'!E39+'No.3-910（方向別）'!E39</f>
        <v>13</v>
      </c>
      <c r="O39" s="105">
        <f>'No.3-12（方向別）'!F39+'No.3-56（方向別）'!F39+'No.3-910（方向別）'!F39</f>
        <v>50</v>
      </c>
      <c r="P39" s="94">
        <f>'No.3-12（方向別）'!G39+'No.3-56（方向別）'!G39+'No.3-910（方向別）'!G39</f>
        <v>63</v>
      </c>
      <c r="Q39" s="93">
        <f t="shared" si="5"/>
        <v>876</v>
      </c>
      <c r="R39" s="95">
        <f t="shared" si="2"/>
        <v>7.1917808219178081</v>
      </c>
      <c r="S39" s="96">
        <f t="shared" si="3"/>
        <v>7.9578488372093021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5" t="s">
        <v>33</v>
      </c>
      <c r="B40" s="104">
        <f>'No.3-910（方向別）'!K40+'No.3-1112（方向別）'!B40+'No.3-1112（方向別）'!K40</f>
        <v>684</v>
      </c>
      <c r="C40" s="105">
        <f>'No.3-910（方向別）'!L40+'No.3-1112（方向別）'!C40+'No.3-1112（方向別）'!L40</f>
        <v>134</v>
      </c>
      <c r="D40" s="94">
        <f>'No.3-910（方向別）'!M40+'No.3-1112（方向別）'!D40+'No.3-1112（方向別）'!M40</f>
        <v>818</v>
      </c>
      <c r="E40" s="104">
        <f>'No.3-910（方向別）'!N40+'No.3-1112（方向別）'!E40+'No.3-1112（方向別）'!N40</f>
        <v>9</v>
      </c>
      <c r="F40" s="105">
        <f>'No.3-910（方向別）'!O40+'No.3-1112（方向別）'!F40+'No.3-1112（方向別）'!O40</f>
        <v>44</v>
      </c>
      <c r="G40" s="94">
        <f>'No.3-910（方向別）'!P40+'No.3-1112（方向別）'!G40+'No.3-1112（方向別）'!P40</f>
        <v>53</v>
      </c>
      <c r="H40" s="93">
        <f t="shared" si="4"/>
        <v>871</v>
      </c>
      <c r="I40" s="95">
        <f t="shared" si="0"/>
        <v>6.0849598163030993</v>
      </c>
      <c r="J40" s="96">
        <f t="shared" si="1"/>
        <v>7.9739998169001192</v>
      </c>
      <c r="K40" s="106">
        <f>'No.3-12（方向別）'!B40+'No.3-56（方向別）'!B40+'No.3-910（方向別）'!B40</f>
        <v>722</v>
      </c>
      <c r="L40" s="105">
        <f>'No.3-12（方向別）'!C40+'No.3-56（方向別）'!C40+'No.3-910（方向別）'!C40</f>
        <v>140</v>
      </c>
      <c r="M40" s="94">
        <f>'No.3-12（方向別）'!D40+'No.3-56（方向別）'!D40+'No.3-910（方向別）'!D40</f>
        <v>862</v>
      </c>
      <c r="N40" s="104">
        <f>'No.3-12（方向別）'!E40+'No.3-56（方向別）'!E40+'No.3-910（方向別）'!E40</f>
        <v>12</v>
      </c>
      <c r="O40" s="105">
        <f>'No.3-12（方向別）'!F40+'No.3-56（方向別）'!F40+'No.3-910（方向別）'!F40</f>
        <v>56</v>
      </c>
      <c r="P40" s="94">
        <f>'No.3-12（方向別）'!G40+'No.3-56（方向別）'!G40+'No.3-910（方向別）'!G40</f>
        <v>68</v>
      </c>
      <c r="Q40" s="93">
        <f t="shared" si="5"/>
        <v>930</v>
      </c>
      <c r="R40" s="95">
        <f t="shared" si="2"/>
        <v>7.311827956989247</v>
      </c>
      <c r="S40" s="96">
        <f t="shared" si="3"/>
        <v>8.448401162790697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5" t="s">
        <v>34</v>
      </c>
      <c r="B41" s="104">
        <f>'No.3-910（方向別）'!K41+'No.3-1112（方向別）'!B41+'No.3-1112（方向別）'!K41</f>
        <v>729</v>
      </c>
      <c r="C41" s="105">
        <f>'No.3-910（方向別）'!L41+'No.3-1112（方向別）'!C41+'No.3-1112（方向別）'!L41</f>
        <v>105</v>
      </c>
      <c r="D41" s="94">
        <f>'No.3-910（方向別）'!M41+'No.3-1112（方向別）'!D41+'No.3-1112（方向別）'!M41</f>
        <v>834</v>
      </c>
      <c r="E41" s="104">
        <f>'No.3-910（方向別）'!N41+'No.3-1112（方向別）'!E41+'No.3-1112（方向別）'!N41</f>
        <v>13</v>
      </c>
      <c r="F41" s="105">
        <f>'No.3-910（方向別）'!O41+'No.3-1112（方向別）'!F41+'No.3-1112（方向別）'!O41</f>
        <v>42</v>
      </c>
      <c r="G41" s="94">
        <f>'No.3-910（方向別）'!P41+'No.3-1112（方向別）'!G41+'No.3-1112（方向別）'!P41</f>
        <v>55</v>
      </c>
      <c r="H41" s="93">
        <f t="shared" si="4"/>
        <v>889</v>
      </c>
      <c r="I41" s="95">
        <f t="shared" si="0"/>
        <v>6.1867266591676033</v>
      </c>
      <c r="J41" s="96">
        <f t="shared" si="1"/>
        <v>8.138789709786689</v>
      </c>
      <c r="K41" s="106">
        <f>'No.3-12（方向別）'!B41+'No.3-56（方向別）'!B41+'No.3-910（方向別）'!B41</f>
        <v>783</v>
      </c>
      <c r="L41" s="105">
        <f>'No.3-12（方向別）'!C41+'No.3-56（方向別）'!C41+'No.3-910（方向別）'!C41</f>
        <v>124</v>
      </c>
      <c r="M41" s="94">
        <f>'No.3-12（方向別）'!D41+'No.3-56（方向別）'!D41+'No.3-910（方向別）'!D41</f>
        <v>907</v>
      </c>
      <c r="N41" s="104">
        <f>'No.3-12（方向別）'!E41+'No.3-56（方向別）'!E41+'No.3-910（方向別）'!E41</f>
        <v>10</v>
      </c>
      <c r="O41" s="105">
        <f>'No.3-12（方向別）'!F41+'No.3-56（方向別）'!F41+'No.3-910（方向別）'!F41</f>
        <v>48</v>
      </c>
      <c r="P41" s="94">
        <f>'No.3-12（方向別）'!G41+'No.3-56（方向別）'!G41+'No.3-910（方向別）'!G41</f>
        <v>58</v>
      </c>
      <c r="Q41" s="93">
        <f t="shared" si="5"/>
        <v>965</v>
      </c>
      <c r="R41" s="95">
        <f t="shared" si="2"/>
        <v>6.0103626943005182</v>
      </c>
      <c r="S41" s="96">
        <f t="shared" si="3"/>
        <v>8.7663517441860463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5" t="s">
        <v>35</v>
      </c>
      <c r="B42" s="104">
        <f>'No.3-910（方向別）'!K42+'No.3-1112（方向別）'!B42+'No.3-1112（方向別）'!K42</f>
        <v>665</v>
      </c>
      <c r="C42" s="105">
        <f>'No.3-910（方向別）'!L42+'No.3-1112（方向別）'!C42+'No.3-1112（方向別）'!L42</f>
        <v>149</v>
      </c>
      <c r="D42" s="94">
        <f>'No.3-910（方向別）'!M42+'No.3-1112（方向別）'!D42+'No.3-1112（方向別）'!M42</f>
        <v>814</v>
      </c>
      <c r="E42" s="104">
        <f>'No.3-910（方向別）'!N42+'No.3-1112（方向別）'!E42+'No.3-1112（方向別）'!N42</f>
        <v>10</v>
      </c>
      <c r="F42" s="105">
        <f>'No.3-910（方向別）'!O42+'No.3-1112（方向別）'!F42+'No.3-1112（方向別）'!O42</f>
        <v>32</v>
      </c>
      <c r="G42" s="94">
        <f>'No.3-910（方向別）'!P42+'No.3-1112（方向別）'!G42+'No.3-1112（方向別）'!P42</f>
        <v>42</v>
      </c>
      <c r="H42" s="93">
        <f t="shared" si="4"/>
        <v>856</v>
      </c>
      <c r="I42" s="95">
        <f t="shared" si="0"/>
        <v>4.9065420560747661</v>
      </c>
      <c r="J42" s="96">
        <f t="shared" si="1"/>
        <v>7.8366749061613108</v>
      </c>
      <c r="K42" s="106">
        <f>'No.3-12（方向別）'!B42+'No.3-56（方向別）'!B42+'No.3-910（方向別）'!B42</f>
        <v>757</v>
      </c>
      <c r="L42" s="105">
        <f>'No.3-12（方向別）'!C42+'No.3-56（方向別）'!C42+'No.3-910（方向別）'!C42</f>
        <v>122</v>
      </c>
      <c r="M42" s="94">
        <f>'No.3-12（方向別）'!D42+'No.3-56（方向別）'!D42+'No.3-910（方向別）'!D42</f>
        <v>879</v>
      </c>
      <c r="N42" s="104">
        <f>'No.3-12（方向別）'!E42+'No.3-56（方向別）'!E42+'No.3-910（方向別）'!E42</f>
        <v>10</v>
      </c>
      <c r="O42" s="105">
        <f>'No.3-12（方向別）'!F42+'No.3-56（方向別）'!F42+'No.3-910（方向別）'!F42</f>
        <v>44</v>
      </c>
      <c r="P42" s="94">
        <f>'No.3-12（方向別）'!G42+'No.3-56（方向別）'!G42+'No.3-910（方向別）'!G42</f>
        <v>54</v>
      </c>
      <c r="Q42" s="93">
        <f t="shared" si="5"/>
        <v>933</v>
      </c>
      <c r="R42" s="95">
        <f t="shared" si="2"/>
        <v>5.787781350482315</v>
      </c>
      <c r="S42" s="96">
        <f t="shared" si="3"/>
        <v>8.4756540697674421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5" t="s">
        <v>36</v>
      </c>
      <c r="B43" s="104">
        <f>'No.3-910（方向別）'!K43+'No.3-1112（方向別）'!B43+'No.3-1112（方向別）'!K43</f>
        <v>699</v>
      </c>
      <c r="C43" s="105">
        <f>'No.3-910（方向別）'!L43+'No.3-1112（方向別）'!C43+'No.3-1112（方向別）'!L43</f>
        <v>131</v>
      </c>
      <c r="D43" s="94">
        <f>'No.3-910（方向別）'!M43+'No.3-1112（方向別）'!D43+'No.3-1112（方向別）'!M43</f>
        <v>830</v>
      </c>
      <c r="E43" s="104">
        <f>'No.3-910（方向別）'!N43+'No.3-1112（方向別）'!E43+'No.3-1112（方向別）'!N43</f>
        <v>12</v>
      </c>
      <c r="F43" s="105">
        <f>'No.3-910（方向別）'!O43+'No.3-1112（方向別）'!F43+'No.3-1112（方向別）'!O43</f>
        <v>32</v>
      </c>
      <c r="G43" s="94">
        <f>'No.3-910（方向別）'!P43+'No.3-1112（方向別）'!G43+'No.3-1112（方向別）'!P43</f>
        <v>44</v>
      </c>
      <c r="H43" s="93">
        <f t="shared" si="4"/>
        <v>874</v>
      </c>
      <c r="I43" s="95">
        <f t="shared" si="0"/>
        <v>5.0343249427917618</v>
      </c>
      <c r="J43" s="96">
        <f t="shared" si="1"/>
        <v>8.0014647990478807</v>
      </c>
      <c r="K43" s="106">
        <f>'No.3-12（方向別）'!B43+'No.3-56（方向別）'!B43+'No.3-910（方向別）'!B43</f>
        <v>798</v>
      </c>
      <c r="L43" s="105">
        <f>'No.3-12（方向別）'!C43+'No.3-56（方向別）'!C43+'No.3-910（方向別）'!C43</f>
        <v>133</v>
      </c>
      <c r="M43" s="94">
        <f>'No.3-12（方向別）'!D43+'No.3-56（方向別）'!D43+'No.3-910（方向別）'!D43</f>
        <v>931</v>
      </c>
      <c r="N43" s="104">
        <f>'No.3-12（方向別）'!E43+'No.3-56（方向別）'!E43+'No.3-910（方向別）'!E43</f>
        <v>12</v>
      </c>
      <c r="O43" s="105">
        <f>'No.3-12（方向別）'!F43+'No.3-56（方向別）'!F43+'No.3-910（方向別）'!F43</f>
        <v>46</v>
      </c>
      <c r="P43" s="94">
        <f>'No.3-12（方向別）'!G43+'No.3-56（方向別）'!G43+'No.3-910（方向別）'!G43</f>
        <v>58</v>
      </c>
      <c r="Q43" s="93">
        <f t="shared" si="5"/>
        <v>989</v>
      </c>
      <c r="R43" s="95">
        <f t="shared" si="2"/>
        <v>5.8645096056622847</v>
      </c>
      <c r="S43" s="96">
        <f t="shared" si="3"/>
        <v>8.984375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5" t="s">
        <v>37</v>
      </c>
      <c r="B44" s="107">
        <f>'No.3-910（方向別）'!K44+'No.3-1112（方向別）'!B44+'No.3-1112（方向別）'!K44</f>
        <v>686</v>
      </c>
      <c r="C44" s="108">
        <f>'No.3-910（方向別）'!L44+'No.3-1112（方向別）'!C44+'No.3-1112（方向別）'!L44</f>
        <v>103</v>
      </c>
      <c r="D44" s="109">
        <f>'No.3-910（方向別）'!M44+'No.3-1112（方向別）'!D44+'No.3-1112（方向別）'!M44</f>
        <v>789</v>
      </c>
      <c r="E44" s="107">
        <f>'No.3-910（方向別）'!N44+'No.3-1112（方向別）'!E44+'No.3-1112（方向別）'!N44</f>
        <v>16</v>
      </c>
      <c r="F44" s="110">
        <f>'No.3-910（方向別）'!O44+'No.3-1112（方向別）'!F44+'No.3-1112（方向別）'!O44</f>
        <v>27</v>
      </c>
      <c r="G44" s="109">
        <f>'No.3-910（方向別）'!P44+'No.3-1112（方向別）'!G44+'No.3-1112（方向別）'!P44</f>
        <v>43</v>
      </c>
      <c r="H44" s="104">
        <f t="shared" si="4"/>
        <v>832</v>
      </c>
      <c r="I44" s="95">
        <f t="shared" si="0"/>
        <v>5.1682692307692308</v>
      </c>
      <c r="J44" s="96">
        <f t="shared" si="1"/>
        <v>7.6169550489792179</v>
      </c>
      <c r="K44" s="111">
        <f>'No.3-12（方向別）'!B44+'No.3-56（方向別）'!B44+'No.3-910（方向別）'!B44</f>
        <v>827</v>
      </c>
      <c r="L44" s="108">
        <f>'No.3-12（方向別）'!C44+'No.3-56（方向別）'!C44+'No.3-910（方向別）'!C44</f>
        <v>164</v>
      </c>
      <c r="M44" s="109">
        <f>'No.3-12（方向別）'!D44+'No.3-56（方向別）'!D44+'No.3-910（方向別）'!D44</f>
        <v>991</v>
      </c>
      <c r="N44" s="107">
        <f>'No.3-12（方向別）'!E44+'No.3-56（方向別）'!E44+'No.3-910（方向別）'!E44</f>
        <v>14</v>
      </c>
      <c r="O44" s="110">
        <f>'No.3-12（方向別）'!F44+'No.3-56（方向別）'!F44+'No.3-910（方向別）'!F44</f>
        <v>38</v>
      </c>
      <c r="P44" s="109">
        <f>'No.3-12（方向別）'!G44+'No.3-56（方向別）'!G44+'No.3-910（方向別）'!G44</f>
        <v>52</v>
      </c>
      <c r="Q44" s="104">
        <f t="shared" si="5"/>
        <v>1043</v>
      </c>
      <c r="R44" s="95">
        <f t="shared" si="2"/>
        <v>4.9856184084372002</v>
      </c>
      <c r="S44" s="96">
        <f t="shared" si="3"/>
        <v>9.4749273255813957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'No.3-910（方向別）'!K45+'No.3-1112（方向別）'!B45+'No.3-1112（方向別）'!K45</f>
        <v>706</v>
      </c>
      <c r="C45" s="108">
        <f>'No.3-910（方向別）'!L45+'No.3-1112（方向別）'!C45+'No.3-1112（方向別）'!L45</f>
        <v>104</v>
      </c>
      <c r="D45" s="109">
        <f>'No.3-910（方向別）'!M45+'No.3-1112（方向別）'!D45+'No.3-1112（方向別）'!M45</f>
        <v>810</v>
      </c>
      <c r="E45" s="107">
        <f>'No.3-910（方向別）'!N45+'No.3-1112（方向別）'!E45+'No.3-1112（方向別）'!N45</f>
        <v>11</v>
      </c>
      <c r="F45" s="110">
        <f>'No.3-910（方向別）'!O45+'No.3-1112（方向別）'!F45+'No.3-1112（方向別）'!O45</f>
        <v>18</v>
      </c>
      <c r="G45" s="109">
        <f>'No.3-910（方向別）'!P45+'No.3-1112（方向別）'!G45+'No.3-1112（方向別）'!P45</f>
        <v>29</v>
      </c>
      <c r="H45" s="104">
        <f t="shared" si="4"/>
        <v>839</v>
      </c>
      <c r="I45" s="95">
        <f t="shared" si="0"/>
        <v>3.4564958283671037</v>
      </c>
      <c r="J45" s="96">
        <f t="shared" si="1"/>
        <v>7.6810400073239951</v>
      </c>
      <c r="K45" s="111">
        <f>'No.3-12（方向別）'!B45+'No.3-56（方向別）'!B45+'No.3-910（方向別）'!B45</f>
        <v>843</v>
      </c>
      <c r="L45" s="108">
        <f>'No.3-12（方向別）'!C45+'No.3-56（方向別）'!C45+'No.3-910（方向別）'!C45</f>
        <v>153</v>
      </c>
      <c r="M45" s="109">
        <f>'No.3-12（方向別）'!D45+'No.3-56（方向別）'!D45+'No.3-910（方向別）'!D45</f>
        <v>996</v>
      </c>
      <c r="N45" s="107">
        <f>'No.3-12（方向別）'!E45+'No.3-56（方向別）'!E45+'No.3-910（方向別）'!E45</f>
        <v>11</v>
      </c>
      <c r="O45" s="110">
        <f>'No.3-12（方向別）'!F45+'No.3-56（方向別）'!F45+'No.3-910（方向別）'!F45</f>
        <v>39</v>
      </c>
      <c r="P45" s="109">
        <f>'No.3-12（方向別）'!G45+'No.3-56（方向別）'!G45+'No.3-910（方向別）'!G45</f>
        <v>50</v>
      </c>
      <c r="Q45" s="104">
        <f t="shared" si="5"/>
        <v>1046</v>
      </c>
      <c r="R45" s="95">
        <f t="shared" si="2"/>
        <v>4.7801147227533454</v>
      </c>
      <c r="S45" s="96">
        <f t="shared" si="3"/>
        <v>9.502180232558139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'No.3-910（方向別）'!K46+'No.3-1112（方向別）'!B46+'No.3-1112（方向別）'!K46</f>
        <v>82</v>
      </c>
      <c r="C46" s="115">
        <f>'No.3-910（方向別）'!L46+'No.3-1112（方向別）'!C46+'No.3-1112（方向別）'!L46</f>
        <v>10</v>
      </c>
      <c r="D46" s="116">
        <f>'No.3-910（方向別）'!M46+'No.3-1112（方向別）'!D46+'No.3-1112（方向別）'!M46</f>
        <v>92</v>
      </c>
      <c r="E46" s="114">
        <f>'No.3-910（方向別）'!N46+'No.3-1112（方向別）'!E46+'No.3-1112（方向別）'!N46</f>
        <v>4</v>
      </c>
      <c r="F46" s="117">
        <f>'No.3-910（方向別）'!O46+'No.3-1112（方向別）'!F46+'No.3-1112（方向別）'!O46</f>
        <v>3</v>
      </c>
      <c r="G46" s="116">
        <f>'No.3-910（方向別）'!P46+'No.3-1112（方向別）'!G46+'No.3-1112（方向別）'!P46</f>
        <v>7</v>
      </c>
      <c r="H46" s="118">
        <f t="shared" si="4"/>
        <v>99</v>
      </c>
      <c r="I46" s="119">
        <f t="shared" si="0"/>
        <v>7.0707070707070709</v>
      </c>
      <c r="J46" s="120">
        <f t="shared" si="1"/>
        <v>0.90634441087613293</v>
      </c>
      <c r="K46" s="121">
        <f>'No.3-12（方向別）'!B46+'No.3-56（方向別）'!B46+'No.3-910（方向別）'!B46</f>
        <v>163</v>
      </c>
      <c r="L46" s="115">
        <f>'No.3-12（方向別）'!C46+'No.3-56（方向別）'!C46+'No.3-910（方向別）'!C46</f>
        <v>32</v>
      </c>
      <c r="M46" s="116">
        <f>'No.3-12（方向別）'!D46+'No.3-56（方向別）'!D46+'No.3-910（方向別）'!D46</f>
        <v>195</v>
      </c>
      <c r="N46" s="114">
        <f>'No.3-12（方向別）'!E46+'No.3-56（方向別）'!E46+'No.3-910（方向別）'!E46</f>
        <v>4</v>
      </c>
      <c r="O46" s="117">
        <f>'No.3-12（方向別）'!F46+'No.3-56（方向別）'!F46+'No.3-910（方向別）'!F46</f>
        <v>6</v>
      </c>
      <c r="P46" s="116">
        <f>'No.3-12（方向別）'!G46+'No.3-56（方向別）'!G46+'No.3-910（方向別）'!G46</f>
        <v>10</v>
      </c>
      <c r="Q46" s="118">
        <f t="shared" si="5"/>
        <v>205</v>
      </c>
      <c r="R46" s="119">
        <f t="shared" si="2"/>
        <v>4.8780487804878057</v>
      </c>
      <c r="S46" s="120">
        <f t="shared" si="3"/>
        <v>1.8622819767441861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'No.3-910（方向別）'!K47+'No.3-1112（方向別）'!B47+'No.3-1112（方向別）'!K47</f>
        <v>114</v>
      </c>
      <c r="C47" s="124">
        <f>'No.3-910（方向別）'!L47+'No.3-1112（方向別）'!C47+'No.3-1112（方向別）'!L47</f>
        <v>20</v>
      </c>
      <c r="D47" s="125">
        <f>'No.3-910（方向別）'!M47+'No.3-1112（方向別）'!D47+'No.3-1112（方向別）'!M47</f>
        <v>134</v>
      </c>
      <c r="E47" s="123">
        <f>'No.3-910（方向別）'!N47+'No.3-1112（方向別）'!E47+'No.3-1112（方向別）'!N47</f>
        <v>4</v>
      </c>
      <c r="F47" s="126">
        <f>'No.3-910（方向別）'!O47+'No.3-1112（方向別）'!F47+'No.3-1112（方向別）'!O47</f>
        <v>5</v>
      </c>
      <c r="G47" s="125">
        <f>'No.3-910（方向別）'!P47+'No.3-1112（方向別）'!G47+'No.3-1112（方向別）'!P47</f>
        <v>9</v>
      </c>
      <c r="H47" s="127">
        <f t="shared" si="4"/>
        <v>143</v>
      </c>
      <c r="I47" s="128">
        <f t="shared" si="0"/>
        <v>6.2937062937062942</v>
      </c>
      <c r="J47" s="129">
        <f t="shared" si="1"/>
        <v>1.309164149043303</v>
      </c>
      <c r="K47" s="130">
        <f>'No.3-12（方向別）'!B47+'No.3-56（方向別）'!B47+'No.3-910（方向別）'!B47</f>
        <v>137</v>
      </c>
      <c r="L47" s="124">
        <f>'No.3-12（方向別）'!C47+'No.3-56（方向別）'!C47+'No.3-910（方向別）'!C47</f>
        <v>21</v>
      </c>
      <c r="M47" s="125">
        <f>'No.3-12（方向別）'!D47+'No.3-56（方向別）'!D47+'No.3-910（方向別）'!D47</f>
        <v>158</v>
      </c>
      <c r="N47" s="123">
        <f>'No.3-12（方向別）'!E47+'No.3-56（方向別）'!E47+'No.3-910（方向別）'!E47</f>
        <v>2</v>
      </c>
      <c r="O47" s="126">
        <f>'No.3-12（方向別）'!F47+'No.3-56（方向別）'!F47+'No.3-910（方向別）'!F47</f>
        <v>5</v>
      </c>
      <c r="P47" s="125">
        <f>'No.3-12（方向別）'!G47+'No.3-56（方向別）'!G47+'No.3-910（方向別）'!G47</f>
        <v>7</v>
      </c>
      <c r="Q47" s="127">
        <f t="shared" si="5"/>
        <v>165</v>
      </c>
      <c r="R47" s="128">
        <f t="shared" si="2"/>
        <v>4.2424242424242422</v>
      </c>
      <c r="S47" s="129">
        <f t="shared" si="3"/>
        <v>1.4989098837209303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'No.3-910（方向別）'!K48+'No.3-1112（方向別）'!B48+'No.3-1112（方向別）'!K48</f>
        <v>118</v>
      </c>
      <c r="C48" s="124">
        <f>'No.3-910（方向別）'!L48+'No.3-1112（方向別）'!C48+'No.3-1112（方向別）'!L48</f>
        <v>25</v>
      </c>
      <c r="D48" s="125">
        <f>'No.3-910（方向別）'!M48+'No.3-1112（方向別）'!D48+'No.3-1112（方向別）'!M48</f>
        <v>143</v>
      </c>
      <c r="E48" s="123">
        <f>'No.3-910（方向別）'!N48+'No.3-1112（方向別）'!E48+'No.3-1112（方向別）'!N48</f>
        <v>1</v>
      </c>
      <c r="F48" s="126">
        <f>'No.3-910（方向別）'!O48+'No.3-1112（方向別）'!F48+'No.3-1112（方向別）'!O48</f>
        <v>3</v>
      </c>
      <c r="G48" s="125">
        <f>'No.3-910（方向別）'!P48+'No.3-1112（方向別）'!G48+'No.3-1112（方向別）'!P48</f>
        <v>4</v>
      </c>
      <c r="H48" s="127">
        <f t="shared" si="4"/>
        <v>147</v>
      </c>
      <c r="I48" s="128">
        <f t="shared" si="0"/>
        <v>2.7210884353741496</v>
      </c>
      <c r="J48" s="129">
        <f t="shared" si="1"/>
        <v>1.3457841252403187</v>
      </c>
      <c r="K48" s="130">
        <f>'No.3-12（方向別）'!B48+'No.3-56（方向別）'!B48+'No.3-910（方向別）'!B48</f>
        <v>145</v>
      </c>
      <c r="L48" s="124">
        <f>'No.3-12（方向別）'!C48+'No.3-56（方向別）'!C48+'No.3-910（方向別）'!C48</f>
        <v>18</v>
      </c>
      <c r="M48" s="125">
        <f>'No.3-12（方向別）'!D48+'No.3-56（方向別）'!D48+'No.3-910（方向別）'!D48</f>
        <v>163</v>
      </c>
      <c r="N48" s="123">
        <f>'No.3-12（方向別）'!E48+'No.3-56（方向別）'!E48+'No.3-910（方向別）'!E48</f>
        <v>2</v>
      </c>
      <c r="O48" s="126">
        <f>'No.3-12（方向別）'!F48+'No.3-56（方向別）'!F48+'No.3-910（方向別）'!F48</f>
        <v>4</v>
      </c>
      <c r="P48" s="125">
        <f>'No.3-12（方向別）'!G48+'No.3-56（方向別）'!G48+'No.3-910（方向別）'!G48</f>
        <v>6</v>
      </c>
      <c r="Q48" s="127">
        <f t="shared" si="5"/>
        <v>169</v>
      </c>
      <c r="R48" s="128">
        <f t="shared" si="2"/>
        <v>3.5502958579881656</v>
      </c>
      <c r="S48" s="129">
        <f t="shared" si="3"/>
        <v>1.5352470930232558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'No.3-910（方向別）'!K49+'No.3-1112（方向別）'!B49+'No.3-1112（方向別）'!K49</f>
        <v>89</v>
      </c>
      <c r="C49" s="124">
        <f>'No.3-910（方向別）'!L49+'No.3-1112（方向別）'!C49+'No.3-1112（方向別）'!L49</f>
        <v>20</v>
      </c>
      <c r="D49" s="125">
        <f>'No.3-910（方向別）'!M49+'No.3-1112（方向別）'!D49+'No.3-1112（方向別）'!M49</f>
        <v>109</v>
      </c>
      <c r="E49" s="123">
        <f>'No.3-910（方向別）'!N49+'No.3-1112（方向別）'!E49+'No.3-1112（方向別）'!N49</f>
        <v>0</v>
      </c>
      <c r="F49" s="126">
        <f>'No.3-910（方向別）'!O49+'No.3-1112（方向別）'!F49+'No.3-1112（方向別）'!O49</f>
        <v>4</v>
      </c>
      <c r="G49" s="125">
        <f>'No.3-910（方向別）'!P49+'No.3-1112（方向別）'!G49+'No.3-1112（方向別）'!P49</f>
        <v>4</v>
      </c>
      <c r="H49" s="127">
        <f t="shared" si="4"/>
        <v>113</v>
      </c>
      <c r="I49" s="128">
        <f t="shared" si="0"/>
        <v>3.5398230088495577</v>
      </c>
      <c r="J49" s="129">
        <f t="shared" si="1"/>
        <v>1.034514327565687</v>
      </c>
      <c r="K49" s="130">
        <f>'No.3-12（方向別）'!B49+'No.3-56（方向別）'!B49+'No.3-910（方向別）'!B49</f>
        <v>179</v>
      </c>
      <c r="L49" s="124">
        <f>'No.3-12（方向別）'!C49+'No.3-56（方向別）'!C49+'No.3-910（方向別）'!C49</f>
        <v>26</v>
      </c>
      <c r="M49" s="125">
        <f>'No.3-12（方向別）'!D49+'No.3-56（方向別）'!D49+'No.3-910（方向別）'!D49</f>
        <v>205</v>
      </c>
      <c r="N49" s="123">
        <f>'No.3-12（方向別）'!E49+'No.3-56（方向別）'!E49+'No.3-910（方向別）'!E49</f>
        <v>4</v>
      </c>
      <c r="O49" s="126">
        <f>'No.3-12（方向別）'!F49+'No.3-56（方向別）'!F49+'No.3-910（方向別）'!F49</f>
        <v>4</v>
      </c>
      <c r="P49" s="125">
        <f>'No.3-12（方向別）'!G49+'No.3-56（方向別）'!G49+'No.3-910（方向別）'!G49</f>
        <v>8</v>
      </c>
      <c r="Q49" s="127">
        <f t="shared" si="5"/>
        <v>213</v>
      </c>
      <c r="R49" s="128">
        <f t="shared" si="2"/>
        <v>3.755868544600939</v>
      </c>
      <c r="S49" s="129">
        <f t="shared" si="3"/>
        <v>1.9349563953488373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'No.3-910（方向別）'!K50+'No.3-1112（方向別）'!B50+'No.3-1112（方向別）'!K50</f>
        <v>112</v>
      </c>
      <c r="C50" s="75">
        <f>'No.3-910（方向別）'!L50+'No.3-1112（方向別）'!C50+'No.3-1112（方向別）'!L50</f>
        <v>23</v>
      </c>
      <c r="D50" s="75">
        <f>'No.3-910（方向別）'!M50+'No.3-1112（方向別）'!D50+'No.3-1112（方向別）'!M50</f>
        <v>135</v>
      </c>
      <c r="E50" s="74">
        <f>'No.3-910（方向別）'!N50+'No.3-1112（方向別）'!E50+'No.3-1112（方向別）'!N50</f>
        <v>3</v>
      </c>
      <c r="F50" s="75">
        <f>'No.3-910（方向別）'!O50+'No.3-1112（方向別）'!F50+'No.3-1112（方向別）'!O50</f>
        <v>2</v>
      </c>
      <c r="G50" s="75">
        <f>'No.3-910（方向別）'!P50+'No.3-1112（方向別）'!G50+'No.3-1112（方向別）'!P50</f>
        <v>5</v>
      </c>
      <c r="H50" s="74">
        <f t="shared" si="4"/>
        <v>140</v>
      </c>
      <c r="I50" s="76">
        <f t="shared" si="0"/>
        <v>3.5714285714285716</v>
      </c>
      <c r="J50" s="77">
        <f t="shared" si="1"/>
        <v>1.2816991668955415</v>
      </c>
      <c r="K50" s="78">
        <f>'No.3-12（方向別）'!B50+'No.3-56（方向別）'!B50+'No.3-910（方向別）'!B50</f>
        <v>172</v>
      </c>
      <c r="L50" s="75">
        <f>'No.3-12（方向別）'!C50+'No.3-56（方向別）'!C50+'No.3-910（方向別）'!C50</f>
        <v>20</v>
      </c>
      <c r="M50" s="75">
        <f>'No.3-12（方向別）'!D50+'No.3-56（方向別）'!D50+'No.3-910（方向別）'!D50</f>
        <v>192</v>
      </c>
      <c r="N50" s="74">
        <f>'No.3-12（方向別）'!E50+'No.3-56（方向別）'!E50+'No.3-910（方向別）'!E50</f>
        <v>0</v>
      </c>
      <c r="O50" s="75">
        <f>'No.3-12（方向別）'!F50+'No.3-56（方向別）'!F50+'No.3-910（方向別）'!F50</f>
        <v>5</v>
      </c>
      <c r="P50" s="75">
        <f>'No.3-12（方向別）'!G50+'No.3-56（方向別）'!G50+'No.3-910（方向別）'!G50</f>
        <v>5</v>
      </c>
      <c r="Q50" s="74">
        <f t="shared" si="5"/>
        <v>197</v>
      </c>
      <c r="R50" s="76">
        <f t="shared" si="2"/>
        <v>2.5380710659898478</v>
      </c>
      <c r="S50" s="77">
        <f t="shared" si="3"/>
        <v>1.789607558139535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'No.3-910（方向別）'!K51+'No.3-1112（方向別）'!B51+'No.3-1112（方向別）'!K51</f>
        <v>120</v>
      </c>
      <c r="C51" s="87">
        <f>'No.3-910（方向別）'!L51+'No.3-1112（方向別）'!C51+'No.3-1112（方向別）'!L51</f>
        <v>30</v>
      </c>
      <c r="D51" s="87">
        <f>'No.3-910（方向別）'!M51+'No.3-1112（方向別）'!D51+'No.3-1112（方向別）'!M51</f>
        <v>150</v>
      </c>
      <c r="E51" s="86">
        <f>'No.3-910（方向別）'!N51+'No.3-1112（方向別）'!E51+'No.3-1112（方向別）'!N51</f>
        <v>2</v>
      </c>
      <c r="F51" s="87">
        <f>'No.3-910（方向別）'!O51+'No.3-1112（方向別）'!F51+'No.3-1112（方向別）'!O51</f>
        <v>4</v>
      </c>
      <c r="G51" s="87">
        <f>'No.3-910（方向別）'!P51+'No.3-1112（方向別）'!G51+'No.3-1112（方向別）'!P51</f>
        <v>6</v>
      </c>
      <c r="H51" s="86">
        <f t="shared" si="4"/>
        <v>156</v>
      </c>
      <c r="I51" s="132">
        <f t="shared" si="0"/>
        <v>3.8461538461538458</v>
      </c>
      <c r="J51" s="133">
        <f t="shared" si="1"/>
        <v>1.4281790716836034</v>
      </c>
      <c r="K51" s="90">
        <f>'No.3-12（方向別）'!B51+'No.3-56（方向別）'!B51+'No.3-910（方向別）'!B51</f>
        <v>137</v>
      </c>
      <c r="L51" s="87">
        <f>'No.3-12（方向別）'!C51+'No.3-56（方向別）'!C51+'No.3-910（方向別）'!C51</f>
        <v>18</v>
      </c>
      <c r="M51" s="87">
        <f>'No.3-12（方向別）'!D51+'No.3-56（方向別）'!D51+'No.3-910（方向別）'!D51</f>
        <v>155</v>
      </c>
      <c r="N51" s="86">
        <f>'No.3-12（方向別）'!E51+'No.3-56（方向別）'!E51+'No.3-910（方向別）'!E51</f>
        <v>3</v>
      </c>
      <c r="O51" s="87">
        <f>'No.3-12（方向別）'!F51+'No.3-56（方向別）'!F51+'No.3-910（方向別）'!F51</f>
        <v>3</v>
      </c>
      <c r="P51" s="87">
        <f>'No.3-12（方向別）'!G51+'No.3-56（方向別）'!G51+'No.3-910（方向別）'!G51</f>
        <v>6</v>
      </c>
      <c r="Q51" s="86">
        <f t="shared" si="5"/>
        <v>161</v>
      </c>
      <c r="R51" s="132">
        <f t="shared" si="2"/>
        <v>3.7267080745341614</v>
      </c>
      <c r="S51" s="133">
        <f t="shared" si="3"/>
        <v>1.4625726744186047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'No.3-910（方向別）'!K52+'No.3-1112（方向別）'!B52+'No.3-1112（方向別）'!K52</f>
        <v>635</v>
      </c>
      <c r="C52" s="94">
        <f>'No.3-910（方向別）'!L52+'No.3-1112（方向別）'!C52+'No.3-1112（方向別）'!L52</f>
        <v>128</v>
      </c>
      <c r="D52" s="94">
        <f>'No.3-910（方向別）'!M52+'No.3-1112（方向別）'!D52+'No.3-1112（方向別）'!M52</f>
        <v>763</v>
      </c>
      <c r="E52" s="93">
        <f>'No.3-910（方向別）'!N52+'No.3-1112（方向別）'!E52+'No.3-1112（方向別）'!N52</f>
        <v>14</v>
      </c>
      <c r="F52" s="94">
        <f>'No.3-910（方向別）'!O52+'No.3-1112（方向別）'!F52+'No.3-1112（方向別）'!O52</f>
        <v>21</v>
      </c>
      <c r="G52" s="94">
        <f>'No.3-910（方向別）'!P52+'No.3-1112（方向別）'!G52+'No.3-1112（方向別）'!P52</f>
        <v>35</v>
      </c>
      <c r="H52" s="93">
        <f t="shared" si="4"/>
        <v>798</v>
      </c>
      <c r="I52" s="95">
        <f t="shared" si="0"/>
        <v>4.3859649122807012</v>
      </c>
      <c r="J52" s="96">
        <f t="shared" si="1"/>
        <v>7.3056852513045865</v>
      </c>
      <c r="K52" s="97">
        <f>'No.3-12（方向別）'!B52+'No.3-56（方向別）'!B52+'No.3-910（方向別）'!B52</f>
        <v>933</v>
      </c>
      <c r="L52" s="94">
        <f>'No.3-12（方向別）'!C52+'No.3-56（方向別）'!C52+'No.3-910（方向別）'!C52</f>
        <v>135</v>
      </c>
      <c r="M52" s="94">
        <f>'No.3-12（方向別）'!D52+'No.3-56（方向別）'!D52+'No.3-910（方向別）'!D52</f>
        <v>1068</v>
      </c>
      <c r="N52" s="93">
        <f>'No.3-12（方向別）'!E52+'No.3-56（方向別）'!E52+'No.3-910（方向別）'!E52</f>
        <v>15</v>
      </c>
      <c r="O52" s="94">
        <f>'No.3-12（方向別）'!F52+'No.3-56（方向別）'!F52+'No.3-910（方向別）'!F52</f>
        <v>27</v>
      </c>
      <c r="P52" s="94">
        <f>'No.3-12（方向別）'!G52+'No.3-56（方向別）'!G52+'No.3-910（方向別）'!G52</f>
        <v>42</v>
      </c>
      <c r="Q52" s="93">
        <f t="shared" si="5"/>
        <v>1110</v>
      </c>
      <c r="R52" s="95">
        <f t="shared" si="2"/>
        <v>3.7837837837837838</v>
      </c>
      <c r="S52" s="96">
        <f t="shared" si="3"/>
        <v>10.083575581395349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'No.3-910（方向別）'!K53+'No.3-1112（方向別）'!B53+'No.3-1112（方向別）'!K53</f>
        <v>115</v>
      </c>
      <c r="C53" s="135">
        <f>'No.3-910（方向別）'!L53+'No.3-1112（方向別）'!C53+'No.3-1112（方向別）'!L53</f>
        <v>23</v>
      </c>
      <c r="D53" s="135">
        <f>'No.3-910（方向別）'!M53+'No.3-1112（方向別）'!D53+'No.3-1112（方向別）'!M53</f>
        <v>138</v>
      </c>
      <c r="E53" s="134">
        <f>'No.3-910（方向別）'!N53+'No.3-1112（方向別）'!E53+'No.3-1112（方向別）'!N53</f>
        <v>4</v>
      </c>
      <c r="F53" s="135">
        <f>'No.3-910（方向別）'!O53+'No.3-1112（方向別）'!F53+'No.3-1112（方向別）'!O53</f>
        <v>3</v>
      </c>
      <c r="G53" s="135">
        <f>'No.3-910（方向別）'!P53+'No.3-1112（方向別）'!G53+'No.3-1112（方向別）'!P53</f>
        <v>7</v>
      </c>
      <c r="H53" s="134">
        <f t="shared" si="4"/>
        <v>145</v>
      </c>
      <c r="I53" s="136">
        <f t="shared" si="0"/>
        <v>4.8275862068965516</v>
      </c>
      <c r="J53" s="137">
        <f t="shared" si="1"/>
        <v>1.3274741371418108</v>
      </c>
      <c r="K53" s="138">
        <f>'No.3-12（方向別）'!B53+'No.3-56（方向別）'!B53+'No.3-910（方向別）'!B53</f>
        <v>196</v>
      </c>
      <c r="L53" s="135">
        <f>'No.3-12（方向別）'!C53+'No.3-56（方向別）'!C53+'No.3-910（方向別）'!C53</f>
        <v>22</v>
      </c>
      <c r="M53" s="135">
        <f>'No.3-12（方向別）'!D53+'No.3-56（方向別）'!D53+'No.3-910（方向別）'!D53</f>
        <v>218</v>
      </c>
      <c r="N53" s="134">
        <f>'No.3-12（方向別）'!E53+'No.3-56（方向別）'!E53+'No.3-910（方向別）'!E53</f>
        <v>3</v>
      </c>
      <c r="O53" s="135">
        <f>'No.3-12（方向別）'!F53+'No.3-56（方向別）'!F53+'No.3-910（方向別）'!F53</f>
        <v>7</v>
      </c>
      <c r="P53" s="135">
        <f>'No.3-12（方向別）'!G53+'No.3-56（方向別）'!G53+'No.3-910（方向別）'!G53</f>
        <v>10</v>
      </c>
      <c r="Q53" s="134">
        <f t="shared" si="5"/>
        <v>228</v>
      </c>
      <c r="R53" s="136">
        <f t="shared" si="2"/>
        <v>4.3859649122807021</v>
      </c>
      <c r="S53" s="137">
        <f t="shared" si="3"/>
        <v>2.0712209302325584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'No.3-910（方向別）'!K54+'No.3-1112（方向別）'!B54+'No.3-1112（方向別）'!K54</f>
        <v>115</v>
      </c>
      <c r="C54" s="75">
        <f>'No.3-910（方向別）'!L54+'No.3-1112（方向別）'!C54+'No.3-1112（方向別）'!L54</f>
        <v>15</v>
      </c>
      <c r="D54" s="75">
        <f>'No.3-910（方向別）'!M54+'No.3-1112（方向別）'!D54+'No.3-1112（方向別）'!M54</f>
        <v>130</v>
      </c>
      <c r="E54" s="74">
        <f>'No.3-910（方向別）'!N54+'No.3-1112（方向別）'!E54+'No.3-1112（方向別）'!N54</f>
        <v>5</v>
      </c>
      <c r="F54" s="75">
        <f>'No.3-910（方向別）'!O54+'No.3-1112（方向別）'!F54+'No.3-1112（方向別）'!O54</f>
        <v>1</v>
      </c>
      <c r="G54" s="75">
        <f>'No.3-910（方向別）'!P54+'No.3-1112（方向別）'!G54+'No.3-1112（方向別）'!P54</f>
        <v>6</v>
      </c>
      <c r="H54" s="74">
        <f t="shared" si="4"/>
        <v>136</v>
      </c>
      <c r="I54" s="76">
        <f t="shared" si="0"/>
        <v>4.4117647058823524</v>
      </c>
      <c r="J54" s="77">
        <f t="shared" si="1"/>
        <v>1.2450791906985259</v>
      </c>
      <c r="K54" s="78">
        <f>'No.3-12（方向別）'!B54+'No.3-56（方向別）'!B54+'No.3-910（方向別）'!B54</f>
        <v>164</v>
      </c>
      <c r="L54" s="75">
        <f>'No.3-12（方向別）'!C54+'No.3-56（方向別）'!C54+'No.3-910（方向別）'!C54</f>
        <v>20</v>
      </c>
      <c r="M54" s="75">
        <f>'No.3-12（方向別）'!D54+'No.3-56（方向別）'!D54+'No.3-910（方向別）'!D54</f>
        <v>184</v>
      </c>
      <c r="N54" s="74">
        <f>'No.3-12（方向別）'!E54+'No.3-56（方向別）'!E54+'No.3-910（方向別）'!E54</f>
        <v>3</v>
      </c>
      <c r="O54" s="75">
        <f>'No.3-12（方向別）'!F54+'No.3-56（方向別）'!F54+'No.3-910（方向別）'!F54</f>
        <v>5</v>
      </c>
      <c r="P54" s="75">
        <f>'No.3-12（方向別）'!G54+'No.3-56（方向別）'!G54+'No.3-910（方向別）'!G54</f>
        <v>8</v>
      </c>
      <c r="Q54" s="74">
        <f t="shared" si="5"/>
        <v>192</v>
      </c>
      <c r="R54" s="76">
        <f t="shared" si="2"/>
        <v>4.166666666666667</v>
      </c>
      <c r="S54" s="77">
        <f t="shared" si="3"/>
        <v>1.7441860465116279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'No.3-910（方向別）'!K55+'No.3-1112（方向別）'!B55+'No.3-1112（方向別）'!K55</f>
        <v>74</v>
      </c>
      <c r="C55" s="75">
        <f>'No.3-910（方向別）'!L55+'No.3-1112（方向別）'!C55+'No.3-1112（方向別）'!L55</f>
        <v>15</v>
      </c>
      <c r="D55" s="75">
        <f>'No.3-910（方向別）'!M55+'No.3-1112（方向別）'!D55+'No.3-1112（方向別）'!M55</f>
        <v>89</v>
      </c>
      <c r="E55" s="74">
        <f>'No.3-910（方向別）'!N55+'No.3-1112（方向別）'!E55+'No.3-1112（方向別）'!N55</f>
        <v>2</v>
      </c>
      <c r="F55" s="75">
        <f>'No.3-910（方向別）'!O55+'No.3-1112（方向別）'!F55+'No.3-1112（方向別）'!O55</f>
        <v>1</v>
      </c>
      <c r="G55" s="75">
        <f>'No.3-910（方向別）'!P55+'No.3-1112（方向別）'!G55+'No.3-1112（方向別）'!P55</f>
        <v>3</v>
      </c>
      <c r="H55" s="74">
        <f t="shared" si="4"/>
        <v>92</v>
      </c>
      <c r="I55" s="76">
        <f t="shared" si="0"/>
        <v>3.2608695652173911</v>
      </c>
      <c r="J55" s="77">
        <f t="shared" si="1"/>
        <v>0.84225945253135581</v>
      </c>
      <c r="K55" s="78">
        <f>'No.3-12（方向別）'!B55+'No.3-56（方向別）'!B55+'No.3-910（方向別）'!B55</f>
        <v>146</v>
      </c>
      <c r="L55" s="75">
        <f>'No.3-12（方向別）'!C55+'No.3-56（方向別）'!C55+'No.3-910（方向別）'!C55</f>
        <v>19</v>
      </c>
      <c r="M55" s="75">
        <f>'No.3-12（方向別）'!D55+'No.3-56（方向別）'!D55+'No.3-910（方向別）'!D55</f>
        <v>165</v>
      </c>
      <c r="N55" s="74">
        <f>'No.3-12（方向別）'!E55+'No.3-56（方向別）'!E55+'No.3-910（方向別）'!E55</f>
        <v>1</v>
      </c>
      <c r="O55" s="75">
        <f>'No.3-12（方向別）'!F55+'No.3-56（方向別）'!F55+'No.3-910（方向別）'!F55</f>
        <v>3</v>
      </c>
      <c r="P55" s="75">
        <f>'No.3-12（方向別）'!G55+'No.3-56（方向別）'!G55+'No.3-910（方向別）'!G55</f>
        <v>4</v>
      </c>
      <c r="Q55" s="74">
        <f t="shared" si="5"/>
        <v>169</v>
      </c>
      <c r="R55" s="76">
        <f t="shared" si="2"/>
        <v>2.3668639053254439</v>
      </c>
      <c r="S55" s="77">
        <f t="shared" si="3"/>
        <v>1.5352470930232558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'No.3-910（方向別）'!K56+'No.3-1112（方向別）'!B56+'No.3-1112（方向別）'!K56</f>
        <v>112</v>
      </c>
      <c r="C56" s="75">
        <f>'No.3-910（方向別）'!L56+'No.3-1112（方向別）'!C56+'No.3-1112（方向別）'!L56</f>
        <v>15</v>
      </c>
      <c r="D56" s="75">
        <f>'No.3-910（方向別）'!M56+'No.3-1112（方向別）'!D56+'No.3-1112（方向別）'!M56</f>
        <v>127</v>
      </c>
      <c r="E56" s="74">
        <f>'No.3-910（方向別）'!N56+'No.3-1112（方向別）'!E56+'No.3-1112（方向別）'!N56</f>
        <v>3</v>
      </c>
      <c r="F56" s="75">
        <f>'No.3-910（方向別）'!O56+'No.3-1112（方向別）'!F56+'No.3-1112（方向別）'!O56</f>
        <v>2</v>
      </c>
      <c r="G56" s="75">
        <f>'No.3-910（方向別）'!P56+'No.3-1112（方向別）'!G56+'No.3-1112（方向別）'!P56</f>
        <v>5</v>
      </c>
      <c r="H56" s="74">
        <f t="shared" si="4"/>
        <v>132</v>
      </c>
      <c r="I56" s="128">
        <f t="shared" si="0"/>
        <v>3.7878787878787876</v>
      </c>
      <c r="J56" s="129">
        <f t="shared" si="1"/>
        <v>1.2084592145015105</v>
      </c>
      <c r="K56" s="78">
        <f>'No.3-12（方向別）'!B56+'No.3-56（方向別）'!B56+'No.3-910（方向別）'!B56</f>
        <v>165</v>
      </c>
      <c r="L56" s="75">
        <f>'No.3-12（方向別）'!C56+'No.3-56（方向別）'!C56+'No.3-910（方向別）'!C56</f>
        <v>18</v>
      </c>
      <c r="M56" s="75">
        <f>'No.3-12（方向別）'!D56+'No.3-56（方向別）'!D56+'No.3-910（方向別）'!D56</f>
        <v>183</v>
      </c>
      <c r="N56" s="74">
        <f>'No.3-12（方向別）'!E56+'No.3-56（方向別）'!E56+'No.3-910（方向別）'!E56</f>
        <v>2</v>
      </c>
      <c r="O56" s="75">
        <f>'No.3-12（方向別）'!F56+'No.3-56（方向別）'!F56+'No.3-910（方向別）'!F56</f>
        <v>7</v>
      </c>
      <c r="P56" s="75">
        <f>'No.3-12（方向別）'!G56+'No.3-56（方向別）'!G56+'No.3-910（方向別）'!G56</f>
        <v>9</v>
      </c>
      <c r="Q56" s="74">
        <f t="shared" si="5"/>
        <v>192</v>
      </c>
      <c r="R56" s="128">
        <f t="shared" si="2"/>
        <v>4.6875</v>
      </c>
      <c r="S56" s="129">
        <f t="shared" si="3"/>
        <v>1.7441860465116279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'No.3-910（方向別）'!K57+'No.3-1112（方向別）'!B57+'No.3-1112（方向別）'!K57</f>
        <v>128</v>
      </c>
      <c r="C57" s="75">
        <f>'No.3-910（方向別）'!L57+'No.3-1112（方向別）'!C57+'No.3-1112（方向別）'!L57</f>
        <v>18</v>
      </c>
      <c r="D57" s="75">
        <f>'No.3-910（方向別）'!M57+'No.3-1112（方向別）'!D57+'No.3-1112（方向別）'!M57</f>
        <v>146</v>
      </c>
      <c r="E57" s="74">
        <f>'No.3-910（方向別）'!N57+'No.3-1112（方向別）'!E57+'No.3-1112（方向別）'!N57</f>
        <v>5</v>
      </c>
      <c r="F57" s="75">
        <f>'No.3-910（方向別）'!O57+'No.3-1112（方向別）'!F57+'No.3-1112（方向別）'!O57</f>
        <v>2</v>
      </c>
      <c r="G57" s="75">
        <f>'No.3-910（方向別）'!P57+'No.3-1112（方向別）'!G57+'No.3-1112（方向別）'!P57</f>
        <v>7</v>
      </c>
      <c r="H57" s="74">
        <f t="shared" si="4"/>
        <v>153</v>
      </c>
      <c r="I57" s="76">
        <f t="shared" si="0"/>
        <v>4.5751633986928102</v>
      </c>
      <c r="J57" s="77">
        <f t="shared" si="1"/>
        <v>1.4007140895358416</v>
      </c>
      <c r="K57" s="78">
        <f>'No.3-12（方向別）'!B57+'No.3-56（方向別）'!B57+'No.3-910（方向別）'!B57</f>
        <v>162</v>
      </c>
      <c r="L57" s="75">
        <f>'No.3-12（方向別）'!C57+'No.3-56（方向別）'!C57+'No.3-910（方向別）'!C57</f>
        <v>15</v>
      </c>
      <c r="M57" s="75">
        <f>'No.3-12（方向別）'!D57+'No.3-56（方向別）'!D57+'No.3-910（方向別）'!D57</f>
        <v>177</v>
      </c>
      <c r="N57" s="74">
        <f>'No.3-12（方向別）'!E57+'No.3-56（方向別）'!E57+'No.3-910（方向別）'!E57</f>
        <v>3</v>
      </c>
      <c r="O57" s="75">
        <f>'No.3-12（方向別）'!F57+'No.3-56（方向別）'!F57+'No.3-910（方向別）'!F57</f>
        <v>3</v>
      </c>
      <c r="P57" s="75">
        <f>'No.3-12（方向別）'!G57+'No.3-56（方向別）'!G57+'No.3-910（方向別）'!G57</f>
        <v>6</v>
      </c>
      <c r="Q57" s="74">
        <f t="shared" si="5"/>
        <v>183</v>
      </c>
      <c r="R57" s="76">
        <f t="shared" si="2"/>
        <v>3.278688524590164</v>
      </c>
      <c r="S57" s="77">
        <f t="shared" si="3"/>
        <v>1.6624273255813953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131</v>
      </c>
      <c r="B58" s="86">
        <f>'No.3-910（方向別）'!K58+'No.3-1112（方向別）'!B58+'No.3-1112（方向別）'!K58</f>
        <v>107</v>
      </c>
      <c r="C58" s="87">
        <f>'No.3-910（方向別）'!L58+'No.3-1112（方向別）'!C58+'No.3-1112（方向別）'!L58</f>
        <v>25</v>
      </c>
      <c r="D58" s="87">
        <f>'No.3-910（方向別）'!M58+'No.3-1112（方向別）'!D58+'No.3-1112（方向別）'!M58</f>
        <v>132</v>
      </c>
      <c r="E58" s="86">
        <f>'No.3-910（方向別）'!N58+'No.3-1112（方向別）'!E58+'No.3-1112（方向別）'!N58</f>
        <v>2</v>
      </c>
      <c r="F58" s="87">
        <f>'No.3-910（方向別）'!O58+'No.3-1112（方向別）'!F58+'No.3-1112（方向別）'!O58</f>
        <v>1</v>
      </c>
      <c r="G58" s="87">
        <f>'No.3-910（方向別）'!P58+'No.3-1112（方向別）'!G58+'No.3-1112（方向別）'!P58</f>
        <v>3</v>
      </c>
      <c r="H58" s="86">
        <f t="shared" si="4"/>
        <v>135</v>
      </c>
      <c r="I58" s="132">
        <f t="shared" si="0"/>
        <v>2.2222222222222219</v>
      </c>
      <c r="J58" s="133">
        <f t="shared" si="1"/>
        <v>1.2359241966492722</v>
      </c>
      <c r="K58" s="90">
        <f>'No.3-12（方向別）'!B58+'No.3-56（方向別）'!B58+'No.3-910（方向別）'!B58</f>
        <v>164</v>
      </c>
      <c r="L58" s="87">
        <f>'No.3-12（方向別）'!C58+'No.3-56（方向別）'!C58+'No.3-910（方向別）'!C58</f>
        <v>16</v>
      </c>
      <c r="M58" s="87">
        <f>'No.3-12（方向別）'!D58+'No.3-56（方向別）'!D58+'No.3-910（方向別）'!D58</f>
        <v>180</v>
      </c>
      <c r="N58" s="86">
        <f>'No.3-12（方向別）'!E58+'No.3-56（方向別）'!E58+'No.3-910（方向別）'!E58</f>
        <v>2</v>
      </c>
      <c r="O58" s="87">
        <f>'No.3-12（方向別）'!F58+'No.3-56（方向別）'!F58+'No.3-910（方向別）'!F58</f>
        <v>2</v>
      </c>
      <c r="P58" s="87">
        <f>'No.3-12（方向別）'!G58+'No.3-56（方向別）'!G58+'No.3-910（方向別）'!G58</f>
        <v>4</v>
      </c>
      <c r="Q58" s="86">
        <f t="shared" si="5"/>
        <v>184</v>
      </c>
      <c r="R58" s="132">
        <f t="shared" si="2"/>
        <v>2.1739130434782608</v>
      </c>
      <c r="S58" s="133">
        <f t="shared" si="3"/>
        <v>1.6715116279069768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107</v>
      </c>
      <c r="B59" s="93">
        <f>'No.3-910（方向別）'!K59+'No.3-1112（方向別）'!B59+'No.3-1112（方向別）'!K59</f>
        <v>651</v>
      </c>
      <c r="C59" s="94">
        <f>'No.3-910（方向別）'!L59+'No.3-1112（方向別）'!C59+'No.3-1112（方向別）'!L59</f>
        <v>111</v>
      </c>
      <c r="D59" s="94">
        <f>'No.3-910（方向別）'!M59+'No.3-1112（方向別）'!D59+'No.3-1112（方向別）'!M59</f>
        <v>762</v>
      </c>
      <c r="E59" s="93">
        <f>'No.3-910（方向別）'!N59+'No.3-1112（方向別）'!E59+'No.3-1112（方向別）'!N59</f>
        <v>21</v>
      </c>
      <c r="F59" s="94">
        <f>'No.3-910（方向別）'!O59+'No.3-1112（方向別）'!F59+'No.3-1112（方向別）'!O59</f>
        <v>10</v>
      </c>
      <c r="G59" s="94">
        <f>'No.3-910（方向別）'!P59+'No.3-1112（方向別）'!G59+'No.3-1112（方向別）'!P59</f>
        <v>31</v>
      </c>
      <c r="H59" s="93">
        <f t="shared" si="4"/>
        <v>793</v>
      </c>
      <c r="I59" s="95">
        <f t="shared" si="0"/>
        <v>3.9092055485498109</v>
      </c>
      <c r="J59" s="96">
        <f t="shared" si="1"/>
        <v>7.2599102810583167</v>
      </c>
      <c r="K59" s="97">
        <f>'No.3-12（方向別）'!B59+'No.3-56（方向別）'!B59+'No.3-910（方向別）'!B59</f>
        <v>997</v>
      </c>
      <c r="L59" s="94">
        <f>'No.3-12（方向別）'!C59+'No.3-56（方向別）'!C59+'No.3-910（方向別）'!C59</f>
        <v>110</v>
      </c>
      <c r="M59" s="94">
        <f>'No.3-12（方向別）'!D59+'No.3-56（方向別）'!D59+'No.3-910（方向別）'!D59</f>
        <v>1107</v>
      </c>
      <c r="N59" s="93">
        <f>'No.3-12（方向別）'!E59+'No.3-56（方向別）'!E59+'No.3-910（方向別）'!E59</f>
        <v>14</v>
      </c>
      <c r="O59" s="94">
        <f>'No.3-12（方向別）'!F59+'No.3-56（方向別）'!F59+'No.3-910（方向別）'!F59</f>
        <v>27</v>
      </c>
      <c r="P59" s="94">
        <f>'No.3-12（方向別）'!G59+'No.3-56（方向別）'!G59+'No.3-910（方向別）'!G59</f>
        <v>41</v>
      </c>
      <c r="Q59" s="93">
        <f t="shared" si="5"/>
        <v>1148</v>
      </c>
      <c r="R59" s="95">
        <f t="shared" si="2"/>
        <v>3.5714285714285712</v>
      </c>
      <c r="S59" s="96">
        <f t="shared" si="3"/>
        <v>10.428779069767442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8773</v>
      </c>
      <c r="C60" s="142">
        <f t="shared" ref="C60:J60" si="6">C30+C37+C38+C39+C40+C41+C42+C43+C44+C45+C52+C59</f>
        <v>1536</v>
      </c>
      <c r="D60" s="143">
        <f t="shared" si="6"/>
        <v>10309</v>
      </c>
      <c r="E60" s="141">
        <f t="shared" si="6"/>
        <v>161</v>
      </c>
      <c r="F60" s="144">
        <f t="shared" si="6"/>
        <v>453</v>
      </c>
      <c r="G60" s="143">
        <f t="shared" si="6"/>
        <v>614</v>
      </c>
      <c r="H60" s="302">
        <f t="shared" si="6"/>
        <v>10923</v>
      </c>
      <c r="I60" s="547">
        <f t="shared" ref="I60" si="7">IF(H60=0,"-",G60/H60%)</f>
        <v>5.6211663462418748</v>
      </c>
      <c r="J60" s="304">
        <f t="shared" si="6"/>
        <v>100</v>
      </c>
      <c r="K60" s="145">
        <f>K30+K37+K38+K39+K40+K41+K42+K43+K44+K45+K52+K59</f>
        <v>8745</v>
      </c>
      <c r="L60" s="142">
        <f t="shared" ref="L60:Q60" si="8">L30+L37+L38+L39+L40+L41+L42+L43+L44+L45+L52+L59</f>
        <v>1558</v>
      </c>
      <c r="M60" s="143">
        <f t="shared" si="8"/>
        <v>10303</v>
      </c>
      <c r="N60" s="141">
        <f t="shared" si="8"/>
        <v>166</v>
      </c>
      <c r="O60" s="144">
        <f t="shared" si="8"/>
        <v>539</v>
      </c>
      <c r="P60" s="143">
        <f t="shared" si="8"/>
        <v>705</v>
      </c>
      <c r="Q60" s="302">
        <f t="shared" si="8"/>
        <v>11008</v>
      </c>
      <c r="R60" s="547">
        <f t="shared" ref="R60" si="9">IF(Q60=0,"-",P60/Q60%)</f>
        <v>6.4044331395348841</v>
      </c>
      <c r="S60" s="304">
        <f t="shared" si="3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283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 t="s">
        <v>233</v>
      </c>
      <c r="Y63" s="62" t="s">
        <v>234</v>
      </c>
      <c r="Z63" s="456" t="s">
        <v>235</v>
      </c>
      <c r="AA63" s="9" t="s">
        <v>236</v>
      </c>
      <c r="AB63" s="9" t="s">
        <v>232</v>
      </c>
    </row>
    <row r="64" spans="1:59" s="24" customFormat="1" ht="17.100000000000001" customHeight="1">
      <c r="A64" s="64" t="s">
        <v>17</v>
      </c>
      <c r="B64" s="65">
        <f>B24+K24</f>
        <v>173</v>
      </c>
      <c r="C64" s="66">
        <f t="shared" ref="C64:G79" si="10">C24+L24</f>
        <v>43</v>
      </c>
      <c r="D64" s="66">
        <f t="shared" si="10"/>
        <v>216</v>
      </c>
      <c r="E64" s="65">
        <f t="shared" si="10"/>
        <v>6</v>
      </c>
      <c r="F64" s="66">
        <f t="shared" si="10"/>
        <v>19</v>
      </c>
      <c r="G64" s="66">
        <f t="shared" si="10"/>
        <v>25</v>
      </c>
      <c r="H64" s="65">
        <f>D64+G64</f>
        <v>241</v>
      </c>
      <c r="I64" s="67">
        <f>G64/H64%</f>
        <v>10.373443983402488</v>
      </c>
      <c r="J64" s="68">
        <f>H64/$H$100%</f>
        <v>1.098901098901099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X64" s="24">
        <f>'No.3Ａ（断面別）'!H64</f>
        <v>282</v>
      </c>
      <c r="Y64" s="24">
        <f>'No.3Ｂ（断面別）'!H64</f>
        <v>171</v>
      </c>
      <c r="Z64" s="457">
        <f>'No.3Ｃ（断面別）'!H64</f>
        <v>284</v>
      </c>
      <c r="AA64" s="24">
        <f>H64</f>
        <v>241</v>
      </c>
      <c r="AB64" s="24">
        <f>SUM(X64:AA64)</f>
        <v>978</v>
      </c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G80" si="11">B25+K25</f>
        <v>174</v>
      </c>
      <c r="C65" s="75">
        <f t="shared" si="10"/>
        <v>42</v>
      </c>
      <c r="D65" s="75">
        <f t="shared" si="10"/>
        <v>216</v>
      </c>
      <c r="E65" s="74">
        <f t="shared" si="10"/>
        <v>4</v>
      </c>
      <c r="F65" s="75">
        <f t="shared" si="10"/>
        <v>16</v>
      </c>
      <c r="G65" s="75">
        <f t="shared" si="10"/>
        <v>20</v>
      </c>
      <c r="H65" s="74">
        <f>D65+G65</f>
        <v>236</v>
      </c>
      <c r="I65" s="76">
        <f t="shared" ref="I65:I99" si="12">G65/H65%</f>
        <v>8.4745762711864412</v>
      </c>
      <c r="J65" s="77">
        <f t="shared" ref="J65:J99" si="13">H65/$H$100%</f>
        <v>1.0761023209155989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X65" s="24">
        <f>'No.3Ａ（断面別）'!H65</f>
        <v>311</v>
      </c>
      <c r="Y65" s="24">
        <f>'No.3Ｂ（断面別）'!H65</f>
        <v>165</v>
      </c>
      <c r="Z65" s="457">
        <f>'No.3Ｃ（断面別）'!H65</f>
        <v>306</v>
      </c>
      <c r="AA65" s="24">
        <f t="shared" ref="AA65:AA99" si="14">H65</f>
        <v>236</v>
      </c>
      <c r="AB65" s="24">
        <f t="shared" ref="AB65:AB99" si="15">SUM(X65:AA65)</f>
        <v>1018</v>
      </c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11"/>
        <v>228</v>
      </c>
      <c r="C66" s="75">
        <f t="shared" si="10"/>
        <v>32</v>
      </c>
      <c r="D66" s="75">
        <f t="shared" si="10"/>
        <v>260</v>
      </c>
      <c r="E66" s="74">
        <f t="shared" si="10"/>
        <v>5</v>
      </c>
      <c r="F66" s="75">
        <f t="shared" si="10"/>
        <v>16</v>
      </c>
      <c r="G66" s="75">
        <f t="shared" si="10"/>
        <v>21</v>
      </c>
      <c r="H66" s="74">
        <f t="shared" ref="H66:H99" si="16">D66+G66</f>
        <v>281</v>
      </c>
      <c r="I66" s="76">
        <f t="shared" si="12"/>
        <v>7.4733096085409247</v>
      </c>
      <c r="J66" s="77">
        <f t="shared" si="13"/>
        <v>1.2812913227850986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X66" s="24">
        <f>'No.3Ａ（断面別）'!H66</f>
        <v>290</v>
      </c>
      <c r="Y66" s="24">
        <f>'No.3Ｂ（断面別）'!H66</f>
        <v>218</v>
      </c>
      <c r="Z66" s="457">
        <f>'No.3Ｃ（断面別）'!H66</f>
        <v>267</v>
      </c>
      <c r="AA66" s="24">
        <f t="shared" si="14"/>
        <v>281</v>
      </c>
      <c r="AB66" s="24">
        <f t="shared" si="15"/>
        <v>1056</v>
      </c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11"/>
        <v>240</v>
      </c>
      <c r="C67" s="81">
        <f t="shared" si="10"/>
        <v>44</v>
      </c>
      <c r="D67" s="81">
        <f t="shared" si="10"/>
        <v>284</v>
      </c>
      <c r="E67" s="80">
        <f t="shared" si="10"/>
        <v>4</v>
      </c>
      <c r="F67" s="81">
        <f t="shared" si="10"/>
        <v>11</v>
      </c>
      <c r="G67" s="81">
        <f t="shared" si="10"/>
        <v>15</v>
      </c>
      <c r="H67" s="80">
        <f t="shared" si="16"/>
        <v>299</v>
      </c>
      <c r="I67" s="82">
        <f t="shared" si="12"/>
        <v>5.0167224080267552</v>
      </c>
      <c r="J67" s="83">
        <f t="shared" si="13"/>
        <v>1.3633669235328987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X67" s="24">
        <f>'No.3Ａ（断面別）'!H67</f>
        <v>370</v>
      </c>
      <c r="Y67" s="24">
        <f>'No.3Ｂ（断面別）'!H67</f>
        <v>186</v>
      </c>
      <c r="Z67" s="457">
        <f>'No.3Ｃ（断面別）'!H67</f>
        <v>349</v>
      </c>
      <c r="AA67" s="24">
        <f t="shared" si="14"/>
        <v>299</v>
      </c>
      <c r="AB67" s="24">
        <f t="shared" si="15"/>
        <v>1204</v>
      </c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11"/>
        <v>215</v>
      </c>
      <c r="C68" s="75">
        <f t="shared" si="10"/>
        <v>27</v>
      </c>
      <c r="D68" s="75">
        <f t="shared" si="10"/>
        <v>242</v>
      </c>
      <c r="E68" s="74">
        <f t="shared" si="10"/>
        <v>7</v>
      </c>
      <c r="F68" s="75">
        <f t="shared" si="10"/>
        <v>14</v>
      </c>
      <c r="G68" s="75">
        <f t="shared" si="10"/>
        <v>21</v>
      </c>
      <c r="H68" s="74">
        <f t="shared" si="16"/>
        <v>263</v>
      </c>
      <c r="I68" s="76">
        <f t="shared" si="12"/>
        <v>7.9847908745247151</v>
      </c>
      <c r="J68" s="77">
        <f t="shared" si="13"/>
        <v>1.1992157220372988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X68" s="24">
        <f>'No.3Ａ（断面別）'!H68</f>
        <v>346</v>
      </c>
      <c r="Y68" s="24">
        <f>'No.3Ｂ（断面別）'!H68</f>
        <v>176</v>
      </c>
      <c r="Z68" s="457">
        <f>'No.3Ｃ（断面別）'!H68</f>
        <v>319</v>
      </c>
      <c r="AA68" s="24">
        <f t="shared" si="14"/>
        <v>263</v>
      </c>
      <c r="AB68" s="24">
        <f t="shared" si="15"/>
        <v>1104</v>
      </c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11"/>
        <v>239</v>
      </c>
      <c r="C69" s="87">
        <f t="shared" si="10"/>
        <v>46</v>
      </c>
      <c r="D69" s="87">
        <f t="shared" si="10"/>
        <v>285</v>
      </c>
      <c r="E69" s="86">
        <f t="shared" si="10"/>
        <v>7</v>
      </c>
      <c r="F69" s="87">
        <f t="shared" si="10"/>
        <v>22</v>
      </c>
      <c r="G69" s="87">
        <f t="shared" si="10"/>
        <v>29</v>
      </c>
      <c r="H69" s="86">
        <f t="shared" si="16"/>
        <v>314</v>
      </c>
      <c r="I69" s="88">
        <f t="shared" si="12"/>
        <v>9.2356687898089174</v>
      </c>
      <c r="J69" s="89">
        <f t="shared" si="13"/>
        <v>1.4317632574893986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X69" s="24">
        <f>'No.3Ａ（断面別）'!H69</f>
        <v>380</v>
      </c>
      <c r="Y69" s="24">
        <f>'No.3Ｂ（断面別）'!H69</f>
        <v>235</v>
      </c>
      <c r="Z69" s="457">
        <f>'No.3Ｃ（断面別）'!H69</f>
        <v>325</v>
      </c>
      <c r="AA69" s="24">
        <f t="shared" si="14"/>
        <v>314</v>
      </c>
      <c r="AB69" s="24">
        <f t="shared" si="15"/>
        <v>1254</v>
      </c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11"/>
        <v>1269</v>
      </c>
      <c r="C70" s="94">
        <f t="shared" si="10"/>
        <v>234</v>
      </c>
      <c r="D70" s="94">
        <f t="shared" si="10"/>
        <v>1503</v>
      </c>
      <c r="E70" s="93">
        <f t="shared" si="10"/>
        <v>33</v>
      </c>
      <c r="F70" s="94">
        <f t="shared" si="10"/>
        <v>98</v>
      </c>
      <c r="G70" s="94">
        <f t="shared" si="10"/>
        <v>131</v>
      </c>
      <c r="H70" s="93">
        <f t="shared" si="16"/>
        <v>1634</v>
      </c>
      <c r="I70" s="95">
        <f t="shared" si="12"/>
        <v>8.0171358629130971</v>
      </c>
      <c r="J70" s="96">
        <f t="shared" si="13"/>
        <v>7.4506406456613927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X70" s="24">
        <f>'No.3Ａ（断面別）'!H70</f>
        <v>1979</v>
      </c>
      <c r="Y70" s="24">
        <f>'No.3Ｂ（断面別）'!H70</f>
        <v>1151</v>
      </c>
      <c r="Z70" s="457">
        <f>'No.3Ｃ（断面別）'!H70</f>
        <v>1850</v>
      </c>
      <c r="AA70" s="24">
        <f t="shared" si="14"/>
        <v>1634</v>
      </c>
      <c r="AB70" s="24">
        <f t="shared" si="15"/>
        <v>6614</v>
      </c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11"/>
        <v>255</v>
      </c>
      <c r="C71" s="100">
        <f t="shared" si="10"/>
        <v>44</v>
      </c>
      <c r="D71" s="100">
        <f t="shared" si="10"/>
        <v>299</v>
      </c>
      <c r="E71" s="99">
        <f t="shared" si="10"/>
        <v>8</v>
      </c>
      <c r="F71" s="100">
        <f t="shared" si="10"/>
        <v>22</v>
      </c>
      <c r="G71" s="100">
        <f t="shared" si="10"/>
        <v>30</v>
      </c>
      <c r="H71" s="99">
        <f t="shared" si="16"/>
        <v>329</v>
      </c>
      <c r="I71" s="101">
        <f t="shared" si="12"/>
        <v>9.1185410334346511</v>
      </c>
      <c r="J71" s="102">
        <f t="shared" si="13"/>
        <v>1.5001595914458985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X71" s="24">
        <f>'No.3Ａ（断面別）'!H71</f>
        <v>464</v>
      </c>
      <c r="Y71" s="24">
        <f>'No.3Ｂ（断面別）'!H71</f>
        <v>220</v>
      </c>
      <c r="Z71" s="457">
        <f>'No.3Ｃ（断面別）'!H71</f>
        <v>405</v>
      </c>
      <c r="AA71" s="24">
        <f t="shared" si="14"/>
        <v>329</v>
      </c>
      <c r="AB71" s="24">
        <f t="shared" si="15"/>
        <v>1418</v>
      </c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11"/>
        <v>225</v>
      </c>
      <c r="C72" s="75">
        <f t="shared" si="10"/>
        <v>37</v>
      </c>
      <c r="D72" s="75">
        <f t="shared" si="10"/>
        <v>262</v>
      </c>
      <c r="E72" s="74">
        <f t="shared" si="10"/>
        <v>6</v>
      </c>
      <c r="F72" s="75">
        <f t="shared" si="10"/>
        <v>15</v>
      </c>
      <c r="G72" s="75">
        <f t="shared" si="10"/>
        <v>21</v>
      </c>
      <c r="H72" s="74">
        <f t="shared" si="16"/>
        <v>283</v>
      </c>
      <c r="I72" s="76">
        <f t="shared" si="12"/>
        <v>7.4204946996466425</v>
      </c>
      <c r="J72" s="77">
        <f t="shared" si="13"/>
        <v>1.2904108339792988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X72" s="24">
        <f>'No.3Ａ（断面別）'!H72</f>
        <v>376</v>
      </c>
      <c r="Y72" s="24">
        <f>'No.3Ｂ（断面別）'!H72</f>
        <v>209</v>
      </c>
      <c r="Z72" s="457">
        <f>'No.3Ｃ（断面別）'!H72</f>
        <v>322</v>
      </c>
      <c r="AA72" s="24">
        <f t="shared" si="14"/>
        <v>283</v>
      </c>
      <c r="AB72" s="24">
        <f t="shared" si="15"/>
        <v>1190</v>
      </c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11"/>
        <v>220</v>
      </c>
      <c r="C73" s="75">
        <f t="shared" si="10"/>
        <v>53</v>
      </c>
      <c r="D73" s="75">
        <f t="shared" si="10"/>
        <v>273</v>
      </c>
      <c r="E73" s="74">
        <f t="shared" si="10"/>
        <v>8</v>
      </c>
      <c r="F73" s="75">
        <f t="shared" si="10"/>
        <v>19</v>
      </c>
      <c r="G73" s="75">
        <f t="shared" si="10"/>
        <v>27</v>
      </c>
      <c r="H73" s="74">
        <f t="shared" si="16"/>
        <v>300</v>
      </c>
      <c r="I73" s="76">
        <f t="shared" si="12"/>
        <v>9</v>
      </c>
      <c r="J73" s="77">
        <f t="shared" si="13"/>
        <v>1.3679266791299987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X73" s="24">
        <f>'No.3Ａ（断面別）'!H73</f>
        <v>352</v>
      </c>
      <c r="Y73" s="24">
        <f>'No.3Ｂ（断面別）'!H73</f>
        <v>233</v>
      </c>
      <c r="Z73" s="457">
        <f>'No.3Ｃ（断面別）'!H73</f>
        <v>285</v>
      </c>
      <c r="AA73" s="24">
        <f t="shared" si="14"/>
        <v>300</v>
      </c>
      <c r="AB73" s="24">
        <f t="shared" si="15"/>
        <v>1170</v>
      </c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11"/>
        <v>242</v>
      </c>
      <c r="C74" s="75">
        <f t="shared" si="10"/>
        <v>49</v>
      </c>
      <c r="D74" s="75">
        <f t="shared" si="10"/>
        <v>291</v>
      </c>
      <c r="E74" s="74">
        <f t="shared" si="10"/>
        <v>9</v>
      </c>
      <c r="F74" s="75">
        <f t="shared" si="10"/>
        <v>18</v>
      </c>
      <c r="G74" s="75">
        <f t="shared" si="10"/>
        <v>27</v>
      </c>
      <c r="H74" s="74">
        <f t="shared" si="16"/>
        <v>318</v>
      </c>
      <c r="I74" s="76">
        <f t="shared" si="12"/>
        <v>8.4905660377358494</v>
      </c>
      <c r="J74" s="77">
        <f t="shared" si="13"/>
        <v>1.4500022798777985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X74" s="24">
        <f>'No.3Ａ（断面別）'!H74</f>
        <v>327</v>
      </c>
      <c r="Y74" s="24">
        <f>'No.3Ｂ（断面別）'!H74</f>
        <v>233</v>
      </c>
      <c r="Z74" s="457">
        <f>'No.3Ｃ（断面別）'!H74</f>
        <v>288</v>
      </c>
      <c r="AA74" s="24">
        <f t="shared" si="14"/>
        <v>318</v>
      </c>
      <c r="AB74" s="24">
        <f t="shared" si="15"/>
        <v>1166</v>
      </c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11"/>
        <v>229</v>
      </c>
      <c r="C75" s="75">
        <f t="shared" si="10"/>
        <v>45</v>
      </c>
      <c r="D75" s="75">
        <f t="shared" si="10"/>
        <v>274</v>
      </c>
      <c r="E75" s="74">
        <f t="shared" si="10"/>
        <v>4</v>
      </c>
      <c r="F75" s="75">
        <f t="shared" si="10"/>
        <v>23</v>
      </c>
      <c r="G75" s="75">
        <f t="shared" si="10"/>
        <v>27</v>
      </c>
      <c r="H75" s="74">
        <f t="shared" si="16"/>
        <v>301</v>
      </c>
      <c r="I75" s="76">
        <f t="shared" si="12"/>
        <v>8.9700996677740878</v>
      </c>
      <c r="J75" s="77">
        <f t="shared" si="13"/>
        <v>1.3724864347270986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X75" s="24">
        <f>'No.3Ａ（断面別）'!H75</f>
        <v>405</v>
      </c>
      <c r="Y75" s="24">
        <f>'No.3Ｂ（断面別）'!H75</f>
        <v>220</v>
      </c>
      <c r="Z75" s="457">
        <f>'No.3Ｃ（断面別）'!H75</f>
        <v>354</v>
      </c>
      <c r="AA75" s="24">
        <f t="shared" si="14"/>
        <v>301</v>
      </c>
      <c r="AB75" s="24">
        <f t="shared" si="15"/>
        <v>1280</v>
      </c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11"/>
        <v>192</v>
      </c>
      <c r="C76" s="87">
        <f t="shared" si="10"/>
        <v>46</v>
      </c>
      <c r="D76" s="87">
        <f t="shared" si="10"/>
        <v>238</v>
      </c>
      <c r="E76" s="86">
        <f t="shared" si="10"/>
        <v>5</v>
      </c>
      <c r="F76" s="87">
        <f t="shared" si="10"/>
        <v>20</v>
      </c>
      <c r="G76" s="87">
        <f t="shared" si="10"/>
        <v>25</v>
      </c>
      <c r="H76" s="86">
        <f t="shared" si="16"/>
        <v>263</v>
      </c>
      <c r="I76" s="88">
        <f t="shared" si="12"/>
        <v>9.5057034220532319</v>
      </c>
      <c r="J76" s="89">
        <f t="shared" si="13"/>
        <v>1.1992157220372988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X76" s="24">
        <f>'No.3Ａ（断面別）'!H76</f>
        <v>289</v>
      </c>
      <c r="Y76" s="24">
        <f>'No.3Ｂ（断面別）'!H76</f>
        <v>182</v>
      </c>
      <c r="Z76" s="457">
        <f>'No.3Ｃ（断面別）'!H76</f>
        <v>266</v>
      </c>
      <c r="AA76" s="24">
        <f t="shared" si="14"/>
        <v>263</v>
      </c>
      <c r="AB76" s="24">
        <f t="shared" si="15"/>
        <v>1000</v>
      </c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11"/>
        <v>1363</v>
      </c>
      <c r="C77" s="94">
        <f t="shared" si="10"/>
        <v>274</v>
      </c>
      <c r="D77" s="94">
        <f t="shared" si="10"/>
        <v>1637</v>
      </c>
      <c r="E77" s="93">
        <f t="shared" si="10"/>
        <v>40</v>
      </c>
      <c r="F77" s="94">
        <f t="shared" si="10"/>
        <v>117</v>
      </c>
      <c r="G77" s="94">
        <f t="shared" si="10"/>
        <v>157</v>
      </c>
      <c r="H77" s="93">
        <f t="shared" si="16"/>
        <v>1794</v>
      </c>
      <c r="I77" s="95">
        <f t="shared" si="12"/>
        <v>8.7513935340022293</v>
      </c>
      <c r="J77" s="96">
        <f t="shared" si="13"/>
        <v>8.1802015411973912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X77" s="24">
        <f>'No.3Ａ（断面別）'!H77</f>
        <v>2213</v>
      </c>
      <c r="Y77" s="24">
        <f>'No.3Ｂ（断面別）'!H77</f>
        <v>1297</v>
      </c>
      <c r="Z77" s="457">
        <f>'No.3Ｃ（断面別）'!H77</f>
        <v>1920</v>
      </c>
      <c r="AA77" s="24">
        <f t="shared" si="14"/>
        <v>1794</v>
      </c>
      <c r="AB77" s="24">
        <f t="shared" si="15"/>
        <v>7224</v>
      </c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11"/>
        <v>1382</v>
      </c>
      <c r="C78" s="105">
        <f t="shared" si="10"/>
        <v>270</v>
      </c>
      <c r="D78" s="94">
        <f t="shared" si="10"/>
        <v>1652</v>
      </c>
      <c r="E78" s="104">
        <f t="shared" si="10"/>
        <v>27</v>
      </c>
      <c r="F78" s="105">
        <f t="shared" si="10"/>
        <v>126</v>
      </c>
      <c r="G78" s="94">
        <f t="shared" si="10"/>
        <v>153</v>
      </c>
      <c r="H78" s="93">
        <f t="shared" si="16"/>
        <v>1805</v>
      </c>
      <c r="I78" s="95">
        <f t="shared" si="12"/>
        <v>8.4764542936288088</v>
      </c>
      <c r="J78" s="96">
        <f t="shared" si="13"/>
        <v>8.230358852765491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X78" s="24">
        <f>'No.3Ａ（断面別）'!H78</f>
        <v>1923</v>
      </c>
      <c r="Y78" s="24">
        <f>'No.3Ｂ（断面別）'!H78</f>
        <v>1336</v>
      </c>
      <c r="Z78" s="457">
        <f>'No.3Ｃ（断面別）'!H78</f>
        <v>1736</v>
      </c>
      <c r="AA78" s="24">
        <f t="shared" si="14"/>
        <v>1805</v>
      </c>
      <c r="AB78" s="24">
        <f t="shared" si="15"/>
        <v>6800</v>
      </c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305" t="s">
        <v>32</v>
      </c>
      <c r="B79" s="104">
        <f t="shared" si="11"/>
        <v>1389</v>
      </c>
      <c r="C79" s="105">
        <f t="shared" si="10"/>
        <v>270</v>
      </c>
      <c r="D79" s="94">
        <f t="shared" si="10"/>
        <v>1659</v>
      </c>
      <c r="E79" s="104">
        <f t="shared" si="10"/>
        <v>23</v>
      </c>
      <c r="F79" s="105">
        <f t="shared" si="10"/>
        <v>100</v>
      </c>
      <c r="G79" s="94">
        <f t="shared" si="10"/>
        <v>123</v>
      </c>
      <c r="H79" s="93">
        <f t="shared" si="16"/>
        <v>1782</v>
      </c>
      <c r="I79" s="95">
        <f t="shared" si="12"/>
        <v>6.9023569023569022</v>
      </c>
      <c r="J79" s="96">
        <f t="shared" si="13"/>
        <v>8.1254844740321914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X79" s="24">
        <f>'No.3Ａ（断面別）'!H79</f>
        <v>1665</v>
      </c>
      <c r="Y79" s="24">
        <f>'No.3Ｂ（断面別）'!H79</f>
        <v>1307</v>
      </c>
      <c r="Z79" s="457">
        <f>'No.3Ｃ（断面別）'!H79</f>
        <v>1530</v>
      </c>
      <c r="AA79" s="24">
        <f t="shared" si="14"/>
        <v>1782</v>
      </c>
      <c r="AB79" s="24">
        <f t="shared" si="15"/>
        <v>6284</v>
      </c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305" t="s">
        <v>33</v>
      </c>
      <c r="B80" s="104">
        <f t="shared" si="11"/>
        <v>1406</v>
      </c>
      <c r="C80" s="105">
        <f t="shared" si="11"/>
        <v>274</v>
      </c>
      <c r="D80" s="94">
        <f t="shared" si="11"/>
        <v>1680</v>
      </c>
      <c r="E80" s="104">
        <f t="shared" si="11"/>
        <v>21</v>
      </c>
      <c r="F80" s="105">
        <f t="shared" si="11"/>
        <v>100</v>
      </c>
      <c r="G80" s="94">
        <f t="shared" si="11"/>
        <v>121</v>
      </c>
      <c r="H80" s="93">
        <f t="shared" si="16"/>
        <v>1801</v>
      </c>
      <c r="I80" s="95">
        <f t="shared" si="12"/>
        <v>6.7184897279289277</v>
      </c>
      <c r="J80" s="96">
        <f t="shared" si="13"/>
        <v>8.212119830377091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X80" s="24">
        <f>'No.3Ａ（断面別）'!H80</f>
        <v>1691</v>
      </c>
      <c r="Y80" s="24">
        <f>'No.3Ｂ（断面別）'!H80</f>
        <v>1333</v>
      </c>
      <c r="Z80" s="457">
        <f>'No.3Ｃ（断面別）'!H80</f>
        <v>1525</v>
      </c>
      <c r="AA80" s="24">
        <f t="shared" si="14"/>
        <v>1801</v>
      </c>
      <c r="AB80" s="24">
        <f t="shared" si="15"/>
        <v>6350</v>
      </c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305" t="s">
        <v>34</v>
      </c>
      <c r="B81" s="104">
        <f t="shared" ref="B81:G96" si="17">B41+K41</f>
        <v>1512</v>
      </c>
      <c r="C81" s="105">
        <f t="shared" si="17"/>
        <v>229</v>
      </c>
      <c r="D81" s="94">
        <f t="shared" si="17"/>
        <v>1741</v>
      </c>
      <c r="E81" s="104">
        <f t="shared" si="17"/>
        <v>23</v>
      </c>
      <c r="F81" s="105">
        <f t="shared" si="17"/>
        <v>90</v>
      </c>
      <c r="G81" s="94">
        <f t="shared" si="17"/>
        <v>113</v>
      </c>
      <c r="H81" s="93">
        <f t="shared" si="16"/>
        <v>1854</v>
      </c>
      <c r="I81" s="95">
        <f t="shared" si="12"/>
        <v>6.0949298813376487</v>
      </c>
      <c r="J81" s="96">
        <f t="shared" si="13"/>
        <v>8.4537868770233917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X81" s="24">
        <f>'No.3Ａ（断面別）'!H81</f>
        <v>1697</v>
      </c>
      <c r="Y81" s="24">
        <f>'No.3Ｂ（断面別）'!H81</f>
        <v>1376</v>
      </c>
      <c r="Z81" s="457">
        <f>'No.3Ｃ（断面別）'!H81</f>
        <v>1543</v>
      </c>
      <c r="AA81" s="24">
        <f t="shared" si="14"/>
        <v>1854</v>
      </c>
      <c r="AB81" s="24">
        <f t="shared" si="15"/>
        <v>6470</v>
      </c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305" t="s">
        <v>35</v>
      </c>
      <c r="B82" s="104">
        <f t="shared" si="17"/>
        <v>1422</v>
      </c>
      <c r="C82" s="105">
        <f t="shared" si="17"/>
        <v>271</v>
      </c>
      <c r="D82" s="94">
        <f t="shared" si="17"/>
        <v>1693</v>
      </c>
      <c r="E82" s="104">
        <f t="shared" si="17"/>
        <v>20</v>
      </c>
      <c r="F82" s="105">
        <f t="shared" si="17"/>
        <v>76</v>
      </c>
      <c r="G82" s="94">
        <f t="shared" si="17"/>
        <v>96</v>
      </c>
      <c r="H82" s="93">
        <f t="shared" si="16"/>
        <v>1789</v>
      </c>
      <c r="I82" s="95">
        <f t="shared" si="12"/>
        <v>5.3661263275572946</v>
      </c>
      <c r="J82" s="96">
        <f t="shared" si="13"/>
        <v>8.1574027632118913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X82" s="24">
        <f>'No.3Ａ（断面別）'!H82</f>
        <v>1808</v>
      </c>
      <c r="Y82" s="24">
        <f>'No.3Ｂ（断面別）'!H82</f>
        <v>1346</v>
      </c>
      <c r="Z82" s="457">
        <f>'No.3Ｃ（断面別）'!H82</f>
        <v>1671</v>
      </c>
      <c r="AA82" s="24">
        <f t="shared" si="14"/>
        <v>1789</v>
      </c>
      <c r="AB82" s="24">
        <f t="shared" si="15"/>
        <v>6614</v>
      </c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305" t="s">
        <v>36</v>
      </c>
      <c r="B83" s="104">
        <f t="shared" si="17"/>
        <v>1497</v>
      </c>
      <c r="C83" s="105">
        <f t="shared" si="17"/>
        <v>264</v>
      </c>
      <c r="D83" s="94">
        <f t="shared" si="17"/>
        <v>1761</v>
      </c>
      <c r="E83" s="104">
        <f t="shared" si="17"/>
        <v>24</v>
      </c>
      <c r="F83" s="105">
        <f t="shared" si="17"/>
        <v>78</v>
      </c>
      <c r="G83" s="94">
        <f t="shared" si="17"/>
        <v>102</v>
      </c>
      <c r="H83" s="93">
        <f t="shared" si="16"/>
        <v>1863</v>
      </c>
      <c r="I83" s="95">
        <f t="shared" si="12"/>
        <v>5.4750402576489536</v>
      </c>
      <c r="J83" s="96">
        <f t="shared" si="13"/>
        <v>8.4948246773972915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X83" s="24">
        <f>'No.3Ａ（断面別）'!H83</f>
        <v>1811</v>
      </c>
      <c r="Y83" s="24">
        <f>'No.3Ｂ（断面別）'!H83</f>
        <v>1389</v>
      </c>
      <c r="Z83" s="457">
        <f>'No.3Ｃ（断面別）'!H83</f>
        <v>1679</v>
      </c>
      <c r="AA83" s="24">
        <f t="shared" si="14"/>
        <v>1863</v>
      </c>
      <c r="AB83" s="24">
        <f t="shared" si="15"/>
        <v>6742</v>
      </c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305" t="s">
        <v>37</v>
      </c>
      <c r="B84" s="107">
        <f t="shared" si="17"/>
        <v>1513</v>
      </c>
      <c r="C84" s="108">
        <f t="shared" si="17"/>
        <v>267</v>
      </c>
      <c r="D84" s="109">
        <f t="shared" si="17"/>
        <v>1780</v>
      </c>
      <c r="E84" s="107">
        <f t="shared" si="17"/>
        <v>30</v>
      </c>
      <c r="F84" s="110">
        <f t="shared" si="17"/>
        <v>65</v>
      </c>
      <c r="G84" s="109">
        <f t="shared" si="17"/>
        <v>95</v>
      </c>
      <c r="H84" s="104">
        <f t="shared" si="16"/>
        <v>1875</v>
      </c>
      <c r="I84" s="95">
        <f t="shared" si="12"/>
        <v>5.0666666666666664</v>
      </c>
      <c r="J84" s="96">
        <f t="shared" si="13"/>
        <v>8.5495417445624913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X84" s="24">
        <f>'No.3Ａ（断面別）'!H84</f>
        <v>1840</v>
      </c>
      <c r="Y84" s="24">
        <f>'No.3Ｂ（断面別）'!H84</f>
        <v>1406</v>
      </c>
      <c r="Z84" s="457">
        <f>'No.3Ｃ（断面別）'!H84</f>
        <v>1623</v>
      </c>
      <c r="AA84" s="24">
        <f t="shared" si="14"/>
        <v>1875</v>
      </c>
      <c r="AB84" s="24">
        <f t="shared" si="15"/>
        <v>6744</v>
      </c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7"/>
        <v>1549</v>
      </c>
      <c r="C85" s="108">
        <f t="shared" si="17"/>
        <v>257</v>
      </c>
      <c r="D85" s="109">
        <f t="shared" si="17"/>
        <v>1806</v>
      </c>
      <c r="E85" s="107">
        <f t="shared" si="17"/>
        <v>22</v>
      </c>
      <c r="F85" s="110">
        <f t="shared" si="17"/>
        <v>57</v>
      </c>
      <c r="G85" s="109">
        <f t="shared" si="17"/>
        <v>79</v>
      </c>
      <c r="H85" s="104">
        <f t="shared" si="16"/>
        <v>1885</v>
      </c>
      <c r="I85" s="95">
        <f t="shared" si="12"/>
        <v>4.1909814323607426</v>
      </c>
      <c r="J85" s="96">
        <f t="shared" si="13"/>
        <v>8.5951393005334911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X85" s="24">
        <f>'No.3Ａ（断面別）'!H85</f>
        <v>2043</v>
      </c>
      <c r="Y85" s="24">
        <f>'No.3Ｂ（断面別）'!H85</f>
        <v>1465</v>
      </c>
      <c r="Z85" s="457">
        <f>'No.3Ｃ（断面別）'!H85</f>
        <v>1867</v>
      </c>
      <c r="AA85" s="24">
        <f t="shared" si="14"/>
        <v>1885</v>
      </c>
      <c r="AB85" s="24">
        <f t="shared" si="15"/>
        <v>7260</v>
      </c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7"/>
        <v>245</v>
      </c>
      <c r="C86" s="115">
        <f t="shared" si="17"/>
        <v>42</v>
      </c>
      <c r="D86" s="116">
        <f t="shared" si="17"/>
        <v>287</v>
      </c>
      <c r="E86" s="114">
        <f t="shared" si="17"/>
        <v>8</v>
      </c>
      <c r="F86" s="117">
        <f t="shared" si="17"/>
        <v>9</v>
      </c>
      <c r="G86" s="116">
        <f t="shared" si="17"/>
        <v>17</v>
      </c>
      <c r="H86" s="118">
        <f t="shared" si="16"/>
        <v>304</v>
      </c>
      <c r="I86" s="119">
        <f t="shared" si="12"/>
        <v>5.5921052631578947</v>
      </c>
      <c r="J86" s="120">
        <f t="shared" si="13"/>
        <v>1.3861657015183986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X86" s="24">
        <f>'No.3Ａ（断面別）'!H86</f>
        <v>330</v>
      </c>
      <c r="Y86" s="24">
        <f>'No.3Ｂ（断面別）'!H86</f>
        <v>237</v>
      </c>
      <c r="Z86" s="457">
        <f>'No.3Ｃ（断面別）'!H86</f>
        <v>321</v>
      </c>
      <c r="AA86" s="24">
        <f t="shared" si="14"/>
        <v>304</v>
      </c>
      <c r="AB86" s="24">
        <f t="shared" si="15"/>
        <v>1192</v>
      </c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7"/>
        <v>251</v>
      </c>
      <c r="C87" s="124">
        <f t="shared" si="17"/>
        <v>41</v>
      </c>
      <c r="D87" s="125">
        <f t="shared" si="17"/>
        <v>292</v>
      </c>
      <c r="E87" s="123">
        <f t="shared" si="17"/>
        <v>6</v>
      </c>
      <c r="F87" s="126">
        <f t="shared" si="17"/>
        <v>10</v>
      </c>
      <c r="G87" s="125">
        <f t="shared" si="17"/>
        <v>16</v>
      </c>
      <c r="H87" s="127">
        <f t="shared" si="16"/>
        <v>308</v>
      </c>
      <c r="I87" s="128">
        <f t="shared" si="12"/>
        <v>5.1948051948051948</v>
      </c>
      <c r="J87" s="129">
        <f t="shared" si="13"/>
        <v>1.4044047239067985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X87" s="24">
        <f>'No.3Ａ（断面別）'!H87</f>
        <v>326</v>
      </c>
      <c r="Y87" s="24">
        <f>'No.3Ｂ（断面別）'!H87</f>
        <v>225</v>
      </c>
      <c r="Z87" s="457">
        <f>'No.3Ｃ（断面別）'!H87</f>
        <v>301</v>
      </c>
      <c r="AA87" s="24">
        <f t="shared" si="14"/>
        <v>308</v>
      </c>
      <c r="AB87" s="24">
        <f t="shared" si="15"/>
        <v>1160</v>
      </c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7"/>
        <v>263</v>
      </c>
      <c r="C88" s="124">
        <f t="shared" si="17"/>
        <v>43</v>
      </c>
      <c r="D88" s="125">
        <f t="shared" si="17"/>
        <v>306</v>
      </c>
      <c r="E88" s="123">
        <f t="shared" si="17"/>
        <v>3</v>
      </c>
      <c r="F88" s="126">
        <f t="shared" si="17"/>
        <v>7</v>
      </c>
      <c r="G88" s="125">
        <f t="shared" si="17"/>
        <v>10</v>
      </c>
      <c r="H88" s="127">
        <f t="shared" si="16"/>
        <v>316</v>
      </c>
      <c r="I88" s="128">
        <f t="shared" si="12"/>
        <v>3.1645569620253164</v>
      </c>
      <c r="J88" s="129">
        <f t="shared" si="13"/>
        <v>1.4408827686835985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X88" s="24">
        <f>'No.3Ａ（断面別）'!H88</f>
        <v>364</v>
      </c>
      <c r="Y88" s="24">
        <f>'No.3Ｂ（断面別）'!H88</f>
        <v>241</v>
      </c>
      <c r="Z88" s="457">
        <f>'No.3Ｃ（断面別）'!H88</f>
        <v>339</v>
      </c>
      <c r="AA88" s="24">
        <f t="shared" si="14"/>
        <v>316</v>
      </c>
      <c r="AB88" s="24">
        <f t="shared" si="15"/>
        <v>1260</v>
      </c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7"/>
        <v>268</v>
      </c>
      <c r="C89" s="124">
        <f t="shared" si="17"/>
        <v>46</v>
      </c>
      <c r="D89" s="125">
        <f t="shared" si="17"/>
        <v>314</v>
      </c>
      <c r="E89" s="123">
        <f t="shared" si="17"/>
        <v>4</v>
      </c>
      <c r="F89" s="126">
        <f t="shared" si="17"/>
        <v>8</v>
      </c>
      <c r="G89" s="125">
        <f t="shared" si="17"/>
        <v>12</v>
      </c>
      <c r="H89" s="127">
        <f t="shared" si="16"/>
        <v>326</v>
      </c>
      <c r="I89" s="128">
        <f t="shared" si="12"/>
        <v>3.6809815950920246</v>
      </c>
      <c r="J89" s="129">
        <f t="shared" si="13"/>
        <v>1.4864803246545986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X89" s="24">
        <f>'No.3Ａ（断面別）'!H89</f>
        <v>399</v>
      </c>
      <c r="Y89" s="24">
        <f>'No.3Ｂ（断面別）'!H89</f>
        <v>245</v>
      </c>
      <c r="Z89" s="457">
        <f>'No.3Ｃ（断面別）'!H89</f>
        <v>368</v>
      </c>
      <c r="AA89" s="24">
        <f t="shared" si="14"/>
        <v>326</v>
      </c>
      <c r="AB89" s="24">
        <f t="shared" si="15"/>
        <v>1338</v>
      </c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7"/>
        <v>284</v>
      </c>
      <c r="C90" s="75">
        <f t="shared" si="17"/>
        <v>43</v>
      </c>
      <c r="D90" s="75">
        <f t="shared" si="17"/>
        <v>327</v>
      </c>
      <c r="E90" s="74">
        <f t="shared" si="17"/>
        <v>3</v>
      </c>
      <c r="F90" s="75">
        <f t="shared" si="17"/>
        <v>7</v>
      </c>
      <c r="G90" s="75">
        <f t="shared" si="17"/>
        <v>10</v>
      </c>
      <c r="H90" s="74">
        <f t="shared" si="16"/>
        <v>337</v>
      </c>
      <c r="I90" s="76">
        <f t="shared" si="12"/>
        <v>2.9673590504451037</v>
      </c>
      <c r="J90" s="77">
        <f t="shared" si="13"/>
        <v>1.5366376362226986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X90" s="24">
        <f>'No.3Ａ（断面別）'!H90</f>
        <v>363</v>
      </c>
      <c r="Y90" s="24">
        <f>'No.3Ｂ（断面別）'!H90</f>
        <v>251</v>
      </c>
      <c r="Z90" s="457">
        <f>'No.3Ｃ（断面別）'!H90</f>
        <v>337</v>
      </c>
      <c r="AA90" s="24">
        <f t="shared" si="14"/>
        <v>337</v>
      </c>
      <c r="AB90" s="24">
        <f t="shared" si="15"/>
        <v>1288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7"/>
        <v>257</v>
      </c>
      <c r="C91" s="87">
        <f t="shared" si="17"/>
        <v>48</v>
      </c>
      <c r="D91" s="87">
        <f t="shared" si="17"/>
        <v>305</v>
      </c>
      <c r="E91" s="86">
        <f t="shared" si="17"/>
        <v>5</v>
      </c>
      <c r="F91" s="87">
        <f t="shared" si="17"/>
        <v>7</v>
      </c>
      <c r="G91" s="87">
        <f t="shared" si="17"/>
        <v>12</v>
      </c>
      <c r="H91" s="86">
        <f t="shared" si="16"/>
        <v>317</v>
      </c>
      <c r="I91" s="132">
        <f t="shared" si="12"/>
        <v>3.7854889589905363</v>
      </c>
      <c r="J91" s="133">
        <f t="shared" si="13"/>
        <v>1.4454425242806985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X91" s="24">
        <f>'No.3Ａ（断面別）'!H91</f>
        <v>291</v>
      </c>
      <c r="Y91" s="24">
        <f>'No.3Ｂ（断面別）'!H91</f>
        <v>246</v>
      </c>
      <c r="Z91" s="457">
        <f>'No.3Ｃ（断面別）'!H91</f>
        <v>276</v>
      </c>
      <c r="AA91" s="24">
        <f t="shared" si="14"/>
        <v>317</v>
      </c>
      <c r="AB91" s="24">
        <f t="shared" si="15"/>
        <v>1130</v>
      </c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45</v>
      </c>
      <c r="B92" s="93">
        <f t="shared" si="17"/>
        <v>1568</v>
      </c>
      <c r="C92" s="94">
        <f t="shared" si="17"/>
        <v>263</v>
      </c>
      <c r="D92" s="94">
        <f t="shared" si="17"/>
        <v>1831</v>
      </c>
      <c r="E92" s="93">
        <f t="shared" si="17"/>
        <v>29</v>
      </c>
      <c r="F92" s="94">
        <f t="shared" si="17"/>
        <v>48</v>
      </c>
      <c r="G92" s="94">
        <f t="shared" si="17"/>
        <v>77</v>
      </c>
      <c r="H92" s="93">
        <f t="shared" si="16"/>
        <v>1908</v>
      </c>
      <c r="I92" s="95">
        <f t="shared" si="12"/>
        <v>4.0356394129979041</v>
      </c>
      <c r="J92" s="96">
        <f t="shared" si="13"/>
        <v>8.7000136792667906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X92" s="24">
        <f>'No.3Ａ（断面別）'!H92</f>
        <v>2073</v>
      </c>
      <c r="Y92" s="24">
        <f>'No.3Ｂ（断面別）'!H92</f>
        <v>1445</v>
      </c>
      <c r="Z92" s="457">
        <f>'No.3Ｃ（断面別）'!H92</f>
        <v>1942</v>
      </c>
      <c r="AA92" s="24">
        <f t="shared" si="14"/>
        <v>1908</v>
      </c>
      <c r="AB92" s="24">
        <f t="shared" si="15"/>
        <v>7368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7"/>
        <v>311</v>
      </c>
      <c r="C93" s="135">
        <f t="shared" si="17"/>
        <v>45</v>
      </c>
      <c r="D93" s="135">
        <f t="shared" si="17"/>
        <v>356</v>
      </c>
      <c r="E93" s="134">
        <f t="shared" si="17"/>
        <v>7</v>
      </c>
      <c r="F93" s="135">
        <f t="shared" si="17"/>
        <v>10</v>
      </c>
      <c r="G93" s="135">
        <f t="shared" si="17"/>
        <v>17</v>
      </c>
      <c r="H93" s="134">
        <f t="shared" si="16"/>
        <v>373</v>
      </c>
      <c r="I93" s="136">
        <f t="shared" si="12"/>
        <v>4.5576407506702417</v>
      </c>
      <c r="J93" s="137">
        <f t="shared" si="13"/>
        <v>1.7007888377182983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X93" s="24">
        <f>'No.3Ａ（断面別）'!H93</f>
        <v>344</v>
      </c>
      <c r="Y93" s="24">
        <f>'No.3Ｂ（断面別）'!H93</f>
        <v>268</v>
      </c>
      <c r="Z93" s="457">
        <f>'No.3Ｃ（断面別）'!H93</f>
        <v>333</v>
      </c>
      <c r="AA93" s="24">
        <f t="shared" si="14"/>
        <v>373</v>
      </c>
      <c r="AB93" s="24">
        <f t="shared" si="15"/>
        <v>1318</v>
      </c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7"/>
        <v>279</v>
      </c>
      <c r="C94" s="75">
        <f t="shared" si="17"/>
        <v>35</v>
      </c>
      <c r="D94" s="75">
        <f t="shared" si="17"/>
        <v>314</v>
      </c>
      <c r="E94" s="74">
        <f t="shared" si="17"/>
        <v>8</v>
      </c>
      <c r="F94" s="75">
        <f t="shared" si="17"/>
        <v>6</v>
      </c>
      <c r="G94" s="75">
        <f t="shared" si="17"/>
        <v>14</v>
      </c>
      <c r="H94" s="74">
        <f t="shared" si="16"/>
        <v>328</v>
      </c>
      <c r="I94" s="76">
        <f t="shared" si="12"/>
        <v>4.2682926829268295</v>
      </c>
      <c r="J94" s="77">
        <f t="shared" si="13"/>
        <v>1.4955998358487985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X94" s="24">
        <f>'No.3Ａ（断面別）'!H94</f>
        <v>384</v>
      </c>
      <c r="Y94" s="24">
        <f>'No.3Ｂ（断面別）'!H94</f>
        <v>241</v>
      </c>
      <c r="Z94" s="457">
        <f>'No.3Ｃ（断面別）'!H94</f>
        <v>349</v>
      </c>
      <c r="AA94" s="24">
        <f t="shared" si="14"/>
        <v>328</v>
      </c>
      <c r="AB94" s="24">
        <f t="shared" si="15"/>
        <v>1302</v>
      </c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7"/>
        <v>220</v>
      </c>
      <c r="C95" s="75">
        <f t="shared" si="17"/>
        <v>34</v>
      </c>
      <c r="D95" s="75">
        <f t="shared" si="17"/>
        <v>254</v>
      </c>
      <c r="E95" s="74">
        <f t="shared" si="17"/>
        <v>3</v>
      </c>
      <c r="F95" s="75">
        <f t="shared" si="17"/>
        <v>4</v>
      </c>
      <c r="G95" s="75">
        <f t="shared" si="17"/>
        <v>7</v>
      </c>
      <c r="H95" s="74">
        <f t="shared" si="16"/>
        <v>261</v>
      </c>
      <c r="I95" s="76">
        <f t="shared" si="12"/>
        <v>2.6819923371647509</v>
      </c>
      <c r="J95" s="77">
        <f t="shared" si="13"/>
        <v>1.1900962108430988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X95" s="24">
        <f>'No.3Ａ（断面別）'!H95</f>
        <v>368</v>
      </c>
      <c r="Y95" s="24">
        <f>'No.3Ｂ（断面別）'!H95</f>
        <v>185</v>
      </c>
      <c r="Z95" s="457">
        <f>'No.3Ｃ（断面別）'!H95</f>
        <v>346</v>
      </c>
      <c r="AA95" s="24">
        <f t="shared" si="14"/>
        <v>261</v>
      </c>
      <c r="AB95" s="24">
        <f t="shared" si="15"/>
        <v>1160</v>
      </c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7"/>
        <v>277</v>
      </c>
      <c r="C96" s="75">
        <f t="shared" si="17"/>
        <v>33</v>
      </c>
      <c r="D96" s="75">
        <f t="shared" si="17"/>
        <v>310</v>
      </c>
      <c r="E96" s="74">
        <f t="shared" si="17"/>
        <v>5</v>
      </c>
      <c r="F96" s="75">
        <f t="shared" si="17"/>
        <v>9</v>
      </c>
      <c r="G96" s="75">
        <f t="shared" si="17"/>
        <v>14</v>
      </c>
      <c r="H96" s="74">
        <f t="shared" si="16"/>
        <v>324</v>
      </c>
      <c r="I96" s="128">
        <f t="shared" si="12"/>
        <v>4.3209876543209873</v>
      </c>
      <c r="J96" s="129">
        <f t="shared" si="13"/>
        <v>1.4773608134603986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X96" s="24">
        <f>'No.3Ａ（断面別）'!H96</f>
        <v>281</v>
      </c>
      <c r="Y96" s="24">
        <f>'No.3Ｂ（断面別）'!H96</f>
        <v>244</v>
      </c>
      <c r="Z96" s="457">
        <f>'No.3Ｃ（断面別）'!H96</f>
        <v>271</v>
      </c>
      <c r="AA96" s="24">
        <f t="shared" si="14"/>
        <v>324</v>
      </c>
      <c r="AB96" s="24">
        <f t="shared" si="15"/>
        <v>1120</v>
      </c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ref="B97:G99" si="18">B57+K57</f>
        <v>290</v>
      </c>
      <c r="C97" s="75">
        <f t="shared" si="18"/>
        <v>33</v>
      </c>
      <c r="D97" s="75">
        <f t="shared" si="18"/>
        <v>323</v>
      </c>
      <c r="E97" s="74">
        <f t="shared" si="18"/>
        <v>8</v>
      </c>
      <c r="F97" s="75">
        <f t="shared" si="18"/>
        <v>5</v>
      </c>
      <c r="G97" s="75">
        <f t="shared" si="18"/>
        <v>13</v>
      </c>
      <c r="H97" s="74">
        <f t="shared" si="16"/>
        <v>336</v>
      </c>
      <c r="I97" s="76">
        <f t="shared" si="12"/>
        <v>3.8690476190476191</v>
      </c>
      <c r="J97" s="77">
        <f t="shared" si="13"/>
        <v>1.5320778806255984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X97" s="24">
        <f>'No.3Ａ（断面別）'!H97</f>
        <v>270</v>
      </c>
      <c r="Y97" s="24">
        <f>'No.3Ｂ（断面別）'!H97</f>
        <v>239</v>
      </c>
      <c r="Z97" s="457">
        <f>'No.3Ｃ（断面別）'!H97</f>
        <v>243</v>
      </c>
      <c r="AA97" s="24">
        <f t="shared" si="14"/>
        <v>336</v>
      </c>
      <c r="AB97" s="24">
        <f t="shared" si="15"/>
        <v>1088</v>
      </c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51</v>
      </c>
      <c r="B98" s="86">
        <f t="shared" si="18"/>
        <v>271</v>
      </c>
      <c r="C98" s="87">
        <f t="shared" si="18"/>
        <v>41</v>
      </c>
      <c r="D98" s="87">
        <f t="shared" si="18"/>
        <v>312</v>
      </c>
      <c r="E98" s="86">
        <f t="shared" si="18"/>
        <v>4</v>
      </c>
      <c r="F98" s="87">
        <f t="shared" si="18"/>
        <v>3</v>
      </c>
      <c r="G98" s="87">
        <f t="shared" si="18"/>
        <v>7</v>
      </c>
      <c r="H98" s="86">
        <f t="shared" si="16"/>
        <v>319</v>
      </c>
      <c r="I98" s="132">
        <f t="shared" si="12"/>
        <v>2.1943573667711598</v>
      </c>
      <c r="J98" s="133">
        <f t="shared" si="13"/>
        <v>1.4545620354748985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X98" s="24">
        <f>'No.3Ａ（断面別）'!H98</f>
        <v>284</v>
      </c>
      <c r="Y98" s="24">
        <f>'No.3Ｂ（断面別）'!H98</f>
        <v>241</v>
      </c>
      <c r="Z98" s="457">
        <f>'No.3Ｃ（断面別）'!H98</f>
        <v>272</v>
      </c>
      <c r="AA98" s="24">
        <f t="shared" si="14"/>
        <v>319</v>
      </c>
      <c r="AB98" s="24">
        <f t="shared" si="15"/>
        <v>1116</v>
      </c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52</v>
      </c>
      <c r="B99" s="93">
        <f t="shared" si="18"/>
        <v>1648</v>
      </c>
      <c r="C99" s="94">
        <f t="shared" si="18"/>
        <v>221</v>
      </c>
      <c r="D99" s="94">
        <f t="shared" si="18"/>
        <v>1869</v>
      </c>
      <c r="E99" s="93">
        <f t="shared" si="18"/>
        <v>35</v>
      </c>
      <c r="F99" s="94">
        <f t="shared" si="18"/>
        <v>37</v>
      </c>
      <c r="G99" s="94">
        <f t="shared" si="18"/>
        <v>72</v>
      </c>
      <c r="H99" s="93">
        <f t="shared" si="16"/>
        <v>1941</v>
      </c>
      <c r="I99" s="95">
        <f t="shared" si="12"/>
        <v>3.7094281298299845</v>
      </c>
      <c r="J99" s="96">
        <f t="shared" si="13"/>
        <v>8.8504856139710917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X99" s="24">
        <f>'No.3Ａ（断面別）'!H99</f>
        <v>1931</v>
      </c>
      <c r="Y99" s="24">
        <f>'No.3Ｂ（断面別）'!H99</f>
        <v>1418</v>
      </c>
      <c r="Z99" s="457">
        <f>'No.3Ｃ（断面別）'!H99</f>
        <v>1814</v>
      </c>
      <c r="AA99" s="24">
        <f t="shared" si="14"/>
        <v>1941</v>
      </c>
      <c r="AB99" s="24">
        <f t="shared" si="15"/>
        <v>7104</v>
      </c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17518</v>
      </c>
      <c r="C100" s="142">
        <f t="shared" ref="C100:H100" si="19">C70+C77+C78+C79+C80+C81+C82+C83+C84+C85+C92+C99</f>
        <v>3094</v>
      </c>
      <c r="D100" s="143">
        <f t="shared" si="19"/>
        <v>20612</v>
      </c>
      <c r="E100" s="141">
        <f t="shared" si="19"/>
        <v>327</v>
      </c>
      <c r="F100" s="144">
        <f t="shared" si="19"/>
        <v>992</v>
      </c>
      <c r="G100" s="143">
        <f t="shared" si="19"/>
        <v>1319</v>
      </c>
      <c r="H100" s="302">
        <f t="shared" si="19"/>
        <v>21931</v>
      </c>
      <c r="I100" s="547">
        <f t="shared" ref="I100" si="20">IF(H100=0,"-",G100/H100%)</f>
        <v>6.0143176325748939</v>
      </c>
      <c r="J100" s="304">
        <f t="shared" ref="J100" si="21">J70+J77+J78+J79+J80+J81+J82+J83+J84+J85+J92+J99</f>
        <v>99.999999999999986</v>
      </c>
      <c r="K100" s="145"/>
      <c r="L100" s="142"/>
      <c r="M100" s="143"/>
      <c r="N100" s="141"/>
      <c r="O100" s="144"/>
      <c r="P100" s="143"/>
      <c r="Q100" s="302"/>
      <c r="R100" s="303"/>
      <c r="S100" s="304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30:U30 T37:U37 T44:U49 T52:U52 T59:U59 T70:U70 T77:U77 T84:U89 T92:U92 T99:U99">
    <cfRule type="expression" dxfId="9" priority="18" stopIfTrue="1">
      <formula>$Y30=1</formula>
    </cfRule>
  </conditionalFormatting>
  <conditionalFormatting sqref="B30:J30 B37:J37 B44:J49 B52:J52 B59:J59">
    <cfRule type="expression" dxfId="8" priority="9" stopIfTrue="1">
      <formula>$Y30=1</formula>
    </cfRule>
  </conditionalFormatting>
  <conditionalFormatting sqref="K30:R30 K37:R37 K44:R49 K52:R52 K59:R59">
    <cfRule type="expression" dxfId="7" priority="8" stopIfTrue="1">
      <formula>$Y30=1</formula>
    </cfRule>
  </conditionalFormatting>
  <conditionalFormatting sqref="B70:J70 B77:J77 B84:J89 B92:J92 B99:J99">
    <cfRule type="expression" dxfId="6" priority="7" stopIfTrue="1">
      <formula>$Y70=1</formula>
    </cfRule>
  </conditionalFormatting>
  <conditionalFormatting sqref="K70:S70 K77:S77 K84:S89 K92:S92 K99:S99">
    <cfRule type="expression" dxfId="5" priority="6" stopIfTrue="1">
      <formula>$Y70=1</formula>
    </cfRule>
  </conditionalFormatting>
  <conditionalFormatting sqref="AB64:AB99">
    <cfRule type="top10" dxfId="4" priority="5" rank="1"/>
  </conditionalFormatting>
  <conditionalFormatting sqref="S30 S37 S44:S49 S52 S59">
    <cfRule type="expression" dxfId="3" priority="4" stopIfTrue="1">
      <formula>$Y30=1</formula>
    </cfRule>
  </conditionalFormatting>
  <conditionalFormatting sqref="I60">
    <cfRule type="expression" dxfId="2" priority="3" stopIfTrue="1">
      <formula>$Y60=1</formula>
    </cfRule>
  </conditionalFormatting>
  <conditionalFormatting sqref="R60">
    <cfRule type="expression" dxfId="1" priority="2" stopIfTrue="1">
      <formula>$Y60=1</formula>
    </cfRule>
  </conditionalFormatting>
  <conditionalFormatting sqref="I100">
    <cfRule type="expression" dxfId="0" priority="1" stopIfTrue="1">
      <formula>$Y100=1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7"/>
  <sheetViews>
    <sheetView view="pageBreakPreview" topLeftCell="A3" zoomScale="55" zoomScaleNormal="100" zoomScaleSheetLayoutView="55" workbookViewId="0">
      <selection activeCell="S41" sqref="S41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153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154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155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156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218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238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75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9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9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9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9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9" s="207" customFormat="1" ht="12.75" customHeight="1" thickBot="1">
      <c r="A37" s="210" t="s">
        <v>157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9" s="207" customFormat="1" ht="12.75" customHeight="1">
      <c r="A38" s="214" t="s">
        <v>6</v>
      </c>
      <c r="B38" s="215">
        <f>'No.3Ａ（断面別）'!G30</f>
        <v>49</v>
      </c>
      <c r="C38" s="216">
        <f>'No.3Ａ（断面別）'!G37</f>
        <v>57</v>
      </c>
      <c r="D38" s="217">
        <f>'No.3Ａ（断面別）'!G38</f>
        <v>82</v>
      </c>
      <c r="E38" s="217">
        <f>'No.3Ａ（断面別）'!G39</f>
        <v>63</v>
      </c>
      <c r="F38" s="217">
        <f>'No.3Ａ（断面別）'!G40</f>
        <v>58</v>
      </c>
      <c r="G38" s="217">
        <f>'No.3Ａ（断面別）'!G41</f>
        <v>40</v>
      </c>
      <c r="H38" s="217">
        <f>'No.3Ａ（断面別）'!G42</f>
        <v>45</v>
      </c>
      <c r="I38" s="217">
        <f>'No.3Ａ（断面別）'!G43</f>
        <v>45</v>
      </c>
      <c r="J38" s="217">
        <f>'No.3Ａ（断面別）'!G44</f>
        <v>39</v>
      </c>
      <c r="K38" s="217">
        <f>'No.3Ａ（断面別）'!G45</f>
        <v>40</v>
      </c>
      <c r="L38" s="217">
        <f>'No.3Ａ（断面別）'!G52</f>
        <v>26</v>
      </c>
      <c r="M38" s="217">
        <f>'No.3Ａ（断面別）'!G59</f>
        <v>17</v>
      </c>
      <c r="N38" s="218">
        <f>SUM(B38:M38)</f>
        <v>561</v>
      </c>
    </row>
    <row r="39" spans="1:19" s="207" customFormat="1" ht="12.75" customHeight="1" thickBot="1">
      <c r="A39" s="219" t="s">
        <v>158</v>
      </c>
      <c r="B39" s="220">
        <f>'No.3Ａ（断面別）'!D30</f>
        <v>997</v>
      </c>
      <c r="C39" s="221">
        <f>'No.3Ａ（断面別）'!D37</f>
        <v>1114</v>
      </c>
      <c r="D39" s="222">
        <f>'No.3Ａ（断面別）'!D38</f>
        <v>957</v>
      </c>
      <c r="E39" s="222">
        <f>'No.3Ａ（断面別）'!D39</f>
        <v>813</v>
      </c>
      <c r="F39" s="222">
        <f>'No.3Ａ（断面別）'!D40</f>
        <v>823</v>
      </c>
      <c r="G39" s="222">
        <f>'No.3Ａ（断面別）'!D41</f>
        <v>842</v>
      </c>
      <c r="H39" s="222">
        <f>'No.3Ａ（断面別）'!D42</f>
        <v>915</v>
      </c>
      <c r="I39" s="222">
        <f>'No.3Ａ（断面別）'!D43</f>
        <v>877</v>
      </c>
      <c r="J39" s="222">
        <f>'No.3Ａ（断面別）'!D44</f>
        <v>909</v>
      </c>
      <c r="K39" s="222">
        <f>'No.3Ａ（断面別）'!D45</f>
        <v>992</v>
      </c>
      <c r="L39" s="222">
        <f>'No.3Ａ（断面別）'!D52</f>
        <v>1083</v>
      </c>
      <c r="M39" s="222">
        <f>'No.3Ａ（断面別）'!D59</f>
        <v>1016</v>
      </c>
      <c r="N39" s="223">
        <f>SUM(B39:M39)</f>
        <v>11338</v>
      </c>
    </row>
    <row r="40" spans="1:19" s="207" customFormat="1" ht="12.75" customHeight="1" thickBot="1">
      <c r="A40" s="321" t="s">
        <v>159</v>
      </c>
      <c r="B40" s="323">
        <f t="shared" ref="B40:M40" si="0">SUM(B38:B39)</f>
        <v>1046</v>
      </c>
      <c r="C40" s="324">
        <f t="shared" si="0"/>
        <v>1171</v>
      </c>
      <c r="D40" s="324">
        <f t="shared" si="0"/>
        <v>1039</v>
      </c>
      <c r="E40" s="324">
        <f t="shared" si="0"/>
        <v>876</v>
      </c>
      <c r="F40" s="324">
        <f t="shared" si="0"/>
        <v>881</v>
      </c>
      <c r="G40" s="324">
        <f t="shared" si="0"/>
        <v>882</v>
      </c>
      <c r="H40" s="324">
        <f t="shared" si="0"/>
        <v>960</v>
      </c>
      <c r="I40" s="324">
        <f t="shared" si="0"/>
        <v>922</v>
      </c>
      <c r="J40" s="324">
        <f t="shared" si="0"/>
        <v>948</v>
      </c>
      <c r="K40" s="324">
        <f t="shared" si="0"/>
        <v>1032</v>
      </c>
      <c r="L40" s="324">
        <f t="shared" si="0"/>
        <v>1109</v>
      </c>
      <c r="M40" s="325">
        <f t="shared" si="0"/>
        <v>1033</v>
      </c>
      <c r="N40" s="322">
        <f>SUM(B40:M40)</f>
        <v>11899</v>
      </c>
    </row>
    <row r="41" spans="1:19" s="207" customFormat="1" ht="12.75" customHeight="1" thickBot="1">
      <c r="A41" s="224" t="s">
        <v>160</v>
      </c>
      <c r="B41" s="331">
        <f>B38/B40*100</f>
        <v>4.6845124282982793</v>
      </c>
      <c r="C41" s="332">
        <f t="shared" ref="C41:N41" si="1">C38/C40*100</f>
        <v>4.8676345004269859</v>
      </c>
      <c r="D41" s="332">
        <f t="shared" si="1"/>
        <v>7.8922040423484123</v>
      </c>
      <c r="E41" s="332">
        <f t="shared" si="1"/>
        <v>7.1917808219178081</v>
      </c>
      <c r="F41" s="332">
        <f t="shared" si="1"/>
        <v>6.583427922814983</v>
      </c>
      <c r="G41" s="332">
        <f t="shared" si="1"/>
        <v>4.5351473922902494</v>
      </c>
      <c r="H41" s="332">
        <f t="shared" si="1"/>
        <v>4.6875</v>
      </c>
      <c r="I41" s="332">
        <f t="shared" si="1"/>
        <v>4.8806941431670285</v>
      </c>
      <c r="J41" s="332">
        <f t="shared" si="1"/>
        <v>4.1139240506329111</v>
      </c>
      <c r="K41" s="332">
        <f t="shared" si="1"/>
        <v>3.8759689922480618</v>
      </c>
      <c r="L41" s="332">
        <f t="shared" si="1"/>
        <v>2.3444544634806133</v>
      </c>
      <c r="M41" s="333">
        <f t="shared" si="1"/>
        <v>1.6456921587608906</v>
      </c>
      <c r="N41" s="333">
        <f t="shared" si="1"/>
        <v>4.7146819060425251</v>
      </c>
    </row>
    <row r="42" spans="1:19" s="207" customFormat="1" ht="12.75" customHeight="1" thickBot="1">
      <c r="A42" s="204" t="s">
        <v>76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9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  <c r="P43" s="207"/>
    </row>
    <row r="44" spans="1:19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P44" s="207"/>
      <c r="S44" s="176">
        <f>C38</f>
        <v>57</v>
      </c>
    </row>
    <row r="45" spans="1:19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  <c r="P45" s="207"/>
    </row>
    <row r="46" spans="1:19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  <c r="P46" s="207"/>
    </row>
    <row r="47" spans="1:19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P47" s="207"/>
    </row>
    <row r="48" spans="1:19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P48" s="207"/>
    </row>
    <row r="49" spans="1:16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  <c r="P49" s="207"/>
    </row>
    <row r="50" spans="1:16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  <c r="P50" s="207"/>
    </row>
    <row r="51" spans="1:16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  <c r="P51" s="207"/>
    </row>
    <row r="52" spans="1:16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  <c r="P52" s="207"/>
    </row>
    <row r="53" spans="1:16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  <c r="P53" s="207"/>
    </row>
    <row r="54" spans="1:16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  <c r="P54" s="207"/>
    </row>
    <row r="55" spans="1:16" s="207" customFormat="1" ht="12.75" customHeight="1" thickBot="1">
      <c r="A55" s="210" t="s">
        <v>157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6" s="207" customFormat="1" ht="12.75" customHeight="1">
      <c r="A56" s="214" t="s">
        <v>6</v>
      </c>
      <c r="B56" s="215">
        <f>'No.3Ａ（断面別）'!P30</f>
        <v>43</v>
      </c>
      <c r="C56" s="216">
        <f>'No.3Ａ（断面別）'!P37</f>
        <v>62</v>
      </c>
      <c r="D56" s="217">
        <f>'No.3Ａ（断面別）'!P38</f>
        <v>71</v>
      </c>
      <c r="E56" s="217">
        <f>'No.3Ａ（断面別）'!P39</f>
        <v>56</v>
      </c>
      <c r="F56" s="217">
        <f>'No.3Ａ（断面別）'!P40</f>
        <v>59</v>
      </c>
      <c r="G56" s="217">
        <f>'No.3Ａ（断面別）'!P41</f>
        <v>64</v>
      </c>
      <c r="H56" s="217">
        <f>'No.3Ａ（断面別）'!P42</f>
        <v>59</v>
      </c>
      <c r="I56" s="217">
        <f>'No.3Ａ（断面別）'!P43</f>
        <v>61</v>
      </c>
      <c r="J56" s="217">
        <f>'No.3Ａ（断面別）'!P44</f>
        <v>45</v>
      </c>
      <c r="K56" s="217">
        <f>'No.3Ａ（断面別）'!P45</f>
        <v>38</v>
      </c>
      <c r="L56" s="217">
        <f>'No.3Ａ（断面別）'!P52</f>
        <v>34</v>
      </c>
      <c r="M56" s="217">
        <f>'No.3Ａ（断面別）'!P59</f>
        <v>18</v>
      </c>
      <c r="N56" s="218">
        <f>SUM(B56:M56)</f>
        <v>610</v>
      </c>
    </row>
    <row r="57" spans="1:16" s="207" customFormat="1" ht="12.75" customHeight="1" thickBot="1">
      <c r="A57" s="219" t="s">
        <v>158</v>
      </c>
      <c r="B57" s="220">
        <f>'No.3Ａ（断面別）'!M30</f>
        <v>890</v>
      </c>
      <c r="C57" s="221">
        <f>'No.3Ａ（断面別）'!M37</f>
        <v>980</v>
      </c>
      <c r="D57" s="222">
        <f>'No.3Ａ（断面別）'!M38</f>
        <v>813</v>
      </c>
      <c r="E57" s="222">
        <f>'No.3Ａ（断面別）'!M39</f>
        <v>733</v>
      </c>
      <c r="F57" s="222">
        <f>'No.3Ａ（断面別）'!M40</f>
        <v>751</v>
      </c>
      <c r="G57" s="222">
        <f>'No.3Ａ（断面別）'!M41</f>
        <v>751</v>
      </c>
      <c r="H57" s="222">
        <f>'No.3Ａ（断面別）'!M42</f>
        <v>789</v>
      </c>
      <c r="I57" s="222">
        <f>'No.3Ａ（断面別）'!M43</f>
        <v>828</v>
      </c>
      <c r="J57" s="222">
        <f>'No.3Ａ（断面別）'!M44</f>
        <v>847</v>
      </c>
      <c r="K57" s="222">
        <f>'No.3Ａ（断面別）'!M45</f>
        <v>973</v>
      </c>
      <c r="L57" s="222">
        <f>'No.3Ａ（断面別）'!M52</f>
        <v>930</v>
      </c>
      <c r="M57" s="222">
        <f>'No.3Ａ（断面別）'!M59</f>
        <v>880</v>
      </c>
      <c r="N57" s="223">
        <f>SUM(B57:M57)</f>
        <v>10165</v>
      </c>
    </row>
    <row r="58" spans="1:16" s="207" customFormat="1" ht="12.75" customHeight="1" thickBot="1">
      <c r="A58" s="321" t="s">
        <v>159</v>
      </c>
      <c r="B58" s="323">
        <f t="shared" ref="B58:C58" si="2">SUM(B56:B57)</f>
        <v>933</v>
      </c>
      <c r="C58" s="324">
        <f t="shared" si="2"/>
        <v>1042</v>
      </c>
      <c r="D58" s="324">
        <f t="shared" ref="D58" si="3">SUM(D56:D57)</f>
        <v>884</v>
      </c>
      <c r="E58" s="324">
        <f t="shared" ref="E58" si="4">SUM(E56:E57)</f>
        <v>789</v>
      </c>
      <c r="F58" s="324">
        <f t="shared" ref="F58" si="5">SUM(F56:F57)</f>
        <v>810</v>
      </c>
      <c r="G58" s="324">
        <f t="shared" ref="G58" si="6">SUM(G56:G57)</f>
        <v>815</v>
      </c>
      <c r="H58" s="324">
        <f t="shared" ref="H58" si="7">SUM(H56:H57)</f>
        <v>848</v>
      </c>
      <c r="I58" s="324">
        <f t="shared" ref="I58" si="8">SUM(I56:I57)</f>
        <v>889</v>
      </c>
      <c r="J58" s="324">
        <f t="shared" ref="J58" si="9">SUM(J56:J57)</f>
        <v>892</v>
      </c>
      <c r="K58" s="324">
        <f t="shared" ref="K58" si="10">SUM(K56:K57)</f>
        <v>1011</v>
      </c>
      <c r="L58" s="324">
        <f t="shared" ref="L58" si="11">SUM(L56:L57)</f>
        <v>964</v>
      </c>
      <c r="M58" s="325">
        <f t="shared" ref="M58" si="12">SUM(M56:M57)</f>
        <v>898</v>
      </c>
      <c r="N58" s="322">
        <f>SUM(B58:M58)</f>
        <v>10775</v>
      </c>
    </row>
    <row r="59" spans="1:16" s="207" customFormat="1" ht="12.75" customHeight="1" thickBot="1">
      <c r="A59" s="224" t="s">
        <v>160</v>
      </c>
      <c r="B59" s="331">
        <f>B56/B58*100</f>
        <v>4.6087888531618439</v>
      </c>
      <c r="C59" s="332">
        <f t="shared" ref="C59" si="13">C56/C58*100</f>
        <v>5.9500959692898272</v>
      </c>
      <c r="D59" s="332">
        <f t="shared" ref="D59" si="14">D56/D58*100</f>
        <v>8.0316742081447963</v>
      </c>
      <c r="E59" s="332">
        <f t="shared" ref="E59" si="15">E56/E58*100</f>
        <v>7.0975918884664129</v>
      </c>
      <c r="F59" s="332">
        <f t="shared" ref="F59" si="16">F56/F58*100</f>
        <v>7.2839506172839501</v>
      </c>
      <c r="G59" s="332">
        <f t="shared" ref="G59" si="17">G56/G58*100</f>
        <v>7.8527607361963199</v>
      </c>
      <c r="H59" s="332">
        <f t="shared" ref="H59" si="18">H56/H58*100</f>
        <v>6.9575471698113205</v>
      </c>
      <c r="I59" s="332">
        <f t="shared" ref="I59" si="19">I56/I58*100</f>
        <v>6.8616422947131603</v>
      </c>
      <c r="J59" s="332">
        <f t="shared" ref="J59" si="20">J56/J58*100</f>
        <v>5.0448430493273539</v>
      </c>
      <c r="K59" s="332">
        <f t="shared" ref="K59" si="21">K56/K58*100</f>
        <v>3.7586547972304651</v>
      </c>
      <c r="L59" s="332">
        <f t="shared" ref="L59" si="22">L56/L58*100</f>
        <v>3.5269709543568464</v>
      </c>
      <c r="M59" s="333">
        <f t="shared" ref="M59" si="23">M56/M58*100</f>
        <v>2.0044543429844097</v>
      </c>
      <c r="N59" s="333">
        <f t="shared" ref="N59" si="24">N56/N58*100</f>
        <v>5.6612529002320189</v>
      </c>
    </row>
    <row r="60" spans="1:16" s="207" customFormat="1" ht="12.75" customHeight="1" thickBot="1">
      <c r="A60" s="204" t="s">
        <v>161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6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P61" s="207"/>
    </row>
    <row r="62" spans="1:16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  <c r="P62" s="207"/>
    </row>
    <row r="63" spans="1:16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  <c r="P63" s="207"/>
    </row>
    <row r="64" spans="1:16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  <c r="P64" s="207"/>
    </row>
    <row r="65" spans="1:16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  <c r="P65" s="207"/>
    </row>
    <row r="66" spans="1:16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  <c r="P66" s="207"/>
    </row>
    <row r="67" spans="1:16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  <c r="P67" s="207"/>
    </row>
    <row r="68" spans="1:16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  <c r="P68" s="207"/>
    </row>
    <row r="69" spans="1:16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  <c r="P69" s="207"/>
    </row>
    <row r="70" spans="1:16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  <c r="P70" s="207"/>
    </row>
    <row r="71" spans="1:16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  <c r="P71" s="207"/>
    </row>
    <row r="72" spans="1:16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  <c r="P72" s="207"/>
    </row>
    <row r="73" spans="1:16" s="207" customFormat="1" ht="12.75" customHeight="1" thickBot="1">
      <c r="A73" s="210" t="s">
        <v>157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6" s="207" customFormat="1" ht="12.75" customHeight="1">
      <c r="A74" s="214" t="s">
        <v>6</v>
      </c>
      <c r="B74" s="326">
        <f>B38+B56</f>
        <v>92</v>
      </c>
      <c r="C74" s="327">
        <f t="shared" ref="C74:M74" si="25">C38+C56</f>
        <v>119</v>
      </c>
      <c r="D74" s="327">
        <f t="shared" si="25"/>
        <v>153</v>
      </c>
      <c r="E74" s="327">
        <f t="shared" si="25"/>
        <v>119</v>
      </c>
      <c r="F74" s="327">
        <f t="shared" si="25"/>
        <v>117</v>
      </c>
      <c r="G74" s="327">
        <f t="shared" si="25"/>
        <v>104</v>
      </c>
      <c r="H74" s="327">
        <f t="shared" si="25"/>
        <v>104</v>
      </c>
      <c r="I74" s="327">
        <f t="shared" si="25"/>
        <v>106</v>
      </c>
      <c r="J74" s="327">
        <f t="shared" si="25"/>
        <v>84</v>
      </c>
      <c r="K74" s="327">
        <f t="shared" si="25"/>
        <v>78</v>
      </c>
      <c r="L74" s="327">
        <f t="shared" si="25"/>
        <v>60</v>
      </c>
      <c r="M74" s="328">
        <f t="shared" si="25"/>
        <v>35</v>
      </c>
      <c r="N74" s="218">
        <f>SUM(B74:M74)</f>
        <v>1171</v>
      </c>
    </row>
    <row r="75" spans="1:16" s="207" customFormat="1" ht="12.75" customHeight="1" thickBot="1">
      <c r="A75" s="219" t="s">
        <v>158</v>
      </c>
      <c r="B75" s="329">
        <f>B39+B57</f>
        <v>1887</v>
      </c>
      <c r="C75" s="221">
        <f t="shared" ref="C75:M75" si="26">C39+C57</f>
        <v>2094</v>
      </c>
      <c r="D75" s="221">
        <f t="shared" si="26"/>
        <v>1770</v>
      </c>
      <c r="E75" s="221">
        <f t="shared" si="26"/>
        <v>1546</v>
      </c>
      <c r="F75" s="221">
        <f t="shared" si="26"/>
        <v>1574</v>
      </c>
      <c r="G75" s="221">
        <f t="shared" si="26"/>
        <v>1593</v>
      </c>
      <c r="H75" s="221">
        <f t="shared" si="26"/>
        <v>1704</v>
      </c>
      <c r="I75" s="221">
        <f t="shared" si="26"/>
        <v>1705</v>
      </c>
      <c r="J75" s="221">
        <f t="shared" si="26"/>
        <v>1756</v>
      </c>
      <c r="K75" s="221">
        <f t="shared" si="26"/>
        <v>1965</v>
      </c>
      <c r="L75" s="221">
        <f t="shared" si="26"/>
        <v>2013</v>
      </c>
      <c r="M75" s="330">
        <f t="shared" si="26"/>
        <v>1896</v>
      </c>
      <c r="N75" s="223">
        <f>SUM(B75:M75)</f>
        <v>21503</v>
      </c>
    </row>
    <row r="76" spans="1:16" s="207" customFormat="1" ht="12.75" customHeight="1" thickBot="1">
      <c r="A76" s="321" t="s">
        <v>159</v>
      </c>
      <c r="B76" s="323">
        <f t="shared" ref="B76:C76" si="27">SUM(B74:B75)</f>
        <v>1979</v>
      </c>
      <c r="C76" s="324">
        <f t="shared" si="27"/>
        <v>2213</v>
      </c>
      <c r="D76" s="324">
        <f t="shared" ref="D76" si="28">SUM(D74:D75)</f>
        <v>1923</v>
      </c>
      <c r="E76" s="324">
        <f t="shared" ref="E76" si="29">SUM(E74:E75)</f>
        <v>1665</v>
      </c>
      <c r="F76" s="324">
        <f t="shared" ref="F76" si="30">SUM(F74:F75)</f>
        <v>1691</v>
      </c>
      <c r="G76" s="324">
        <f t="shared" ref="G76" si="31">SUM(G74:G75)</f>
        <v>1697</v>
      </c>
      <c r="H76" s="324">
        <f t="shared" ref="H76" si="32">SUM(H74:H75)</f>
        <v>1808</v>
      </c>
      <c r="I76" s="324">
        <f t="shared" ref="I76" si="33">SUM(I74:I75)</f>
        <v>1811</v>
      </c>
      <c r="J76" s="324">
        <f t="shared" ref="J76" si="34">SUM(J74:J75)</f>
        <v>1840</v>
      </c>
      <c r="K76" s="324">
        <f t="shared" ref="K76" si="35">SUM(K74:K75)</f>
        <v>2043</v>
      </c>
      <c r="L76" s="324">
        <f t="shared" ref="L76" si="36">SUM(L74:L75)</f>
        <v>2073</v>
      </c>
      <c r="M76" s="325">
        <f t="shared" ref="M76" si="37">SUM(M74:M75)</f>
        <v>1931</v>
      </c>
      <c r="N76" s="322">
        <f>SUM(B76:M76)</f>
        <v>22674</v>
      </c>
    </row>
    <row r="77" spans="1:16" s="207" customFormat="1" ht="12.75" customHeight="1" thickBot="1">
      <c r="A77" s="224" t="s">
        <v>160</v>
      </c>
      <c r="B77" s="331">
        <f>B74/B76*100</f>
        <v>4.6488125315816067</v>
      </c>
      <c r="C77" s="332">
        <f t="shared" ref="C77" si="38">C74/C76*100</f>
        <v>5.3773158608224136</v>
      </c>
      <c r="D77" s="332">
        <f t="shared" ref="D77" si="39">D74/D76*100</f>
        <v>7.9563182527301084</v>
      </c>
      <c r="E77" s="332">
        <f t="shared" ref="E77" si="40">E74/E76*100</f>
        <v>7.1471471471471464</v>
      </c>
      <c r="F77" s="332">
        <f t="shared" ref="F77" si="41">F74/F76*100</f>
        <v>6.9189828503843875</v>
      </c>
      <c r="G77" s="332">
        <f t="shared" ref="G77" si="42">G74/G76*100</f>
        <v>6.1284619917501475</v>
      </c>
      <c r="H77" s="332">
        <f t="shared" ref="H77" si="43">H74/H76*100</f>
        <v>5.7522123893805306</v>
      </c>
      <c r="I77" s="332">
        <f t="shared" ref="I77" si="44">I74/I76*100</f>
        <v>5.8531198233020429</v>
      </c>
      <c r="J77" s="332">
        <f t="shared" ref="J77" si="45">J74/J76*100</f>
        <v>4.5652173913043477</v>
      </c>
      <c r="K77" s="332">
        <f t="shared" ref="K77" si="46">K74/K76*100</f>
        <v>3.8179148311306901</v>
      </c>
      <c r="L77" s="332">
        <f t="shared" ref="L77" si="47">L74/L76*100</f>
        <v>2.8943560057887119</v>
      </c>
      <c r="M77" s="333">
        <f t="shared" ref="M77" si="48">M74/M76*100</f>
        <v>1.8125323666494046</v>
      </c>
      <c r="N77" s="333">
        <f t="shared" ref="N77" si="49">N74/N76*100</f>
        <v>5.1645056011290462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77"/>
  <sheetViews>
    <sheetView view="pageBreakPreview" topLeftCell="A3" zoomScale="55" zoomScaleNormal="100" zoomScaleSheetLayoutView="55" workbookViewId="0">
      <selection activeCell="Q17" sqref="Q17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5" width="9.33203125" style="176"/>
    <col min="16" max="16" width="9.5" style="176" customWidth="1"/>
    <col min="17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153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162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163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164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219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238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82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6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6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6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6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6" s="207" customFormat="1" ht="12.75" customHeight="1" thickBot="1">
      <c r="A37" s="210" t="s">
        <v>157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6" s="207" customFormat="1" ht="12.75" customHeight="1">
      <c r="A38" s="214" t="s">
        <v>6</v>
      </c>
      <c r="B38" s="215">
        <f>'No.3Ｂ（断面別）'!G30</f>
        <v>40</v>
      </c>
      <c r="C38" s="216">
        <f>'No.3Ｂ（断面別）'!G37</f>
        <v>64</v>
      </c>
      <c r="D38" s="217">
        <f>'No.3Ｂ（断面別）'!G38</f>
        <v>66</v>
      </c>
      <c r="E38" s="217">
        <f>'No.3Ｂ（断面別）'!G39</f>
        <v>44</v>
      </c>
      <c r="F38" s="217">
        <f>'No.3Ｂ（断面別）'!G40</f>
        <v>42</v>
      </c>
      <c r="G38" s="217">
        <f>'No.3Ｂ（断面別）'!G41</f>
        <v>42</v>
      </c>
      <c r="H38" s="217">
        <f>'No.3Ｂ（断面別）'!G42</f>
        <v>38</v>
      </c>
      <c r="I38" s="217">
        <f>'No.3Ｂ（断面別）'!G43</f>
        <v>38</v>
      </c>
      <c r="J38" s="217">
        <f>'No.3Ｂ（断面別）'!G44</f>
        <v>31</v>
      </c>
      <c r="K38" s="217">
        <f>'No.3Ｂ（断面別）'!G45</f>
        <v>33</v>
      </c>
      <c r="L38" s="217">
        <f>'No.3Ｂ（断面別）'!G52</f>
        <v>32</v>
      </c>
      <c r="M38" s="217">
        <f>'No.3Ｂ（断面別）'!G59</f>
        <v>28</v>
      </c>
      <c r="N38" s="218">
        <f>SUM(B38:M38)</f>
        <v>498</v>
      </c>
    </row>
    <row r="39" spans="1:16" s="207" customFormat="1" ht="12.75" customHeight="1" thickBot="1">
      <c r="A39" s="219" t="s">
        <v>158</v>
      </c>
      <c r="B39" s="220">
        <f>'No.3Ｂ（断面別）'!D30</f>
        <v>338</v>
      </c>
      <c r="C39" s="221">
        <f>'No.3Ｂ（断面別）'!D37</f>
        <v>402</v>
      </c>
      <c r="D39" s="222">
        <f>'No.3Ｂ（断面別）'!D38</f>
        <v>506</v>
      </c>
      <c r="E39" s="222">
        <f>'No.3Ｂ（断面別）'!D39</f>
        <v>541</v>
      </c>
      <c r="F39" s="222">
        <f>'No.3Ｂ（断面別）'!D40</f>
        <v>572</v>
      </c>
      <c r="G39" s="222">
        <f>'No.3Ｂ（断面別）'!D41</f>
        <v>623</v>
      </c>
      <c r="H39" s="222">
        <f>'No.3Ｂ（断面別）'!D42</f>
        <v>598</v>
      </c>
      <c r="I39" s="222">
        <f>'No.3Ｂ（断面別）'!D43</f>
        <v>660</v>
      </c>
      <c r="J39" s="222">
        <f>'No.3Ｂ（断面別）'!D44</f>
        <v>700</v>
      </c>
      <c r="K39" s="222">
        <f>'No.3Ｂ（断面別）'!D45</f>
        <v>726</v>
      </c>
      <c r="L39" s="222">
        <f>'No.3Ｂ（断面別）'!D52</f>
        <v>713</v>
      </c>
      <c r="M39" s="222">
        <f>'No.3Ｂ（断面別）'!D59</f>
        <v>705</v>
      </c>
      <c r="N39" s="223">
        <f>SUM(B39:M39)</f>
        <v>7084</v>
      </c>
    </row>
    <row r="40" spans="1:16" s="207" customFormat="1" ht="12.75" customHeight="1" thickBot="1">
      <c r="A40" s="219" t="s">
        <v>159</v>
      </c>
      <c r="B40" s="323">
        <f t="shared" ref="B40:M40" si="0">SUM(B38:B39)</f>
        <v>378</v>
      </c>
      <c r="C40" s="324">
        <f t="shared" si="0"/>
        <v>466</v>
      </c>
      <c r="D40" s="324">
        <f t="shared" si="0"/>
        <v>572</v>
      </c>
      <c r="E40" s="324">
        <f t="shared" si="0"/>
        <v>585</v>
      </c>
      <c r="F40" s="324">
        <f t="shared" si="0"/>
        <v>614</v>
      </c>
      <c r="G40" s="324">
        <f t="shared" si="0"/>
        <v>665</v>
      </c>
      <c r="H40" s="324">
        <f t="shared" si="0"/>
        <v>636</v>
      </c>
      <c r="I40" s="324">
        <f t="shared" si="0"/>
        <v>698</v>
      </c>
      <c r="J40" s="324">
        <f t="shared" si="0"/>
        <v>731</v>
      </c>
      <c r="K40" s="324">
        <f t="shared" si="0"/>
        <v>759</v>
      </c>
      <c r="L40" s="324">
        <f t="shared" si="0"/>
        <v>745</v>
      </c>
      <c r="M40" s="325">
        <f t="shared" si="0"/>
        <v>733</v>
      </c>
      <c r="N40" s="322">
        <f>SUM(B40:M40)</f>
        <v>7582</v>
      </c>
    </row>
    <row r="41" spans="1:16" s="207" customFormat="1" ht="12.75" customHeight="1" thickBot="1">
      <c r="A41" s="224" t="s">
        <v>160</v>
      </c>
      <c r="B41" s="331">
        <f>B38/B40*100</f>
        <v>10.582010582010582</v>
      </c>
      <c r="C41" s="332">
        <f t="shared" ref="C41:N41" si="1">C38/C40*100</f>
        <v>13.733905579399142</v>
      </c>
      <c r="D41" s="332">
        <f t="shared" si="1"/>
        <v>11.538461538461538</v>
      </c>
      <c r="E41" s="332">
        <f t="shared" si="1"/>
        <v>7.5213675213675213</v>
      </c>
      <c r="F41" s="332">
        <f t="shared" si="1"/>
        <v>6.8403908794788277</v>
      </c>
      <c r="G41" s="332">
        <f t="shared" si="1"/>
        <v>6.3157894736842106</v>
      </c>
      <c r="H41" s="332">
        <f t="shared" si="1"/>
        <v>5.9748427672955975</v>
      </c>
      <c r="I41" s="332">
        <f t="shared" si="1"/>
        <v>5.444126074498568</v>
      </c>
      <c r="J41" s="332">
        <f t="shared" si="1"/>
        <v>4.2407660738714092</v>
      </c>
      <c r="K41" s="332">
        <f t="shared" si="1"/>
        <v>4.3478260869565215</v>
      </c>
      <c r="L41" s="332">
        <f t="shared" si="1"/>
        <v>4.2953020134228188</v>
      </c>
      <c r="M41" s="333">
        <f t="shared" si="1"/>
        <v>3.8199181446111869</v>
      </c>
      <c r="N41" s="333">
        <f t="shared" si="1"/>
        <v>6.5681878132418881</v>
      </c>
    </row>
    <row r="42" spans="1:16" s="207" customFormat="1" ht="12.75" customHeight="1" thickBot="1">
      <c r="A42" s="204" t="s">
        <v>83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6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  <c r="P43" s="207"/>
    </row>
    <row r="44" spans="1:16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P44" s="207"/>
    </row>
    <row r="45" spans="1:16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  <c r="P45" s="207"/>
    </row>
    <row r="46" spans="1:16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  <c r="P46" s="207"/>
    </row>
    <row r="47" spans="1:16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P47" s="207"/>
    </row>
    <row r="48" spans="1:16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P48" s="207"/>
    </row>
    <row r="49" spans="1:16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  <c r="P49" s="207"/>
    </row>
    <row r="50" spans="1:16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  <c r="P50" s="207"/>
    </row>
    <row r="51" spans="1:16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  <c r="P51" s="207"/>
    </row>
    <row r="52" spans="1:16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  <c r="P52" s="207"/>
    </row>
    <row r="53" spans="1:16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  <c r="P53" s="207"/>
    </row>
    <row r="54" spans="1:16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  <c r="P54" s="207"/>
    </row>
    <row r="55" spans="1:16" s="207" customFormat="1" ht="12.75" customHeight="1" thickBot="1">
      <c r="A55" s="210" t="s">
        <v>157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6" s="207" customFormat="1" ht="12.75" customHeight="1">
      <c r="A56" s="214" t="s">
        <v>6</v>
      </c>
      <c r="B56" s="215">
        <f>'No.3Ｂ（断面別）'!P30</f>
        <v>48</v>
      </c>
      <c r="C56" s="216">
        <f>'No.3Ｂ（断面別）'!P37</f>
        <v>50</v>
      </c>
      <c r="D56" s="217">
        <f>'No.3Ｂ（断面別）'!P38</f>
        <v>45</v>
      </c>
      <c r="E56" s="217">
        <f>'No.3Ｂ（断面別）'!P39</f>
        <v>41</v>
      </c>
      <c r="F56" s="217">
        <f>'No.3Ｂ（断面別）'!P40</f>
        <v>41</v>
      </c>
      <c r="G56" s="217">
        <f>'No.3Ｂ（断面別）'!P41</f>
        <v>34</v>
      </c>
      <c r="H56" s="217">
        <f>'No.3Ｂ（断面別）'!P42</f>
        <v>40</v>
      </c>
      <c r="I56" s="217">
        <f>'No.3Ｂ（断面別）'!P43</f>
        <v>36</v>
      </c>
      <c r="J56" s="217">
        <f>'No.3Ｂ（断面別）'!P44</f>
        <v>35</v>
      </c>
      <c r="K56" s="217">
        <f>'No.3Ｂ（断面別）'!P45</f>
        <v>32</v>
      </c>
      <c r="L56" s="217">
        <f>'No.3Ｂ（断面別）'!P52</f>
        <v>39</v>
      </c>
      <c r="M56" s="217">
        <f>'No.3Ｂ（断面別）'!P59</f>
        <v>32</v>
      </c>
      <c r="N56" s="218">
        <f>SUM(B56:M56)</f>
        <v>473</v>
      </c>
    </row>
    <row r="57" spans="1:16" s="207" customFormat="1" ht="12.75" customHeight="1" thickBot="1">
      <c r="A57" s="219" t="s">
        <v>158</v>
      </c>
      <c r="B57" s="220">
        <f>'No.3Ｂ（断面別）'!M30</f>
        <v>725</v>
      </c>
      <c r="C57" s="221">
        <f>'No.3Ｂ（断面別）'!M37</f>
        <v>781</v>
      </c>
      <c r="D57" s="222">
        <f>'No.3Ｂ（断面別）'!M38</f>
        <v>719</v>
      </c>
      <c r="E57" s="222">
        <f>'No.3Ｂ（断面別）'!M39</f>
        <v>681</v>
      </c>
      <c r="F57" s="222">
        <f>'No.3Ｂ（断面別）'!M40</f>
        <v>678</v>
      </c>
      <c r="G57" s="222">
        <f>'No.3Ｂ（断面別）'!M41</f>
        <v>677</v>
      </c>
      <c r="H57" s="222">
        <f>'No.3Ｂ（断面別）'!M42</f>
        <v>670</v>
      </c>
      <c r="I57" s="222">
        <f>'No.3Ｂ（断面別）'!M43</f>
        <v>655</v>
      </c>
      <c r="J57" s="222">
        <f>'No.3Ｂ（断面別）'!M44</f>
        <v>640</v>
      </c>
      <c r="K57" s="222">
        <f>'No.3Ｂ（断面別）'!M45</f>
        <v>674</v>
      </c>
      <c r="L57" s="222">
        <f>'No.3Ｂ（断面別）'!M52</f>
        <v>661</v>
      </c>
      <c r="M57" s="222">
        <f>'No.3Ｂ（断面別）'!M59</f>
        <v>653</v>
      </c>
      <c r="N57" s="223">
        <f>SUM(B57:M57)</f>
        <v>8214</v>
      </c>
    </row>
    <row r="58" spans="1:16" s="207" customFormat="1" ht="12.75" customHeight="1" thickBot="1">
      <c r="A58" s="219" t="s">
        <v>159</v>
      </c>
      <c r="B58" s="323">
        <f t="shared" ref="B58:M58" si="2">SUM(B56:B57)</f>
        <v>773</v>
      </c>
      <c r="C58" s="324">
        <f t="shared" si="2"/>
        <v>831</v>
      </c>
      <c r="D58" s="324">
        <f t="shared" si="2"/>
        <v>764</v>
      </c>
      <c r="E58" s="324">
        <f t="shared" si="2"/>
        <v>722</v>
      </c>
      <c r="F58" s="324">
        <f t="shared" si="2"/>
        <v>719</v>
      </c>
      <c r="G58" s="324">
        <f t="shared" si="2"/>
        <v>711</v>
      </c>
      <c r="H58" s="324">
        <f t="shared" si="2"/>
        <v>710</v>
      </c>
      <c r="I58" s="324">
        <f t="shared" si="2"/>
        <v>691</v>
      </c>
      <c r="J58" s="324">
        <f t="shared" si="2"/>
        <v>675</v>
      </c>
      <c r="K58" s="324">
        <f t="shared" si="2"/>
        <v>706</v>
      </c>
      <c r="L58" s="324">
        <f t="shared" si="2"/>
        <v>700</v>
      </c>
      <c r="M58" s="325">
        <f t="shared" si="2"/>
        <v>685</v>
      </c>
      <c r="N58" s="322">
        <f>SUM(B58:M58)</f>
        <v>8687</v>
      </c>
    </row>
    <row r="59" spans="1:16" s="207" customFormat="1" ht="12.75" customHeight="1" thickBot="1">
      <c r="A59" s="224" t="s">
        <v>160</v>
      </c>
      <c r="B59" s="331">
        <f>B56/B58*100</f>
        <v>6.2095730918499354</v>
      </c>
      <c r="C59" s="332">
        <f t="shared" ref="C59:N59" si="3">C56/C58*100</f>
        <v>6.0168471720818291</v>
      </c>
      <c r="D59" s="332">
        <f t="shared" si="3"/>
        <v>5.8900523560209423</v>
      </c>
      <c r="E59" s="332">
        <f t="shared" si="3"/>
        <v>5.6786703601108028</v>
      </c>
      <c r="F59" s="332">
        <f t="shared" si="3"/>
        <v>5.7023643949930456</v>
      </c>
      <c r="G59" s="332">
        <f t="shared" si="3"/>
        <v>4.7819971870604778</v>
      </c>
      <c r="H59" s="332">
        <f t="shared" si="3"/>
        <v>5.6338028169014089</v>
      </c>
      <c r="I59" s="332">
        <f t="shared" si="3"/>
        <v>5.2098408104196814</v>
      </c>
      <c r="J59" s="332">
        <f t="shared" si="3"/>
        <v>5.1851851851851851</v>
      </c>
      <c r="K59" s="332">
        <f t="shared" si="3"/>
        <v>4.5325779036827196</v>
      </c>
      <c r="L59" s="332">
        <f t="shared" si="3"/>
        <v>5.5714285714285712</v>
      </c>
      <c r="M59" s="333">
        <f t="shared" si="3"/>
        <v>4.6715328467153281</v>
      </c>
      <c r="N59" s="333">
        <f t="shared" si="3"/>
        <v>5.4449176931046388</v>
      </c>
    </row>
    <row r="60" spans="1:16" s="207" customFormat="1" ht="12.75" customHeight="1" thickBot="1">
      <c r="A60" s="204" t="s">
        <v>165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6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P61" s="207"/>
    </row>
    <row r="62" spans="1:16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  <c r="P62" s="207"/>
    </row>
    <row r="63" spans="1:16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  <c r="P63" s="207"/>
    </row>
    <row r="64" spans="1:16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  <c r="P64" s="207"/>
    </row>
    <row r="65" spans="1:16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  <c r="P65" s="207"/>
    </row>
    <row r="66" spans="1:16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  <c r="P66" s="207"/>
    </row>
    <row r="67" spans="1:16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  <c r="P67" s="207"/>
    </row>
    <row r="68" spans="1:16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  <c r="P68" s="207"/>
    </row>
    <row r="69" spans="1:16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  <c r="P69" s="207"/>
    </row>
    <row r="70" spans="1:16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  <c r="P70" s="207"/>
    </row>
    <row r="71" spans="1:16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  <c r="P71" s="207"/>
    </row>
    <row r="72" spans="1:16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  <c r="P72" s="207"/>
    </row>
    <row r="73" spans="1:16" s="207" customFormat="1" ht="12.75" customHeight="1" thickBot="1">
      <c r="A73" s="210" t="s">
        <v>157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6" s="207" customFormat="1" ht="12.75" customHeight="1">
      <c r="A74" s="214" t="s">
        <v>6</v>
      </c>
      <c r="B74" s="326">
        <f>B38+B56</f>
        <v>88</v>
      </c>
      <c r="C74" s="327">
        <f t="shared" ref="C74:M74" si="4">C38+C56</f>
        <v>114</v>
      </c>
      <c r="D74" s="327">
        <f t="shared" si="4"/>
        <v>111</v>
      </c>
      <c r="E74" s="327">
        <f t="shared" si="4"/>
        <v>85</v>
      </c>
      <c r="F74" s="327">
        <f t="shared" si="4"/>
        <v>83</v>
      </c>
      <c r="G74" s="327">
        <f t="shared" si="4"/>
        <v>76</v>
      </c>
      <c r="H74" s="327">
        <f t="shared" si="4"/>
        <v>78</v>
      </c>
      <c r="I74" s="327">
        <f t="shared" si="4"/>
        <v>74</v>
      </c>
      <c r="J74" s="327">
        <f t="shared" si="4"/>
        <v>66</v>
      </c>
      <c r="K74" s="327">
        <f t="shared" si="4"/>
        <v>65</v>
      </c>
      <c r="L74" s="327">
        <f t="shared" si="4"/>
        <v>71</v>
      </c>
      <c r="M74" s="328">
        <f t="shared" si="4"/>
        <v>60</v>
      </c>
      <c r="N74" s="218">
        <f>SUM(B74:M74)</f>
        <v>971</v>
      </c>
    </row>
    <row r="75" spans="1:16" s="207" customFormat="1" ht="12.75" customHeight="1" thickBot="1">
      <c r="A75" s="219" t="s">
        <v>158</v>
      </c>
      <c r="B75" s="329">
        <f>B39+B57</f>
        <v>1063</v>
      </c>
      <c r="C75" s="221">
        <f t="shared" ref="C75:M75" si="5">C39+C57</f>
        <v>1183</v>
      </c>
      <c r="D75" s="221">
        <f t="shared" si="5"/>
        <v>1225</v>
      </c>
      <c r="E75" s="221">
        <f t="shared" si="5"/>
        <v>1222</v>
      </c>
      <c r="F75" s="221">
        <f t="shared" si="5"/>
        <v>1250</v>
      </c>
      <c r="G75" s="221">
        <f t="shared" si="5"/>
        <v>1300</v>
      </c>
      <c r="H75" s="221">
        <f t="shared" si="5"/>
        <v>1268</v>
      </c>
      <c r="I75" s="221">
        <f t="shared" si="5"/>
        <v>1315</v>
      </c>
      <c r="J75" s="221">
        <f t="shared" si="5"/>
        <v>1340</v>
      </c>
      <c r="K75" s="221">
        <f t="shared" si="5"/>
        <v>1400</v>
      </c>
      <c r="L75" s="221">
        <f t="shared" si="5"/>
        <v>1374</v>
      </c>
      <c r="M75" s="330">
        <f t="shared" si="5"/>
        <v>1358</v>
      </c>
      <c r="N75" s="223">
        <f>SUM(B75:M75)</f>
        <v>15298</v>
      </c>
    </row>
    <row r="76" spans="1:16" s="207" customFormat="1" ht="12.75" customHeight="1" thickBot="1">
      <c r="A76" s="219" t="s">
        <v>159</v>
      </c>
      <c r="B76" s="323">
        <f t="shared" ref="B76:M76" si="6">SUM(B74:B75)</f>
        <v>1151</v>
      </c>
      <c r="C76" s="324">
        <f t="shared" si="6"/>
        <v>1297</v>
      </c>
      <c r="D76" s="324">
        <f t="shared" si="6"/>
        <v>1336</v>
      </c>
      <c r="E76" s="324">
        <f t="shared" si="6"/>
        <v>1307</v>
      </c>
      <c r="F76" s="324">
        <f t="shared" si="6"/>
        <v>1333</v>
      </c>
      <c r="G76" s="324">
        <f t="shared" si="6"/>
        <v>1376</v>
      </c>
      <c r="H76" s="324">
        <f t="shared" si="6"/>
        <v>1346</v>
      </c>
      <c r="I76" s="324">
        <f t="shared" si="6"/>
        <v>1389</v>
      </c>
      <c r="J76" s="324">
        <f t="shared" si="6"/>
        <v>1406</v>
      </c>
      <c r="K76" s="324">
        <f t="shared" si="6"/>
        <v>1465</v>
      </c>
      <c r="L76" s="324">
        <f t="shared" si="6"/>
        <v>1445</v>
      </c>
      <c r="M76" s="325">
        <f t="shared" si="6"/>
        <v>1418</v>
      </c>
      <c r="N76" s="322">
        <f>SUM(B76:M76)</f>
        <v>16269</v>
      </c>
    </row>
    <row r="77" spans="1:16" s="207" customFormat="1" ht="12.75" customHeight="1" thickBot="1">
      <c r="A77" s="224" t="s">
        <v>160</v>
      </c>
      <c r="B77" s="331">
        <f>B74/B76*100</f>
        <v>7.6455256298870555</v>
      </c>
      <c r="C77" s="332">
        <f t="shared" ref="C77:N77" si="7">C74/C76*100</f>
        <v>8.7895142636854278</v>
      </c>
      <c r="D77" s="332">
        <f t="shared" si="7"/>
        <v>8.3083832335329344</v>
      </c>
      <c r="E77" s="332">
        <f t="shared" si="7"/>
        <v>6.5034429992348892</v>
      </c>
      <c r="F77" s="332">
        <f t="shared" si="7"/>
        <v>6.2265566391597904</v>
      </c>
      <c r="G77" s="332">
        <f t="shared" si="7"/>
        <v>5.5232558139534884</v>
      </c>
      <c r="H77" s="332">
        <f t="shared" si="7"/>
        <v>5.7949479940564634</v>
      </c>
      <c r="I77" s="332">
        <f t="shared" si="7"/>
        <v>5.3275737940964722</v>
      </c>
      <c r="J77" s="332">
        <f t="shared" si="7"/>
        <v>4.6941678520625887</v>
      </c>
      <c r="K77" s="332">
        <f t="shared" si="7"/>
        <v>4.4368600682593859</v>
      </c>
      <c r="L77" s="332">
        <f t="shared" si="7"/>
        <v>4.913494809688582</v>
      </c>
      <c r="M77" s="333">
        <f t="shared" si="7"/>
        <v>4.2313117066290546</v>
      </c>
      <c r="N77" s="333">
        <f t="shared" si="7"/>
        <v>5.9684061712459275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77"/>
  <sheetViews>
    <sheetView view="pageBreakPreview" topLeftCell="A3" zoomScale="55" zoomScaleNormal="100" zoomScaleSheetLayoutView="55" workbookViewId="0">
      <selection activeCell="M83" sqref="M83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153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162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166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167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220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238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86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6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6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6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6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6" s="207" customFormat="1" ht="12.75" customHeight="1" thickBot="1">
      <c r="A37" s="210" t="s">
        <v>157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6" s="207" customFormat="1" ht="12.75" customHeight="1">
      <c r="A38" s="214" t="s">
        <v>6</v>
      </c>
      <c r="B38" s="215">
        <f>'No.3Ｃ（断面別）'!G30</f>
        <v>44</v>
      </c>
      <c r="C38" s="216">
        <f>'No.3Ｃ（断面別）'!G37</f>
        <v>53</v>
      </c>
      <c r="D38" s="217">
        <f>'No.3Ｃ（断面別）'!G38</f>
        <v>67</v>
      </c>
      <c r="E38" s="217">
        <f>'No.3Ｃ（断面別）'!G39</f>
        <v>54</v>
      </c>
      <c r="F38" s="217">
        <f>'No.3Ｃ（断面別）'!G40</f>
        <v>64</v>
      </c>
      <c r="G38" s="217">
        <f>'No.3Ｃ（断面別）'!G41</f>
        <v>64</v>
      </c>
      <c r="H38" s="217">
        <f>'No.3Ｃ（断面別）'!G42</f>
        <v>63</v>
      </c>
      <c r="I38" s="217">
        <f>'No.3Ｃ（断面別）'!G43</f>
        <v>62</v>
      </c>
      <c r="J38" s="217">
        <f>'No.3Ｃ（断面別）'!G44</f>
        <v>44</v>
      </c>
      <c r="K38" s="217">
        <f>'No.3Ｃ（断面別）'!G45</f>
        <v>44</v>
      </c>
      <c r="L38" s="217">
        <f>'No.3Ｃ（断面別）'!G52</f>
        <v>40</v>
      </c>
      <c r="M38" s="217">
        <f>'No.3Ｃ（断面別）'!G59</f>
        <v>25</v>
      </c>
      <c r="N38" s="218">
        <f>SUM(B38:M38)</f>
        <v>624</v>
      </c>
    </row>
    <row r="39" spans="1:16" s="207" customFormat="1" ht="12.75" customHeight="1" thickBot="1">
      <c r="A39" s="219" t="s">
        <v>158</v>
      </c>
      <c r="B39" s="220">
        <f>'No.3Ｃ（断面別）'!D30</f>
        <v>760</v>
      </c>
      <c r="C39" s="221">
        <f>'No.3Ｃ（断面別）'!D37</f>
        <v>763</v>
      </c>
      <c r="D39" s="222">
        <f>'No.3Ｃ（断面別）'!D38</f>
        <v>695</v>
      </c>
      <c r="E39" s="222">
        <f>'No.3Ｃ（断面別）'!D39</f>
        <v>721</v>
      </c>
      <c r="F39" s="222">
        <f>'No.3Ｃ（断面別）'!D40</f>
        <v>745</v>
      </c>
      <c r="G39" s="222">
        <f>'No.3Ｃ（断面別）'!D41</f>
        <v>735</v>
      </c>
      <c r="H39" s="222">
        <f>'No.3Ｃ（断面別）'!D42</f>
        <v>792</v>
      </c>
      <c r="I39" s="222">
        <f>'No.3Ｃ（断面別）'!D43</f>
        <v>815</v>
      </c>
      <c r="J39" s="222">
        <f>'No.3Ｃ（断面別）'!D44</f>
        <v>817</v>
      </c>
      <c r="K39" s="222">
        <f>'No.3Ｃ（断面別）'!D45</f>
        <v>956</v>
      </c>
      <c r="L39" s="222">
        <f>'No.3Ｃ（断面別）'!D52</f>
        <v>992</v>
      </c>
      <c r="M39" s="222">
        <f>'No.3Ｃ（断面別）'!D59</f>
        <v>968</v>
      </c>
      <c r="N39" s="223">
        <f>SUM(B39:M39)</f>
        <v>9759</v>
      </c>
    </row>
    <row r="40" spans="1:16" s="207" customFormat="1" ht="12.75" customHeight="1" thickBot="1">
      <c r="A40" s="219" t="s">
        <v>159</v>
      </c>
      <c r="B40" s="323">
        <f t="shared" ref="B40:M40" si="0">SUM(B38:B39)</f>
        <v>804</v>
      </c>
      <c r="C40" s="324">
        <f t="shared" si="0"/>
        <v>816</v>
      </c>
      <c r="D40" s="324">
        <f t="shared" si="0"/>
        <v>762</v>
      </c>
      <c r="E40" s="324">
        <f t="shared" si="0"/>
        <v>775</v>
      </c>
      <c r="F40" s="324">
        <f t="shared" si="0"/>
        <v>809</v>
      </c>
      <c r="G40" s="324">
        <f t="shared" si="0"/>
        <v>799</v>
      </c>
      <c r="H40" s="324">
        <f t="shared" si="0"/>
        <v>855</v>
      </c>
      <c r="I40" s="324">
        <f t="shared" si="0"/>
        <v>877</v>
      </c>
      <c r="J40" s="324">
        <f t="shared" si="0"/>
        <v>861</v>
      </c>
      <c r="K40" s="324">
        <f t="shared" si="0"/>
        <v>1000</v>
      </c>
      <c r="L40" s="324">
        <f t="shared" si="0"/>
        <v>1032</v>
      </c>
      <c r="M40" s="325">
        <f t="shared" si="0"/>
        <v>993</v>
      </c>
      <c r="N40" s="322">
        <f>SUM(B40:M40)</f>
        <v>10383</v>
      </c>
    </row>
    <row r="41" spans="1:16" s="207" customFormat="1" ht="12.75" customHeight="1" thickBot="1">
      <c r="A41" s="224" t="s">
        <v>160</v>
      </c>
      <c r="B41" s="331">
        <f>B38/B40*100</f>
        <v>5.4726368159203984</v>
      </c>
      <c r="C41" s="332">
        <f t="shared" ref="C41:N41" si="1">C38/C40*100</f>
        <v>6.4950980392156872</v>
      </c>
      <c r="D41" s="332">
        <f t="shared" si="1"/>
        <v>8.7926509186351716</v>
      </c>
      <c r="E41" s="332">
        <f t="shared" si="1"/>
        <v>6.9677419354838701</v>
      </c>
      <c r="F41" s="332">
        <f t="shared" si="1"/>
        <v>7.9110012360939423</v>
      </c>
      <c r="G41" s="332">
        <f t="shared" si="1"/>
        <v>8.0100125156445561</v>
      </c>
      <c r="H41" s="332">
        <f t="shared" si="1"/>
        <v>7.3684210526315779</v>
      </c>
      <c r="I41" s="332">
        <f t="shared" si="1"/>
        <v>7.0695553021664761</v>
      </c>
      <c r="J41" s="332">
        <f t="shared" si="1"/>
        <v>5.1103368176538915</v>
      </c>
      <c r="K41" s="332">
        <f t="shared" si="1"/>
        <v>4.3999999999999995</v>
      </c>
      <c r="L41" s="332">
        <f t="shared" si="1"/>
        <v>3.8759689922480618</v>
      </c>
      <c r="M41" s="333">
        <f t="shared" si="1"/>
        <v>2.5176233635448138</v>
      </c>
      <c r="N41" s="333">
        <f t="shared" si="1"/>
        <v>6.0098237503611669</v>
      </c>
    </row>
    <row r="42" spans="1:16" s="207" customFormat="1" ht="12.75" customHeight="1" thickBot="1">
      <c r="A42" s="204" t="s">
        <v>87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6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  <c r="P43" s="207"/>
    </row>
    <row r="44" spans="1:16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P44" s="207"/>
    </row>
    <row r="45" spans="1:16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  <c r="P45" s="207"/>
    </row>
    <row r="46" spans="1:16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  <c r="P46" s="207"/>
    </row>
    <row r="47" spans="1:16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P47" s="207"/>
    </row>
    <row r="48" spans="1:16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P48" s="207"/>
    </row>
    <row r="49" spans="1:16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  <c r="P49" s="207"/>
    </row>
    <row r="50" spans="1:16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  <c r="P50" s="207"/>
    </row>
    <row r="51" spans="1:16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  <c r="P51" s="207"/>
    </row>
    <row r="52" spans="1:16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  <c r="P52" s="207"/>
    </row>
    <row r="53" spans="1:16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  <c r="P53" s="207"/>
    </row>
    <row r="54" spans="1:16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  <c r="P54" s="207"/>
    </row>
    <row r="55" spans="1:16" s="207" customFormat="1" ht="12.75" customHeight="1" thickBot="1">
      <c r="A55" s="210" t="s">
        <v>157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6" s="207" customFormat="1" ht="12.75" customHeight="1">
      <c r="A56" s="214" t="s">
        <v>6</v>
      </c>
      <c r="B56" s="215">
        <f>'No.3Ｃ（断面別）'!P30</f>
        <v>65</v>
      </c>
      <c r="C56" s="216">
        <f>'No.3Ｃ（断面別）'!P37</f>
        <v>59</v>
      </c>
      <c r="D56" s="217">
        <f>'No.3Ｃ（断面別）'!P38</f>
        <v>82</v>
      </c>
      <c r="E56" s="217">
        <f>'No.3Ｃ（断面別）'!P39</f>
        <v>61</v>
      </c>
      <c r="F56" s="217">
        <f>'No.3Ｃ（断面別）'!P40</f>
        <v>49</v>
      </c>
      <c r="G56" s="217">
        <f>'No.3Ｃ（断面別）'!P41</f>
        <v>45</v>
      </c>
      <c r="H56" s="217">
        <f>'No.3Ｃ（断面別）'!P42</f>
        <v>35</v>
      </c>
      <c r="I56" s="217">
        <f>'No.3Ｃ（断面別）'!P43</f>
        <v>34</v>
      </c>
      <c r="J56" s="217">
        <f>'No.3Ｃ（断面別）'!P44</f>
        <v>25</v>
      </c>
      <c r="K56" s="217">
        <f>'No.3Ｃ（断面別）'!P45</f>
        <v>26</v>
      </c>
      <c r="L56" s="217">
        <f>'No.3Ｃ（断面別）'!P52</f>
        <v>18</v>
      </c>
      <c r="M56" s="217">
        <f>'No.3Ｃ（断面別）'!P59</f>
        <v>10</v>
      </c>
      <c r="N56" s="218">
        <f>SUM(B56:M56)</f>
        <v>509</v>
      </c>
    </row>
    <row r="57" spans="1:16" s="207" customFormat="1" ht="12.75" customHeight="1" thickBot="1">
      <c r="A57" s="219" t="s">
        <v>158</v>
      </c>
      <c r="B57" s="220">
        <f>'No.3Ｃ（断面別）'!M30</f>
        <v>981</v>
      </c>
      <c r="C57" s="221">
        <f>'No.3Ｃ（断面別）'!M37</f>
        <v>1045</v>
      </c>
      <c r="D57" s="222">
        <f>'No.3Ｃ（断面別）'!M38</f>
        <v>892</v>
      </c>
      <c r="E57" s="222">
        <f>'No.3Ｃ（断面別）'!M39</f>
        <v>694</v>
      </c>
      <c r="F57" s="222">
        <f>'No.3Ｃ（断面別）'!M40</f>
        <v>667</v>
      </c>
      <c r="G57" s="222">
        <f>'No.3Ｃ（断面別）'!M41</f>
        <v>699</v>
      </c>
      <c r="H57" s="222">
        <f>'No.3Ｃ（断面別）'!M42</f>
        <v>781</v>
      </c>
      <c r="I57" s="222">
        <f>'No.3Ｃ（断面別）'!M43</f>
        <v>768</v>
      </c>
      <c r="J57" s="222">
        <f>'No.3Ｃ（断面別）'!M44</f>
        <v>737</v>
      </c>
      <c r="K57" s="222">
        <f>'No.3Ｃ（断面別）'!M45</f>
        <v>841</v>
      </c>
      <c r="L57" s="222">
        <f>'No.3Ｃ（断面別）'!M52</f>
        <v>892</v>
      </c>
      <c r="M57" s="222">
        <f>'No.3Ｃ（断面別）'!M59</f>
        <v>811</v>
      </c>
      <c r="N57" s="223">
        <f>SUM(B57:M57)</f>
        <v>9808</v>
      </c>
    </row>
    <row r="58" spans="1:16" s="207" customFormat="1" ht="12.75" customHeight="1" thickBot="1">
      <c r="A58" s="219" t="s">
        <v>159</v>
      </c>
      <c r="B58" s="323">
        <f t="shared" ref="B58:M58" si="2">SUM(B56:B57)</f>
        <v>1046</v>
      </c>
      <c r="C58" s="324">
        <f t="shared" si="2"/>
        <v>1104</v>
      </c>
      <c r="D58" s="324">
        <f t="shared" si="2"/>
        <v>974</v>
      </c>
      <c r="E58" s="324">
        <f t="shared" si="2"/>
        <v>755</v>
      </c>
      <c r="F58" s="324">
        <f t="shared" si="2"/>
        <v>716</v>
      </c>
      <c r="G58" s="324">
        <f t="shared" si="2"/>
        <v>744</v>
      </c>
      <c r="H58" s="324">
        <f t="shared" si="2"/>
        <v>816</v>
      </c>
      <c r="I58" s="324">
        <f t="shared" si="2"/>
        <v>802</v>
      </c>
      <c r="J58" s="324">
        <f t="shared" si="2"/>
        <v>762</v>
      </c>
      <c r="K58" s="324">
        <f t="shared" si="2"/>
        <v>867</v>
      </c>
      <c r="L58" s="324">
        <f t="shared" si="2"/>
        <v>910</v>
      </c>
      <c r="M58" s="325">
        <f t="shared" si="2"/>
        <v>821</v>
      </c>
      <c r="N58" s="322">
        <f>SUM(B58:M58)</f>
        <v>10317</v>
      </c>
    </row>
    <row r="59" spans="1:16" s="207" customFormat="1" ht="12.75" customHeight="1" thickBot="1">
      <c r="A59" s="224" t="s">
        <v>160</v>
      </c>
      <c r="B59" s="331">
        <f>B56/B58*100</f>
        <v>6.2141491395793498</v>
      </c>
      <c r="C59" s="332">
        <f t="shared" ref="C59:N59" si="3">C56/C58*100</f>
        <v>5.3442028985507246</v>
      </c>
      <c r="D59" s="332">
        <f t="shared" si="3"/>
        <v>8.4188911704312108</v>
      </c>
      <c r="E59" s="332">
        <f t="shared" si="3"/>
        <v>8.0794701986754962</v>
      </c>
      <c r="F59" s="332">
        <f t="shared" si="3"/>
        <v>6.8435754189944129</v>
      </c>
      <c r="G59" s="332">
        <f t="shared" si="3"/>
        <v>6.0483870967741939</v>
      </c>
      <c r="H59" s="332">
        <f t="shared" si="3"/>
        <v>4.2892156862745097</v>
      </c>
      <c r="I59" s="332">
        <f t="shared" si="3"/>
        <v>4.2394014962593518</v>
      </c>
      <c r="J59" s="332">
        <f t="shared" si="3"/>
        <v>3.2808398950131235</v>
      </c>
      <c r="K59" s="332">
        <f t="shared" si="3"/>
        <v>2.9988465974625145</v>
      </c>
      <c r="L59" s="332">
        <f t="shared" si="3"/>
        <v>1.9780219780219779</v>
      </c>
      <c r="M59" s="333">
        <f t="shared" si="3"/>
        <v>1.2180267965895248</v>
      </c>
      <c r="N59" s="333">
        <f t="shared" si="3"/>
        <v>4.933604730057187</v>
      </c>
    </row>
    <row r="60" spans="1:16" s="207" customFormat="1" ht="12.75" customHeight="1" thickBot="1">
      <c r="A60" s="204" t="s">
        <v>168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6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P61" s="207"/>
    </row>
    <row r="62" spans="1:16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  <c r="P62" s="207"/>
    </row>
    <row r="63" spans="1:16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  <c r="P63" s="207"/>
    </row>
    <row r="64" spans="1:16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  <c r="P64" s="207"/>
    </row>
    <row r="65" spans="1:16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  <c r="P65" s="207"/>
    </row>
    <row r="66" spans="1:16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  <c r="P66" s="207"/>
    </row>
    <row r="67" spans="1:16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  <c r="P67" s="207"/>
    </row>
    <row r="68" spans="1:16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  <c r="P68" s="207"/>
    </row>
    <row r="69" spans="1:16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  <c r="P69" s="207"/>
    </row>
    <row r="70" spans="1:16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  <c r="P70" s="207"/>
    </row>
    <row r="71" spans="1:16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  <c r="P71" s="207"/>
    </row>
    <row r="72" spans="1:16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  <c r="P72" s="207"/>
    </row>
    <row r="73" spans="1:16" s="207" customFormat="1" ht="12.75" customHeight="1" thickBot="1">
      <c r="A73" s="210" t="s">
        <v>157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6" s="207" customFormat="1" ht="12.75" customHeight="1">
      <c r="A74" s="214" t="s">
        <v>6</v>
      </c>
      <c r="B74" s="326">
        <f>B38+B56</f>
        <v>109</v>
      </c>
      <c r="C74" s="327">
        <f t="shared" ref="C74:M74" si="4">C38+C56</f>
        <v>112</v>
      </c>
      <c r="D74" s="327">
        <f t="shared" si="4"/>
        <v>149</v>
      </c>
      <c r="E74" s="327">
        <f t="shared" si="4"/>
        <v>115</v>
      </c>
      <c r="F74" s="327">
        <f t="shared" si="4"/>
        <v>113</v>
      </c>
      <c r="G74" s="327">
        <f t="shared" si="4"/>
        <v>109</v>
      </c>
      <c r="H74" s="327">
        <f t="shared" si="4"/>
        <v>98</v>
      </c>
      <c r="I74" s="327">
        <f t="shared" si="4"/>
        <v>96</v>
      </c>
      <c r="J74" s="327">
        <f t="shared" si="4"/>
        <v>69</v>
      </c>
      <c r="K74" s="327">
        <f t="shared" si="4"/>
        <v>70</v>
      </c>
      <c r="L74" s="327">
        <f t="shared" si="4"/>
        <v>58</v>
      </c>
      <c r="M74" s="328">
        <f t="shared" si="4"/>
        <v>35</v>
      </c>
      <c r="N74" s="218">
        <f>SUM(B74:M74)</f>
        <v>1133</v>
      </c>
    </row>
    <row r="75" spans="1:16" s="207" customFormat="1" ht="12.75" customHeight="1" thickBot="1">
      <c r="A75" s="219" t="s">
        <v>158</v>
      </c>
      <c r="B75" s="329">
        <f>B39+B57</f>
        <v>1741</v>
      </c>
      <c r="C75" s="221">
        <f t="shared" ref="C75:M75" si="5">C39+C57</f>
        <v>1808</v>
      </c>
      <c r="D75" s="221">
        <f t="shared" si="5"/>
        <v>1587</v>
      </c>
      <c r="E75" s="221">
        <f t="shared" si="5"/>
        <v>1415</v>
      </c>
      <c r="F75" s="221">
        <f t="shared" si="5"/>
        <v>1412</v>
      </c>
      <c r="G75" s="221">
        <f t="shared" si="5"/>
        <v>1434</v>
      </c>
      <c r="H75" s="221">
        <f t="shared" si="5"/>
        <v>1573</v>
      </c>
      <c r="I75" s="221">
        <f t="shared" si="5"/>
        <v>1583</v>
      </c>
      <c r="J75" s="221">
        <f t="shared" si="5"/>
        <v>1554</v>
      </c>
      <c r="K75" s="221">
        <f t="shared" si="5"/>
        <v>1797</v>
      </c>
      <c r="L75" s="221">
        <f t="shared" si="5"/>
        <v>1884</v>
      </c>
      <c r="M75" s="330">
        <f t="shared" si="5"/>
        <v>1779</v>
      </c>
      <c r="N75" s="223">
        <f>SUM(B75:M75)</f>
        <v>19567</v>
      </c>
    </row>
    <row r="76" spans="1:16" s="207" customFormat="1" ht="12.75" customHeight="1" thickBot="1">
      <c r="A76" s="219" t="s">
        <v>159</v>
      </c>
      <c r="B76" s="323">
        <f t="shared" ref="B76:M76" si="6">SUM(B74:B75)</f>
        <v>1850</v>
      </c>
      <c r="C76" s="324">
        <f t="shared" si="6"/>
        <v>1920</v>
      </c>
      <c r="D76" s="324">
        <f t="shared" si="6"/>
        <v>1736</v>
      </c>
      <c r="E76" s="324">
        <f t="shared" si="6"/>
        <v>1530</v>
      </c>
      <c r="F76" s="324">
        <f t="shared" si="6"/>
        <v>1525</v>
      </c>
      <c r="G76" s="324">
        <f t="shared" si="6"/>
        <v>1543</v>
      </c>
      <c r="H76" s="324">
        <f t="shared" si="6"/>
        <v>1671</v>
      </c>
      <c r="I76" s="324">
        <f t="shared" si="6"/>
        <v>1679</v>
      </c>
      <c r="J76" s="324">
        <f t="shared" si="6"/>
        <v>1623</v>
      </c>
      <c r="K76" s="324">
        <f t="shared" si="6"/>
        <v>1867</v>
      </c>
      <c r="L76" s="324">
        <f t="shared" si="6"/>
        <v>1942</v>
      </c>
      <c r="M76" s="325">
        <f t="shared" si="6"/>
        <v>1814</v>
      </c>
      <c r="N76" s="322">
        <f>SUM(B76:M76)</f>
        <v>20700</v>
      </c>
    </row>
    <row r="77" spans="1:16" s="207" customFormat="1" ht="12.75" customHeight="1" thickBot="1">
      <c r="A77" s="224" t="s">
        <v>160</v>
      </c>
      <c r="B77" s="331">
        <f>B74/B76*100</f>
        <v>5.8918918918918921</v>
      </c>
      <c r="C77" s="332">
        <f t="shared" ref="C77:N77" si="7">C74/C76*100</f>
        <v>5.833333333333333</v>
      </c>
      <c r="D77" s="332">
        <f t="shared" si="7"/>
        <v>8.5829493087557616</v>
      </c>
      <c r="E77" s="332">
        <f t="shared" si="7"/>
        <v>7.5163398692810457</v>
      </c>
      <c r="F77" s="332">
        <f t="shared" si="7"/>
        <v>7.4098360655737698</v>
      </c>
      <c r="G77" s="332">
        <f t="shared" si="7"/>
        <v>7.0641607258587173</v>
      </c>
      <c r="H77" s="332">
        <f t="shared" si="7"/>
        <v>5.8647516457211255</v>
      </c>
      <c r="I77" s="332">
        <f t="shared" si="7"/>
        <v>5.7176891006551518</v>
      </c>
      <c r="J77" s="332">
        <f t="shared" si="7"/>
        <v>4.251386321626617</v>
      </c>
      <c r="K77" s="332">
        <f t="shared" si="7"/>
        <v>3.7493304767005893</v>
      </c>
      <c r="L77" s="332">
        <f t="shared" si="7"/>
        <v>2.9866117404737382</v>
      </c>
      <c r="M77" s="333">
        <f t="shared" si="7"/>
        <v>1.9294377067254687</v>
      </c>
      <c r="N77" s="333">
        <f t="shared" si="7"/>
        <v>5.4734299516908207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77"/>
  <sheetViews>
    <sheetView view="pageBreakPreview" topLeftCell="A3" zoomScale="85" zoomScaleNormal="100" zoomScaleSheetLayoutView="85" workbookViewId="0">
      <selection activeCell="V53" sqref="V53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153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154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155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156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221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238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90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6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6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6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6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6" s="207" customFormat="1" ht="12.75" customHeight="1" thickBot="1">
      <c r="A37" s="210" t="s">
        <v>157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6" s="207" customFormat="1" ht="12.75" customHeight="1">
      <c r="A38" s="214" t="s">
        <v>6</v>
      </c>
      <c r="B38" s="215">
        <f>'No.3Ｄ（断面別）'!G30</f>
        <v>77</v>
      </c>
      <c r="C38" s="216">
        <f>'No.3Ｄ（断面別）'!G37</f>
        <v>77</v>
      </c>
      <c r="D38" s="217">
        <f>'No.3Ｄ（断面別）'!G38</f>
        <v>68</v>
      </c>
      <c r="E38" s="217">
        <f>'No.3Ｄ（断面別）'!G39</f>
        <v>60</v>
      </c>
      <c r="F38" s="217">
        <f>'No.3Ｄ（断面別）'!G40</f>
        <v>53</v>
      </c>
      <c r="G38" s="217">
        <f>'No.3Ｄ（断面別）'!G41</f>
        <v>55</v>
      </c>
      <c r="H38" s="217">
        <f>'No.3Ｄ（断面別）'!G42</f>
        <v>42</v>
      </c>
      <c r="I38" s="217">
        <f>'No.3Ｄ（断面別）'!G43</f>
        <v>44</v>
      </c>
      <c r="J38" s="217">
        <f>'No.3Ｄ（断面別）'!G44</f>
        <v>43</v>
      </c>
      <c r="K38" s="217">
        <f>'No.3Ｄ（断面別）'!G45</f>
        <v>29</v>
      </c>
      <c r="L38" s="217">
        <f>'No.3Ｄ（断面別）'!G52</f>
        <v>35</v>
      </c>
      <c r="M38" s="217">
        <f>'No.3Ｄ（断面別）'!G59</f>
        <v>31</v>
      </c>
      <c r="N38" s="218">
        <f>SUM(B38:M38)</f>
        <v>614</v>
      </c>
    </row>
    <row r="39" spans="1:16" s="207" customFormat="1" ht="12.75" customHeight="1" thickBot="1">
      <c r="A39" s="219" t="s">
        <v>158</v>
      </c>
      <c r="B39" s="220">
        <f>'No.3Ｄ（断面別）'!D30</f>
        <v>1002</v>
      </c>
      <c r="C39" s="221">
        <f>'No.3Ｄ（断面別）'!D37</f>
        <v>1082</v>
      </c>
      <c r="D39" s="222">
        <f>'No.3Ｄ（断面別）'!D38</f>
        <v>959</v>
      </c>
      <c r="E39" s="222">
        <f>'No.3Ｄ（断面別）'!D39</f>
        <v>846</v>
      </c>
      <c r="F39" s="222">
        <f>'No.3Ｄ（断面別）'!D40</f>
        <v>818</v>
      </c>
      <c r="G39" s="222">
        <f>'No.3Ｄ（断面別）'!D41</f>
        <v>834</v>
      </c>
      <c r="H39" s="222">
        <f>'No.3Ｄ（断面別）'!D42</f>
        <v>814</v>
      </c>
      <c r="I39" s="222">
        <f>'No.3Ｄ（断面別）'!D43</f>
        <v>830</v>
      </c>
      <c r="J39" s="222">
        <f>'No.3Ｄ（断面別）'!D44</f>
        <v>789</v>
      </c>
      <c r="K39" s="222">
        <f>'No.3Ｄ（断面別）'!D45</f>
        <v>810</v>
      </c>
      <c r="L39" s="222">
        <f>'No.3Ｄ（断面別）'!D52</f>
        <v>763</v>
      </c>
      <c r="M39" s="222">
        <f>'No.3Ｄ（断面別）'!D59</f>
        <v>762</v>
      </c>
      <c r="N39" s="223">
        <f>SUM(B39:M39)</f>
        <v>10309</v>
      </c>
    </row>
    <row r="40" spans="1:16" s="207" customFormat="1" ht="12.75" customHeight="1" thickBot="1">
      <c r="A40" s="321" t="s">
        <v>159</v>
      </c>
      <c r="B40" s="323">
        <f t="shared" ref="B40:M40" si="0">SUM(B38:B39)</f>
        <v>1079</v>
      </c>
      <c r="C40" s="324">
        <f t="shared" si="0"/>
        <v>1159</v>
      </c>
      <c r="D40" s="324">
        <f t="shared" si="0"/>
        <v>1027</v>
      </c>
      <c r="E40" s="324">
        <f t="shared" si="0"/>
        <v>906</v>
      </c>
      <c r="F40" s="324">
        <f t="shared" si="0"/>
        <v>871</v>
      </c>
      <c r="G40" s="324">
        <f t="shared" si="0"/>
        <v>889</v>
      </c>
      <c r="H40" s="324">
        <f t="shared" si="0"/>
        <v>856</v>
      </c>
      <c r="I40" s="324">
        <f t="shared" si="0"/>
        <v>874</v>
      </c>
      <c r="J40" s="324">
        <f t="shared" si="0"/>
        <v>832</v>
      </c>
      <c r="K40" s="324">
        <f t="shared" si="0"/>
        <v>839</v>
      </c>
      <c r="L40" s="324">
        <f t="shared" si="0"/>
        <v>798</v>
      </c>
      <c r="M40" s="325">
        <f t="shared" si="0"/>
        <v>793</v>
      </c>
      <c r="N40" s="322">
        <f>SUM(B40:M40)</f>
        <v>10923</v>
      </c>
    </row>
    <row r="41" spans="1:16" s="207" customFormat="1" ht="12.75" customHeight="1" thickBot="1">
      <c r="A41" s="224" t="s">
        <v>160</v>
      </c>
      <c r="B41" s="331">
        <f>B38/B40*100</f>
        <v>7.1362372567191841</v>
      </c>
      <c r="C41" s="332">
        <f t="shared" ref="C41:N41" si="1">C38/C40*100</f>
        <v>6.6436583261432274</v>
      </c>
      <c r="D41" s="332">
        <f t="shared" si="1"/>
        <v>6.6212268743914313</v>
      </c>
      <c r="E41" s="332">
        <f t="shared" si="1"/>
        <v>6.6225165562913908</v>
      </c>
      <c r="F41" s="332">
        <f t="shared" si="1"/>
        <v>6.0849598163030993</v>
      </c>
      <c r="G41" s="332">
        <f t="shared" si="1"/>
        <v>6.1867266591676042</v>
      </c>
      <c r="H41" s="332">
        <f t="shared" si="1"/>
        <v>4.9065420560747661</v>
      </c>
      <c r="I41" s="332">
        <f t="shared" si="1"/>
        <v>5.0343249427917618</v>
      </c>
      <c r="J41" s="332">
        <f t="shared" si="1"/>
        <v>5.1682692307692308</v>
      </c>
      <c r="K41" s="332">
        <f t="shared" si="1"/>
        <v>3.4564958283671037</v>
      </c>
      <c r="L41" s="332">
        <f t="shared" si="1"/>
        <v>4.3859649122807012</v>
      </c>
      <c r="M41" s="333">
        <f t="shared" si="1"/>
        <v>3.9092055485498109</v>
      </c>
      <c r="N41" s="333">
        <f t="shared" si="1"/>
        <v>5.6211663462418748</v>
      </c>
    </row>
    <row r="42" spans="1:16" s="207" customFormat="1" ht="12.75" customHeight="1" thickBot="1">
      <c r="A42" s="204" t="s">
        <v>91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6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  <c r="P43" s="207"/>
    </row>
    <row r="44" spans="1:16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P44" s="207"/>
    </row>
    <row r="45" spans="1:16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  <c r="P45" s="207"/>
    </row>
    <row r="46" spans="1:16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  <c r="P46" s="207"/>
    </row>
    <row r="47" spans="1:16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P47" s="207"/>
    </row>
    <row r="48" spans="1:16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P48" s="207"/>
    </row>
    <row r="49" spans="1:16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  <c r="P49" s="207"/>
    </row>
    <row r="50" spans="1:16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  <c r="P50" s="207"/>
    </row>
    <row r="51" spans="1:16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  <c r="P51" s="207"/>
    </row>
    <row r="52" spans="1:16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  <c r="P52" s="207"/>
    </row>
    <row r="53" spans="1:16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  <c r="P53" s="207"/>
    </row>
    <row r="54" spans="1:16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  <c r="P54" s="207"/>
    </row>
    <row r="55" spans="1:16" s="207" customFormat="1" ht="12.75" customHeight="1" thickBot="1">
      <c r="A55" s="210" t="s">
        <v>157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6" s="207" customFormat="1" ht="12.75" customHeight="1">
      <c r="A56" s="214" t="s">
        <v>6</v>
      </c>
      <c r="B56" s="215">
        <f>'No.3Ｄ（断面別）'!P30</f>
        <v>54</v>
      </c>
      <c r="C56" s="216">
        <f>'No.3Ｄ（断面別）'!P37</f>
        <v>80</v>
      </c>
      <c r="D56" s="217">
        <f>'No.3Ｄ（断面別）'!P38</f>
        <v>85</v>
      </c>
      <c r="E56" s="217">
        <f>'No.3Ｄ（断面別）'!P39</f>
        <v>63</v>
      </c>
      <c r="F56" s="217">
        <f>'No.3Ｄ（断面別）'!P40</f>
        <v>68</v>
      </c>
      <c r="G56" s="217">
        <f>'No.3Ｄ（断面別）'!P41</f>
        <v>58</v>
      </c>
      <c r="H56" s="217">
        <f>'No.3Ｄ（断面別）'!P42</f>
        <v>54</v>
      </c>
      <c r="I56" s="217">
        <f>'No.3Ｄ（断面別）'!P43</f>
        <v>58</v>
      </c>
      <c r="J56" s="217">
        <f>'No.3Ｄ（断面別）'!P44</f>
        <v>52</v>
      </c>
      <c r="K56" s="217">
        <f>'No.3Ｄ（断面別）'!P45</f>
        <v>50</v>
      </c>
      <c r="L56" s="217">
        <f>'No.3Ｄ（断面別）'!P52</f>
        <v>42</v>
      </c>
      <c r="M56" s="217">
        <f>'No.3Ｄ（断面別）'!P59</f>
        <v>41</v>
      </c>
      <c r="N56" s="218">
        <f>SUM(B56:M56)</f>
        <v>705</v>
      </c>
    </row>
    <row r="57" spans="1:16" s="207" customFormat="1" ht="12.75" customHeight="1" thickBot="1">
      <c r="A57" s="219" t="s">
        <v>158</v>
      </c>
      <c r="B57" s="220">
        <f>'No.3Ｄ（断面別）'!M30</f>
        <v>501</v>
      </c>
      <c r="C57" s="221">
        <f>'No.3Ｄ（断面別）'!M37</f>
        <v>555</v>
      </c>
      <c r="D57" s="222">
        <f>'No.3Ｄ（断面別）'!M38</f>
        <v>693</v>
      </c>
      <c r="E57" s="222">
        <f>'No.3Ｄ（断面別）'!M39</f>
        <v>813</v>
      </c>
      <c r="F57" s="222">
        <f>'No.3Ｄ（断面別）'!M40</f>
        <v>862</v>
      </c>
      <c r="G57" s="222">
        <f>'No.3Ｄ（断面別）'!M41</f>
        <v>907</v>
      </c>
      <c r="H57" s="222">
        <f>'No.3Ｄ（断面別）'!M42</f>
        <v>879</v>
      </c>
      <c r="I57" s="222">
        <f>'No.3Ｄ（断面別）'!M43</f>
        <v>931</v>
      </c>
      <c r="J57" s="222">
        <f>'No.3Ｄ（断面別）'!M44</f>
        <v>991</v>
      </c>
      <c r="K57" s="222">
        <f>'No.3Ｄ（断面別）'!M45</f>
        <v>996</v>
      </c>
      <c r="L57" s="222">
        <f>'No.3Ｄ（断面別）'!M52</f>
        <v>1068</v>
      </c>
      <c r="M57" s="222">
        <f>'No.3Ｄ（断面別）'!M59</f>
        <v>1107</v>
      </c>
      <c r="N57" s="223">
        <f>SUM(B57:M57)</f>
        <v>10303</v>
      </c>
    </row>
    <row r="58" spans="1:16" s="207" customFormat="1" ht="12.75" customHeight="1" thickBot="1">
      <c r="A58" s="321" t="s">
        <v>159</v>
      </c>
      <c r="B58" s="323">
        <f t="shared" ref="B58:M58" si="2">SUM(B56:B57)</f>
        <v>555</v>
      </c>
      <c r="C58" s="324">
        <f t="shared" si="2"/>
        <v>635</v>
      </c>
      <c r="D58" s="324">
        <f t="shared" si="2"/>
        <v>778</v>
      </c>
      <c r="E58" s="324">
        <f t="shared" si="2"/>
        <v>876</v>
      </c>
      <c r="F58" s="324">
        <f t="shared" si="2"/>
        <v>930</v>
      </c>
      <c r="G58" s="324">
        <f t="shared" si="2"/>
        <v>965</v>
      </c>
      <c r="H58" s="324">
        <f t="shared" si="2"/>
        <v>933</v>
      </c>
      <c r="I58" s="324">
        <f t="shared" si="2"/>
        <v>989</v>
      </c>
      <c r="J58" s="324">
        <f t="shared" si="2"/>
        <v>1043</v>
      </c>
      <c r="K58" s="324">
        <f t="shared" si="2"/>
        <v>1046</v>
      </c>
      <c r="L58" s="324">
        <f t="shared" si="2"/>
        <v>1110</v>
      </c>
      <c r="M58" s="325">
        <f t="shared" si="2"/>
        <v>1148</v>
      </c>
      <c r="N58" s="322">
        <f>SUM(B58:M58)</f>
        <v>11008</v>
      </c>
    </row>
    <row r="59" spans="1:16" s="207" customFormat="1" ht="12.75" customHeight="1" thickBot="1">
      <c r="A59" s="224" t="s">
        <v>160</v>
      </c>
      <c r="B59" s="331">
        <f>B56/B58*100</f>
        <v>9.7297297297297298</v>
      </c>
      <c r="C59" s="332">
        <f t="shared" ref="C59:N59" si="3">C56/C58*100</f>
        <v>12.598425196850393</v>
      </c>
      <c r="D59" s="332">
        <f t="shared" si="3"/>
        <v>10.925449871465295</v>
      </c>
      <c r="E59" s="332">
        <f t="shared" si="3"/>
        <v>7.1917808219178081</v>
      </c>
      <c r="F59" s="332">
        <f t="shared" si="3"/>
        <v>7.3118279569892479</v>
      </c>
      <c r="G59" s="332">
        <f t="shared" si="3"/>
        <v>6.0103626943005182</v>
      </c>
      <c r="H59" s="332">
        <f t="shared" si="3"/>
        <v>5.787781350482315</v>
      </c>
      <c r="I59" s="332">
        <f t="shared" si="3"/>
        <v>5.8645096056622856</v>
      </c>
      <c r="J59" s="332">
        <f t="shared" si="3"/>
        <v>4.9856184084372011</v>
      </c>
      <c r="K59" s="332">
        <f t="shared" si="3"/>
        <v>4.7801147227533463</v>
      </c>
      <c r="L59" s="332">
        <f t="shared" si="3"/>
        <v>3.7837837837837842</v>
      </c>
      <c r="M59" s="333">
        <f t="shared" si="3"/>
        <v>3.5714285714285712</v>
      </c>
      <c r="N59" s="333">
        <f t="shared" si="3"/>
        <v>6.4044331395348832</v>
      </c>
    </row>
    <row r="60" spans="1:16" s="207" customFormat="1" ht="12.75" customHeight="1" thickBot="1">
      <c r="A60" s="204" t="s">
        <v>169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6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P61" s="207"/>
    </row>
    <row r="62" spans="1:16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  <c r="P62" s="207"/>
    </row>
    <row r="63" spans="1:16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  <c r="P63" s="207"/>
    </row>
    <row r="64" spans="1:16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  <c r="P64" s="207"/>
    </row>
    <row r="65" spans="1:16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  <c r="P65" s="207"/>
    </row>
    <row r="66" spans="1:16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  <c r="P66" s="207"/>
    </row>
    <row r="67" spans="1:16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  <c r="P67" s="207"/>
    </row>
    <row r="68" spans="1:16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  <c r="P68" s="207"/>
    </row>
    <row r="69" spans="1:16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  <c r="P69" s="207"/>
    </row>
    <row r="70" spans="1:16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  <c r="P70" s="207"/>
    </row>
    <row r="71" spans="1:16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  <c r="P71" s="207"/>
    </row>
    <row r="72" spans="1:16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  <c r="P72" s="207"/>
    </row>
    <row r="73" spans="1:16" s="207" customFormat="1" ht="12.75" customHeight="1" thickBot="1">
      <c r="A73" s="210" t="s">
        <v>157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6" s="207" customFormat="1" ht="12.75" customHeight="1">
      <c r="A74" s="214" t="s">
        <v>6</v>
      </c>
      <c r="B74" s="326">
        <f>B38+B56</f>
        <v>131</v>
      </c>
      <c r="C74" s="327">
        <f t="shared" ref="C74:M74" si="4">C38+C56</f>
        <v>157</v>
      </c>
      <c r="D74" s="327">
        <f t="shared" si="4"/>
        <v>153</v>
      </c>
      <c r="E74" s="327">
        <f t="shared" si="4"/>
        <v>123</v>
      </c>
      <c r="F74" s="327">
        <f t="shared" si="4"/>
        <v>121</v>
      </c>
      <c r="G74" s="327">
        <f t="shared" si="4"/>
        <v>113</v>
      </c>
      <c r="H74" s="327">
        <f t="shared" si="4"/>
        <v>96</v>
      </c>
      <c r="I74" s="327">
        <f t="shared" si="4"/>
        <v>102</v>
      </c>
      <c r="J74" s="327">
        <f t="shared" si="4"/>
        <v>95</v>
      </c>
      <c r="K74" s="327">
        <f t="shared" si="4"/>
        <v>79</v>
      </c>
      <c r="L74" s="327">
        <f t="shared" si="4"/>
        <v>77</v>
      </c>
      <c r="M74" s="328">
        <f t="shared" si="4"/>
        <v>72</v>
      </c>
      <c r="N74" s="218">
        <f>SUM(B74:M74)</f>
        <v>1319</v>
      </c>
    </row>
    <row r="75" spans="1:16" s="207" customFormat="1" ht="12.75" customHeight="1" thickBot="1">
      <c r="A75" s="219" t="s">
        <v>158</v>
      </c>
      <c r="B75" s="329">
        <f>B39+B57</f>
        <v>1503</v>
      </c>
      <c r="C75" s="221">
        <f t="shared" ref="C75:M75" si="5">C39+C57</f>
        <v>1637</v>
      </c>
      <c r="D75" s="221">
        <f t="shared" si="5"/>
        <v>1652</v>
      </c>
      <c r="E75" s="221">
        <f t="shared" si="5"/>
        <v>1659</v>
      </c>
      <c r="F75" s="221">
        <f t="shared" si="5"/>
        <v>1680</v>
      </c>
      <c r="G75" s="221">
        <f t="shared" si="5"/>
        <v>1741</v>
      </c>
      <c r="H75" s="221">
        <f t="shared" si="5"/>
        <v>1693</v>
      </c>
      <c r="I75" s="221">
        <f t="shared" si="5"/>
        <v>1761</v>
      </c>
      <c r="J75" s="221">
        <f t="shared" si="5"/>
        <v>1780</v>
      </c>
      <c r="K75" s="221">
        <f t="shared" si="5"/>
        <v>1806</v>
      </c>
      <c r="L75" s="221">
        <f t="shared" si="5"/>
        <v>1831</v>
      </c>
      <c r="M75" s="330">
        <f t="shared" si="5"/>
        <v>1869</v>
      </c>
      <c r="N75" s="223">
        <f>SUM(B75:M75)</f>
        <v>20612</v>
      </c>
    </row>
    <row r="76" spans="1:16" s="207" customFormat="1" ht="12.75" customHeight="1" thickBot="1">
      <c r="A76" s="321" t="s">
        <v>159</v>
      </c>
      <c r="B76" s="323">
        <f t="shared" ref="B76:M76" si="6">SUM(B74:B75)</f>
        <v>1634</v>
      </c>
      <c r="C76" s="324">
        <f t="shared" si="6"/>
        <v>1794</v>
      </c>
      <c r="D76" s="324">
        <f t="shared" si="6"/>
        <v>1805</v>
      </c>
      <c r="E76" s="324">
        <f t="shared" si="6"/>
        <v>1782</v>
      </c>
      <c r="F76" s="324">
        <f t="shared" si="6"/>
        <v>1801</v>
      </c>
      <c r="G76" s="324">
        <f t="shared" si="6"/>
        <v>1854</v>
      </c>
      <c r="H76" s="324">
        <f t="shared" si="6"/>
        <v>1789</v>
      </c>
      <c r="I76" s="324">
        <f t="shared" si="6"/>
        <v>1863</v>
      </c>
      <c r="J76" s="324">
        <f t="shared" si="6"/>
        <v>1875</v>
      </c>
      <c r="K76" s="324">
        <f t="shared" si="6"/>
        <v>1885</v>
      </c>
      <c r="L76" s="324">
        <f t="shared" si="6"/>
        <v>1908</v>
      </c>
      <c r="M76" s="325">
        <f t="shared" si="6"/>
        <v>1941</v>
      </c>
      <c r="N76" s="322">
        <f>SUM(B76:M76)</f>
        <v>21931</v>
      </c>
    </row>
    <row r="77" spans="1:16" s="207" customFormat="1" ht="12.75" customHeight="1" thickBot="1">
      <c r="A77" s="224" t="s">
        <v>160</v>
      </c>
      <c r="B77" s="331">
        <f>B74/B76*100</f>
        <v>8.0171358629130971</v>
      </c>
      <c r="C77" s="332">
        <f t="shared" ref="C77:N77" si="7">C74/C76*100</f>
        <v>8.7513935340022311</v>
      </c>
      <c r="D77" s="332">
        <f t="shared" si="7"/>
        <v>8.4764542936288088</v>
      </c>
      <c r="E77" s="332">
        <f t="shared" si="7"/>
        <v>6.9023569023569031</v>
      </c>
      <c r="F77" s="332">
        <f t="shared" si="7"/>
        <v>6.7184897279289277</v>
      </c>
      <c r="G77" s="332">
        <f t="shared" si="7"/>
        <v>6.0949298813376487</v>
      </c>
      <c r="H77" s="332">
        <f t="shared" si="7"/>
        <v>5.3661263275572946</v>
      </c>
      <c r="I77" s="332">
        <f t="shared" si="7"/>
        <v>5.4750402576489536</v>
      </c>
      <c r="J77" s="332">
        <f t="shared" si="7"/>
        <v>5.0666666666666664</v>
      </c>
      <c r="K77" s="332">
        <f t="shared" si="7"/>
        <v>4.1909814323607426</v>
      </c>
      <c r="L77" s="332">
        <f t="shared" si="7"/>
        <v>4.0356394129979041</v>
      </c>
      <c r="M77" s="333">
        <f t="shared" si="7"/>
        <v>3.7094281298299845</v>
      </c>
      <c r="N77" s="333">
        <f t="shared" si="7"/>
        <v>6.0143176325748939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107"/>
  <sheetViews>
    <sheetView view="pageBreakPreview" topLeftCell="B1" zoomScale="80" zoomScaleNormal="75" zoomScaleSheetLayoutView="80" workbookViewId="0">
      <selection activeCell="S58" sqref="S58"/>
    </sheetView>
  </sheetViews>
  <sheetFormatPr defaultRowHeight="12"/>
  <cols>
    <col min="1" max="1" width="10.1640625" style="285" customWidth="1"/>
    <col min="2" max="3" width="6.6640625" style="285" customWidth="1"/>
    <col min="4" max="5" width="7.83203125" style="226" customWidth="1"/>
    <col min="6" max="6" width="10.1640625" style="226" customWidth="1"/>
    <col min="7" max="13" width="7.83203125" style="226" customWidth="1"/>
    <col min="14" max="14" width="10.1640625" style="226" customWidth="1"/>
    <col min="15" max="16" width="6.6640625" style="226" customWidth="1"/>
    <col min="17" max="18" width="7.83203125" style="226" customWidth="1"/>
    <col min="19" max="19" width="10.1640625" style="226" customWidth="1"/>
    <col min="20" max="26" width="7.83203125" style="226" customWidth="1"/>
    <col min="27" max="27" width="9.33203125" style="226"/>
    <col min="28" max="33" width="9.33203125" style="226" customWidth="1"/>
    <col min="34" max="16384" width="9.33203125" style="226"/>
  </cols>
  <sheetData>
    <row r="1" spans="1:26" ht="15.6" customHeight="1" thickBot="1">
      <c r="A1" s="455"/>
      <c r="B1" s="225"/>
      <c r="C1" s="225"/>
      <c r="F1" s="454"/>
    </row>
    <row r="2" spans="1:26" ht="16.5" customHeight="1">
      <c r="A2" s="227"/>
      <c r="B2" s="228"/>
      <c r="C2" s="228"/>
      <c r="D2" s="229"/>
      <c r="E2" s="229"/>
      <c r="F2" s="229"/>
      <c r="G2" s="229"/>
      <c r="H2" s="229"/>
      <c r="I2" s="229"/>
      <c r="J2" s="229"/>
      <c r="K2" s="229"/>
      <c r="L2" s="229"/>
      <c r="M2" s="231"/>
      <c r="N2" s="230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31"/>
    </row>
    <row r="3" spans="1:26" ht="16.5" customHeight="1">
      <c r="A3" s="232"/>
      <c r="B3" s="233"/>
      <c r="C3" s="233"/>
      <c r="D3" s="234"/>
      <c r="E3" s="234"/>
      <c r="F3" s="234"/>
      <c r="G3" s="234"/>
      <c r="H3" s="234"/>
      <c r="I3" s="234"/>
      <c r="J3" s="234"/>
      <c r="K3" s="234"/>
      <c r="L3" s="234"/>
      <c r="M3" s="236"/>
      <c r="N3" s="235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6"/>
    </row>
    <row r="4" spans="1:26" ht="16.5" customHeight="1">
      <c r="A4" s="237"/>
      <c r="B4" s="238"/>
      <c r="C4" s="238"/>
      <c r="D4" s="234"/>
      <c r="E4" s="234"/>
      <c r="F4" s="234"/>
      <c r="G4" s="234"/>
      <c r="H4" s="234"/>
      <c r="I4" s="234"/>
      <c r="J4" s="234"/>
      <c r="K4" s="234"/>
      <c r="L4" s="234"/>
      <c r="M4" s="236"/>
      <c r="N4" s="235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6"/>
    </row>
    <row r="5" spans="1:26" ht="27.75" customHeight="1">
      <c r="A5" s="232" t="s">
        <v>170</v>
      </c>
      <c r="B5" s="233"/>
      <c r="C5" s="233"/>
      <c r="D5" s="233"/>
      <c r="E5" s="233"/>
      <c r="F5" s="233"/>
      <c r="G5" s="233"/>
      <c r="H5" s="233"/>
      <c r="I5" s="239"/>
      <c r="J5" s="239"/>
      <c r="K5" s="239"/>
      <c r="L5" s="239"/>
      <c r="M5" s="236"/>
      <c r="N5" s="235"/>
      <c r="O5" s="234"/>
      <c r="P5" s="234"/>
      <c r="W5" s="234"/>
      <c r="X5" s="234"/>
      <c r="Y5" s="234"/>
      <c r="Z5" s="236"/>
    </row>
    <row r="6" spans="1:26" ht="20.100000000000001" customHeight="1">
      <c r="A6" s="240"/>
      <c r="B6" s="225"/>
      <c r="C6" s="225"/>
      <c r="D6" s="238"/>
      <c r="E6" s="238"/>
      <c r="F6" s="238"/>
      <c r="G6" s="238"/>
      <c r="H6" s="238"/>
      <c r="I6" s="234"/>
      <c r="J6" s="234"/>
      <c r="K6" s="234"/>
      <c r="L6" s="234"/>
      <c r="M6" s="236"/>
      <c r="N6" s="235"/>
      <c r="O6" s="234"/>
      <c r="P6" s="234"/>
      <c r="W6" s="234"/>
      <c r="X6" s="234"/>
      <c r="Y6" s="234"/>
      <c r="Z6" s="236"/>
    </row>
    <row r="7" spans="1:26" ht="20.100000000000001" customHeight="1">
      <c r="A7" s="240"/>
      <c r="B7" s="225"/>
      <c r="C7" s="225"/>
      <c r="D7" s="234"/>
      <c r="E7" s="234"/>
      <c r="F7" s="453" t="s">
        <v>55</v>
      </c>
      <c r="G7" s="234"/>
      <c r="H7" s="234"/>
      <c r="I7" s="234"/>
      <c r="J7" s="234"/>
      <c r="K7" s="234"/>
      <c r="L7" s="234"/>
      <c r="M7" s="236"/>
      <c r="N7" s="235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6"/>
    </row>
    <row r="8" spans="1:26" ht="20.100000000000001" customHeight="1">
      <c r="A8" s="240"/>
      <c r="B8" s="225"/>
      <c r="C8" s="225"/>
      <c r="D8" s="234"/>
      <c r="E8" s="234"/>
      <c r="F8" s="234"/>
      <c r="G8" s="234"/>
      <c r="H8" s="234"/>
      <c r="I8" s="234"/>
      <c r="J8" s="234"/>
      <c r="K8" s="234"/>
      <c r="L8" s="234"/>
      <c r="M8" s="236"/>
      <c r="N8" s="235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6"/>
    </row>
    <row r="9" spans="1:26" ht="20.100000000000001" customHeight="1">
      <c r="A9" s="240"/>
      <c r="B9" s="225"/>
      <c r="C9" s="225"/>
      <c r="D9" s="234"/>
      <c r="E9" s="234"/>
      <c r="F9" s="234"/>
      <c r="G9" s="234"/>
      <c r="H9" s="234"/>
      <c r="I9" s="234"/>
      <c r="J9" s="234"/>
      <c r="K9" s="234"/>
      <c r="L9" s="234"/>
      <c r="M9" s="236"/>
      <c r="N9" s="235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6"/>
    </row>
    <row r="10" spans="1:26" ht="20.100000000000001" customHeight="1">
      <c r="A10" s="240"/>
      <c r="B10" s="225"/>
      <c r="C10" s="225"/>
      <c r="D10" s="234"/>
      <c r="E10" s="234"/>
      <c r="F10" s="234"/>
      <c r="G10" s="234"/>
      <c r="H10" s="234"/>
      <c r="I10" s="234"/>
      <c r="J10" s="234"/>
      <c r="K10" s="234"/>
      <c r="L10" s="234"/>
      <c r="M10" s="236"/>
      <c r="N10" s="235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6"/>
    </row>
    <row r="11" spans="1:26" ht="20.100000000000001" customHeight="1">
      <c r="A11" s="240"/>
      <c r="B11" s="225"/>
      <c r="C11" s="225"/>
      <c r="D11" s="234"/>
      <c r="E11" s="234"/>
      <c r="F11" s="234"/>
      <c r="G11" s="234"/>
      <c r="H11" s="234"/>
      <c r="I11" s="234"/>
      <c r="J11" s="234"/>
      <c r="K11" s="234"/>
      <c r="L11" s="234"/>
      <c r="M11" s="236"/>
      <c r="N11" s="235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6"/>
    </row>
    <row r="12" spans="1:26" ht="20.100000000000001" customHeight="1">
      <c r="A12" s="240"/>
      <c r="B12" s="225"/>
      <c r="C12" s="225"/>
      <c r="D12" s="234"/>
      <c r="E12" s="234"/>
      <c r="F12" s="234"/>
      <c r="G12" s="234"/>
      <c r="H12" s="234"/>
      <c r="I12" s="234"/>
      <c r="J12" s="234"/>
      <c r="K12" s="234"/>
      <c r="L12" s="234"/>
      <c r="M12" s="236"/>
      <c r="N12" s="235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6"/>
    </row>
    <row r="13" spans="1:26" ht="20.100000000000001" customHeight="1">
      <c r="A13" s="240"/>
      <c r="B13" s="225"/>
      <c r="C13" s="225"/>
      <c r="D13" s="234"/>
      <c r="E13" s="234"/>
      <c r="F13" s="234"/>
      <c r="G13" s="234"/>
      <c r="H13" s="234"/>
      <c r="I13" s="234"/>
      <c r="J13" s="234"/>
      <c r="K13" s="234"/>
      <c r="L13" s="234"/>
      <c r="M13" s="236"/>
      <c r="N13" s="235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6"/>
    </row>
    <row r="14" spans="1:26" ht="20.100000000000001" customHeight="1">
      <c r="A14" s="241" t="s">
        <v>227</v>
      </c>
      <c r="B14" s="242"/>
      <c r="C14" s="242"/>
      <c r="D14" s="234"/>
      <c r="E14" s="234"/>
      <c r="F14" s="234"/>
      <c r="G14" s="234"/>
      <c r="H14" s="234"/>
      <c r="I14" s="243"/>
      <c r="J14" s="234"/>
      <c r="K14" s="234"/>
      <c r="L14" s="234"/>
      <c r="M14" s="236"/>
      <c r="N14" s="235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6"/>
    </row>
    <row r="15" spans="1:26" ht="20.100000000000001" customHeight="1">
      <c r="A15" s="241"/>
      <c r="B15" s="242"/>
      <c r="C15" s="242"/>
      <c r="D15" s="234"/>
      <c r="E15" s="234"/>
      <c r="F15" s="234"/>
      <c r="G15" s="234"/>
      <c r="H15" s="234"/>
      <c r="I15" s="234"/>
      <c r="J15" s="234"/>
      <c r="K15" s="234"/>
      <c r="L15" s="234"/>
      <c r="M15" s="236"/>
      <c r="N15" s="235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6"/>
    </row>
    <row r="16" spans="1:26" ht="20.100000000000001" customHeight="1">
      <c r="A16" s="241" t="s">
        <v>240</v>
      </c>
      <c r="B16" s="242"/>
      <c r="C16" s="242"/>
      <c r="D16" s="234"/>
      <c r="E16" s="234"/>
      <c r="F16" s="234"/>
      <c r="G16" s="234"/>
      <c r="H16" s="234"/>
      <c r="I16" s="234"/>
      <c r="J16" s="234"/>
      <c r="K16" s="234"/>
      <c r="L16" s="234"/>
      <c r="M16" s="236"/>
      <c r="N16" s="235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6"/>
    </row>
    <row r="17" spans="1:31" ht="20.100000000000001" customHeight="1">
      <c r="A17" s="244"/>
      <c r="B17" s="245"/>
      <c r="C17" s="245"/>
      <c r="D17" s="234"/>
      <c r="E17" s="234"/>
      <c r="F17" s="234"/>
      <c r="G17" s="234"/>
      <c r="H17" s="234"/>
      <c r="I17" s="234"/>
      <c r="J17" s="234"/>
      <c r="K17" s="234"/>
      <c r="L17" s="234"/>
      <c r="M17" s="236"/>
      <c r="N17" s="235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6"/>
    </row>
    <row r="18" spans="1:31" ht="20.100000000000001" customHeight="1">
      <c r="A18" s="244" t="s">
        <v>239</v>
      </c>
      <c r="B18" s="245"/>
      <c r="C18" s="245"/>
      <c r="D18" s="234"/>
      <c r="E18" s="234"/>
      <c r="F18" s="234"/>
      <c r="G18" s="234"/>
      <c r="H18" s="234"/>
      <c r="I18" s="234"/>
      <c r="J18" s="234"/>
      <c r="K18" s="234"/>
      <c r="L18" s="234"/>
      <c r="M18" s="236"/>
      <c r="N18" s="235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6"/>
    </row>
    <row r="19" spans="1:31" ht="20.100000000000001" customHeight="1">
      <c r="A19" s="240"/>
      <c r="B19" s="225"/>
      <c r="C19" s="225"/>
      <c r="D19" s="234"/>
      <c r="E19" s="234"/>
      <c r="F19" s="234"/>
      <c r="G19" s="234"/>
      <c r="H19" s="234"/>
      <c r="I19" s="234"/>
      <c r="J19" s="234"/>
      <c r="K19" s="234"/>
      <c r="L19" s="234"/>
      <c r="M19" s="236"/>
      <c r="N19" s="235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6"/>
    </row>
    <row r="20" spans="1:31" ht="20.100000000000001" customHeight="1">
      <c r="A20" s="246"/>
      <c r="B20" s="247"/>
      <c r="C20" s="247"/>
      <c r="D20" s="234"/>
      <c r="E20" s="234"/>
      <c r="F20" s="234"/>
      <c r="G20" s="234"/>
      <c r="H20" s="234"/>
      <c r="I20" s="234"/>
      <c r="J20" s="234"/>
      <c r="K20" s="234"/>
      <c r="L20" s="234"/>
      <c r="M20" s="236"/>
      <c r="N20" s="235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6"/>
    </row>
    <row r="21" spans="1:31" ht="20.100000000000001" customHeight="1" thickBot="1">
      <c r="A21" s="259"/>
      <c r="B21" s="442"/>
      <c r="C21" s="442"/>
      <c r="D21" s="248"/>
      <c r="E21" s="248"/>
      <c r="F21" s="248"/>
      <c r="G21" s="248"/>
      <c r="H21" s="248"/>
      <c r="I21" s="248"/>
      <c r="J21" s="248"/>
      <c r="K21" s="248"/>
      <c r="L21" s="248"/>
      <c r="M21" s="452" t="s">
        <v>226</v>
      </c>
      <c r="N21" s="249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50"/>
    </row>
    <row r="22" spans="1:31" s="256" customFormat="1" ht="20.100000000000001" customHeight="1" thickBot="1">
      <c r="A22" s="451"/>
      <c r="B22" s="251" t="s">
        <v>241</v>
      </c>
      <c r="C22" s="252"/>
      <c r="D22" s="252"/>
      <c r="E22" s="252"/>
      <c r="F22" s="254"/>
      <c r="G22" s="438"/>
      <c r="H22" s="279"/>
      <c r="I22" s="279"/>
      <c r="J22" s="279"/>
      <c r="K22" s="279"/>
      <c r="L22" s="279"/>
      <c r="M22" s="280"/>
      <c r="N22" s="450"/>
      <c r="O22" s="251" t="s">
        <v>242</v>
      </c>
      <c r="P22" s="252"/>
      <c r="Q22" s="252"/>
      <c r="R22" s="252"/>
      <c r="S22" s="254"/>
      <c r="T22" s="438"/>
      <c r="U22" s="279"/>
      <c r="V22" s="279"/>
      <c r="W22" s="279"/>
      <c r="X22" s="279"/>
      <c r="Y22" s="279"/>
      <c r="Z22" s="280"/>
    </row>
    <row r="23" spans="1:31" s="256" customFormat="1" ht="22.5" customHeight="1">
      <c r="A23" s="449"/>
      <c r="B23" s="458" t="s">
        <v>171</v>
      </c>
      <c r="C23" s="448" t="s">
        <v>172</v>
      </c>
      <c r="D23" s="459" t="s">
        <v>173</v>
      </c>
      <c r="E23" s="460" t="s">
        <v>174</v>
      </c>
      <c r="F23" s="461" t="s">
        <v>225</v>
      </c>
      <c r="G23" s="257"/>
      <c r="H23" s="258"/>
      <c r="I23" s="253"/>
      <c r="J23" s="253"/>
      <c r="K23" s="253"/>
      <c r="L23" s="253"/>
      <c r="M23" s="255"/>
      <c r="N23" s="247"/>
      <c r="O23" s="246" t="s">
        <v>171</v>
      </c>
      <c r="P23" s="448" t="s">
        <v>172</v>
      </c>
      <c r="Q23" s="257" t="s">
        <v>173</v>
      </c>
      <c r="R23" s="446" t="s">
        <v>174</v>
      </c>
      <c r="S23" s="247" t="s">
        <v>225</v>
      </c>
      <c r="T23" s="421"/>
      <c r="U23" s="253"/>
      <c r="V23" s="253"/>
      <c r="W23" s="253"/>
      <c r="X23" s="253"/>
      <c r="Y23" s="253"/>
      <c r="Z23" s="255"/>
    </row>
    <row r="24" spans="1:31" s="256" customFormat="1" ht="22.5" customHeight="1" thickBot="1">
      <c r="A24" s="447" t="s">
        <v>175</v>
      </c>
      <c r="B24" s="259" t="s">
        <v>176</v>
      </c>
      <c r="C24" s="462" t="s">
        <v>177</v>
      </c>
      <c r="D24" s="260" t="s">
        <v>178</v>
      </c>
      <c r="E24" s="262" t="s">
        <v>178</v>
      </c>
      <c r="F24" s="463" t="s">
        <v>179</v>
      </c>
      <c r="G24" s="445"/>
      <c r="H24" s="261"/>
      <c r="I24" s="253"/>
      <c r="J24" s="253"/>
      <c r="K24" s="253"/>
      <c r="L24" s="253"/>
      <c r="M24" s="255"/>
      <c r="N24" s="444" t="s">
        <v>175</v>
      </c>
      <c r="O24" s="246" t="s">
        <v>176</v>
      </c>
      <c r="P24" s="443" t="s">
        <v>177</v>
      </c>
      <c r="Q24" s="260" t="s">
        <v>178</v>
      </c>
      <c r="R24" s="262" t="s">
        <v>178</v>
      </c>
      <c r="S24" s="442" t="s">
        <v>179</v>
      </c>
      <c r="T24" s="421"/>
      <c r="U24" s="253"/>
      <c r="V24" s="253"/>
      <c r="W24" s="253"/>
      <c r="X24" s="253"/>
      <c r="Y24" s="253"/>
      <c r="Z24" s="255"/>
      <c r="AD24" s="256" t="s">
        <v>224</v>
      </c>
    </row>
    <row r="25" spans="1:31" s="256" customFormat="1" ht="21" customHeight="1">
      <c r="A25" s="441">
        <v>0.29166666666666663</v>
      </c>
      <c r="B25" s="430"/>
      <c r="C25" s="429" t="s">
        <v>180</v>
      </c>
      <c r="D25" s="266">
        <v>80</v>
      </c>
      <c r="E25" s="428">
        <v>0</v>
      </c>
      <c r="F25" s="427">
        <v>3.1250000000000001E-4</v>
      </c>
      <c r="G25" s="421"/>
      <c r="H25" s="253"/>
      <c r="I25" s="253"/>
      <c r="J25" s="253"/>
      <c r="K25" s="253"/>
      <c r="L25" s="253"/>
      <c r="M25" s="255"/>
      <c r="N25" s="441">
        <v>0.29166666666666663</v>
      </c>
      <c r="O25" s="440"/>
      <c r="P25" s="439" t="s">
        <v>180</v>
      </c>
      <c r="Q25" s="438">
        <v>50</v>
      </c>
      <c r="R25" s="437">
        <v>0</v>
      </c>
      <c r="S25" s="415">
        <v>1.6203703703703703E-4</v>
      </c>
      <c r="T25" s="421"/>
      <c r="U25" s="253"/>
      <c r="V25" s="253"/>
      <c r="W25" s="253"/>
      <c r="X25" s="253"/>
      <c r="Y25" s="253"/>
      <c r="Z25" s="255"/>
      <c r="AD25" s="263">
        <v>0.95</v>
      </c>
      <c r="AE25" s="226"/>
    </row>
    <row r="26" spans="1:31" s="256" customFormat="1" ht="21" customHeight="1">
      <c r="A26" s="426">
        <v>0.29861111111111105</v>
      </c>
      <c r="B26" s="425"/>
      <c r="C26" s="424" t="s">
        <v>180</v>
      </c>
      <c r="D26" s="264">
        <v>70</v>
      </c>
      <c r="E26" s="423">
        <v>0</v>
      </c>
      <c r="F26" s="422">
        <v>2.5462962962962961E-4</v>
      </c>
      <c r="G26" s="421"/>
      <c r="H26" s="253"/>
      <c r="I26" s="253"/>
      <c r="J26" s="253"/>
      <c r="K26" s="253"/>
      <c r="L26" s="253"/>
      <c r="M26" s="255"/>
      <c r="N26" s="426">
        <v>0.29861111111111105</v>
      </c>
      <c r="O26" s="425"/>
      <c r="P26" s="424" t="s">
        <v>180</v>
      </c>
      <c r="Q26" s="264">
        <v>30</v>
      </c>
      <c r="R26" s="423">
        <v>0</v>
      </c>
      <c r="S26" s="422">
        <v>9.2592592592592588E-5</v>
      </c>
      <c r="T26" s="421"/>
      <c r="U26" s="253"/>
      <c r="V26" s="253"/>
      <c r="W26" s="253"/>
      <c r="X26" s="253"/>
      <c r="Y26" s="253"/>
      <c r="Z26" s="255"/>
      <c r="AD26" s="263">
        <f t="shared" ref="AD26:AD56" si="0">AD25+AE26</f>
        <v>2.0750000000000002</v>
      </c>
      <c r="AE26" s="226">
        <v>1.125</v>
      </c>
    </row>
    <row r="27" spans="1:31" s="256" customFormat="1" ht="21" customHeight="1">
      <c r="A27" s="426">
        <v>0.30555555555555547</v>
      </c>
      <c r="B27" s="425"/>
      <c r="C27" s="424" t="s">
        <v>180</v>
      </c>
      <c r="D27" s="264">
        <v>70</v>
      </c>
      <c r="E27" s="423">
        <v>0</v>
      </c>
      <c r="F27" s="422">
        <v>2.6620370370370372E-4</v>
      </c>
      <c r="G27" s="421"/>
      <c r="H27" s="253"/>
      <c r="I27" s="253"/>
      <c r="J27" s="253"/>
      <c r="K27" s="253"/>
      <c r="L27" s="253"/>
      <c r="M27" s="255"/>
      <c r="N27" s="426">
        <v>0.30555555555555547</v>
      </c>
      <c r="O27" s="425"/>
      <c r="P27" s="424" t="s">
        <v>180</v>
      </c>
      <c r="Q27" s="264">
        <v>30</v>
      </c>
      <c r="R27" s="423">
        <v>0</v>
      </c>
      <c r="S27" s="422">
        <v>1.0416666666666667E-4</v>
      </c>
      <c r="T27" s="421"/>
      <c r="U27" s="253"/>
      <c r="V27" s="253"/>
      <c r="W27" s="253"/>
      <c r="X27" s="253"/>
      <c r="Y27" s="253"/>
      <c r="Z27" s="255"/>
      <c r="AD27" s="263">
        <f t="shared" si="0"/>
        <v>3.2</v>
      </c>
      <c r="AE27" s="226">
        <f t="shared" ref="AE27:AE56" si="1">AE26</f>
        <v>1.125</v>
      </c>
    </row>
    <row r="28" spans="1:31" s="256" customFormat="1" ht="21" customHeight="1">
      <c r="A28" s="426">
        <v>0.31249999999999989</v>
      </c>
      <c r="B28" s="425">
        <v>1</v>
      </c>
      <c r="C28" s="424">
        <v>6</v>
      </c>
      <c r="D28" s="264">
        <v>180</v>
      </c>
      <c r="E28" s="423">
        <v>70</v>
      </c>
      <c r="F28" s="422">
        <v>1.6550925925925926E-3</v>
      </c>
      <c r="G28" s="421"/>
      <c r="H28" s="253"/>
      <c r="I28" s="253"/>
      <c r="J28" s="253"/>
      <c r="K28" s="253"/>
      <c r="L28" s="253"/>
      <c r="M28" s="255"/>
      <c r="N28" s="426">
        <v>0.31249999999999989</v>
      </c>
      <c r="O28" s="425"/>
      <c r="P28" s="424" t="s">
        <v>180</v>
      </c>
      <c r="Q28" s="264">
        <v>70</v>
      </c>
      <c r="R28" s="423">
        <v>0</v>
      </c>
      <c r="S28" s="422">
        <v>2.0833333333333335E-4</v>
      </c>
      <c r="T28" s="421"/>
      <c r="U28" s="253"/>
      <c r="V28" s="253"/>
      <c r="W28" s="253"/>
      <c r="X28" s="253"/>
      <c r="Y28" s="253"/>
      <c r="Z28" s="255"/>
      <c r="AD28" s="263">
        <f t="shared" si="0"/>
        <v>4.3250000000000002</v>
      </c>
      <c r="AE28" s="226">
        <f t="shared" si="1"/>
        <v>1.125</v>
      </c>
    </row>
    <row r="29" spans="1:31" s="256" customFormat="1" ht="21" customHeight="1">
      <c r="A29" s="426">
        <v>0.31944444444444431</v>
      </c>
      <c r="B29" s="425"/>
      <c r="C29" s="424" t="s">
        <v>180</v>
      </c>
      <c r="D29" s="264">
        <v>120</v>
      </c>
      <c r="E29" s="423">
        <v>0</v>
      </c>
      <c r="F29" s="422">
        <v>4.5138888888888892E-4</v>
      </c>
      <c r="G29" s="421"/>
      <c r="H29" s="253"/>
      <c r="I29" s="253"/>
      <c r="J29" s="253"/>
      <c r="K29" s="253"/>
      <c r="L29" s="253"/>
      <c r="M29" s="255"/>
      <c r="N29" s="426">
        <v>0.31944444444444431</v>
      </c>
      <c r="O29" s="425"/>
      <c r="P29" s="424" t="s">
        <v>180</v>
      </c>
      <c r="Q29" s="264">
        <v>60</v>
      </c>
      <c r="R29" s="423">
        <v>0</v>
      </c>
      <c r="S29" s="422">
        <v>2.199074074074074E-4</v>
      </c>
      <c r="T29" s="421"/>
      <c r="U29" s="253"/>
      <c r="V29" s="253"/>
      <c r="W29" s="253"/>
      <c r="X29" s="253"/>
      <c r="Y29" s="253"/>
      <c r="Z29" s="255"/>
      <c r="AD29" s="263">
        <f t="shared" si="0"/>
        <v>5.45</v>
      </c>
      <c r="AE29" s="226">
        <f t="shared" si="1"/>
        <v>1.125</v>
      </c>
    </row>
    <row r="30" spans="1:31" s="256" customFormat="1" ht="21" customHeight="1">
      <c r="A30" s="436">
        <v>0.32638888888888873</v>
      </c>
      <c r="B30" s="435"/>
      <c r="C30" s="434" t="s">
        <v>180</v>
      </c>
      <c r="D30" s="265">
        <v>100</v>
      </c>
      <c r="E30" s="433">
        <v>0</v>
      </c>
      <c r="F30" s="432">
        <v>3.8194444444444446E-4</v>
      </c>
      <c r="G30" s="421"/>
      <c r="H30" s="253"/>
      <c r="I30" s="253"/>
      <c r="J30" s="253"/>
      <c r="K30" s="253"/>
      <c r="L30" s="253"/>
      <c r="M30" s="255"/>
      <c r="N30" s="436">
        <v>0.32638888888888873</v>
      </c>
      <c r="O30" s="435"/>
      <c r="P30" s="434" t="s">
        <v>180</v>
      </c>
      <c r="Q30" s="265">
        <v>40</v>
      </c>
      <c r="R30" s="433">
        <v>0</v>
      </c>
      <c r="S30" s="432">
        <v>1.3888888888888889E-4</v>
      </c>
      <c r="T30" s="421"/>
      <c r="U30" s="253"/>
      <c r="V30" s="253"/>
      <c r="W30" s="253"/>
      <c r="X30" s="253"/>
      <c r="Y30" s="253"/>
      <c r="Z30" s="255"/>
      <c r="AD30" s="263">
        <f t="shared" si="0"/>
        <v>6.5750000000000002</v>
      </c>
      <c r="AE30" s="226">
        <f t="shared" si="1"/>
        <v>1.125</v>
      </c>
    </row>
    <row r="31" spans="1:31" s="256" customFormat="1" ht="21" customHeight="1">
      <c r="A31" s="431">
        <v>0.33333333333333315</v>
      </c>
      <c r="B31" s="430"/>
      <c r="C31" s="429" t="s">
        <v>180</v>
      </c>
      <c r="D31" s="266">
        <v>120</v>
      </c>
      <c r="E31" s="428">
        <v>0</v>
      </c>
      <c r="F31" s="427">
        <v>4.5138888888888892E-4</v>
      </c>
      <c r="G31" s="421"/>
      <c r="H31" s="253"/>
      <c r="I31" s="253"/>
      <c r="J31" s="253"/>
      <c r="K31" s="253"/>
      <c r="L31" s="253"/>
      <c r="M31" s="255"/>
      <c r="N31" s="431">
        <v>0.33333333333333315</v>
      </c>
      <c r="O31" s="430"/>
      <c r="P31" s="429" t="s">
        <v>180</v>
      </c>
      <c r="Q31" s="266">
        <v>40</v>
      </c>
      <c r="R31" s="428">
        <v>0</v>
      </c>
      <c r="S31" s="427">
        <v>1.5046296296296297E-4</v>
      </c>
      <c r="T31" s="421"/>
      <c r="U31" s="253"/>
      <c r="V31" s="253"/>
      <c r="W31" s="253"/>
      <c r="X31" s="253"/>
      <c r="Y31" s="253"/>
      <c r="Z31" s="255"/>
      <c r="AD31" s="263">
        <f t="shared" si="0"/>
        <v>7.7</v>
      </c>
      <c r="AE31" s="226">
        <f t="shared" si="1"/>
        <v>1.125</v>
      </c>
    </row>
    <row r="32" spans="1:31" s="256" customFormat="1" ht="21" customHeight="1">
      <c r="A32" s="426">
        <v>0.34027777777777757</v>
      </c>
      <c r="B32" s="425"/>
      <c r="C32" s="424" t="s">
        <v>180</v>
      </c>
      <c r="D32" s="264">
        <v>100</v>
      </c>
      <c r="E32" s="423">
        <v>0</v>
      </c>
      <c r="F32" s="422">
        <v>3.7037037037037035E-4</v>
      </c>
      <c r="G32" s="421"/>
      <c r="H32" s="253"/>
      <c r="I32" s="253"/>
      <c r="J32" s="253"/>
      <c r="K32" s="253"/>
      <c r="L32" s="253"/>
      <c r="M32" s="255"/>
      <c r="N32" s="426">
        <v>0.34027777777777757</v>
      </c>
      <c r="O32" s="425"/>
      <c r="P32" s="429" t="s">
        <v>180</v>
      </c>
      <c r="Q32" s="264">
        <v>70</v>
      </c>
      <c r="R32" s="423">
        <v>0</v>
      </c>
      <c r="S32" s="422">
        <v>2.5462962962962961E-4</v>
      </c>
      <c r="T32" s="421"/>
      <c r="U32" s="253"/>
      <c r="V32" s="253"/>
      <c r="W32" s="253"/>
      <c r="X32" s="253"/>
      <c r="Y32" s="253"/>
      <c r="Z32" s="255"/>
      <c r="AD32" s="263">
        <f t="shared" si="0"/>
        <v>8.8249999999999993</v>
      </c>
      <c r="AE32" s="226">
        <f t="shared" si="1"/>
        <v>1.125</v>
      </c>
    </row>
    <row r="33" spans="1:31" s="256" customFormat="1" ht="21" customHeight="1">
      <c r="A33" s="426">
        <v>0.34722222222222199</v>
      </c>
      <c r="B33" s="425"/>
      <c r="C33" s="424" t="s">
        <v>180</v>
      </c>
      <c r="D33" s="264">
        <v>110</v>
      </c>
      <c r="E33" s="423">
        <v>0</v>
      </c>
      <c r="F33" s="422">
        <v>4.3981481481481481E-4</v>
      </c>
      <c r="G33" s="421"/>
      <c r="H33" s="253"/>
      <c r="I33" s="253"/>
      <c r="J33" s="253"/>
      <c r="K33" s="253"/>
      <c r="L33" s="253"/>
      <c r="M33" s="255"/>
      <c r="N33" s="426">
        <v>0.34722222222222199</v>
      </c>
      <c r="O33" s="425"/>
      <c r="P33" s="429" t="s">
        <v>180</v>
      </c>
      <c r="Q33" s="264">
        <v>60</v>
      </c>
      <c r="R33" s="423">
        <v>0</v>
      </c>
      <c r="S33" s="422">
        <v>2.199074074074074E-4</v>
      </c>
      <c r="T33" s="421"/>
      <c r="U33" s="253"/>
      <c r="V33" s="253"/>
      <c r="W33" s="253"/>
      <c r="X33" s="253"/>
      <c r="Y33" s="253"/>
      <c r="Z33" s="255"/>
      <c r="AD33" s="263">
        <f t="shared" si="0"/>
        <v>9.9499999999999993</v>
      </c>
      <c r="AE33" s="226">
        <f t="shared" si="1"/>
        <v>1.125</v>
      </c>
    </row>
    <row r="34" spans="1:31" s="256" customFormat="1" ht="21" customHeight="1">
      <c r="A34" s="426">
        <v>0.35416666666666641</v>
      </c>
      <c r="B34" s="425"/>
      <c r="C34" s="424" t="s">
        <v>180</v>
      </c>
      <c r="D34" s="264">
        <v>120</v>
      </c>
      <c r="E34" s="423">
        <v>0</v>
      </c>
      <c r="F34" s="422">
        <v>4.6296296296296293E-4</v>
      </c>
      <c r="G34" s="421"/>
      <c r="H34" s="253"/>
      <c r="I34" s="253"/>
      <c r="J34" s="253"/>
      <c r="K34" s="253"/>
      <c r="L34" s="253"/>
      <c r="M34" s="255"/>
      <c r="N34" s="426">
        <v>0.35416666666666641</v>
      </c>
      <c r="O34" s="425"/>
      <c r="P34" s="429" t="s">
        <v>180</v>
      </c>
      <c r="Q34" s="264">
        <v>60</v>
      </c>
      <c r="R34" s="423">
        <v>0</v>
      </c>
      <c r="S34" s="422">
        <v>2.199074074074074E-4</v>
      </c>
      <c r="T34" s="421"/>
      <c r="U34" s="253"/>
      <c r="V34" s="253"/>
      <c r="W34" s="253"/>
      <c r="X34" s="253"/>
      <c r="Y34" s="253"/>
      <c r="Z34" s="255"/>
      <c r="AD34" s="263">
        <f t="shared" si="0"/>
        <v>11.074999999999999</v>
      </c>
      <c r="AE34" s="226">
        <f t="shared" si="1"/>
        <v>1.125</v>
      </c>
    </row>
    <row r="35" spans="1:31" s="256" customFormat="1" ht="21" customHeight="1">
      <c r="A35" s="426">
        <v>0.36111111111111083</v>
      </c>
      <c r="B35" s="425"/>
      <c r="C35" s="424" t="s">
        <v>180</v>
      </c>
      <c r="D35" s="264">
        <v>110</v>
      </c>
      <c r="E35" s="423">
        <v>0</v>
      </c>
      <c r="F35" s="422">
        <v>4.3981481481481481E-4</v>
      </c>
      <c r="G35" s="421"/>
      <c r="H35" s="253"/>
      <c r="I35" s="253"/>
      <c r="J35" s="253"/>
      <c r="K35" s="253"/>
      <c r="L35" s="253"/>
      <c r="M35" s="255"/>
      <c r="N35" s="426">
        <v>0.36111111111111083</v>
      </c>
      <c r="O35" s="425"/>
      <c r="P35" s="429" t="s">
        <v>180</v>
      </c>
      <c r="Q35" s="264">
        <v>40</v>
      </c>
      <c r="R35" s="423">
        <v>0</v>
      </c>
      <c r="S35" s="422">
        <v>1.7361111111111112E-4</v>
      </c>
      <c r="T35" s="421"/>
      <c r="U35" s="253"/>
      <c r="V35" s="253"/>
      <c r="W35" s="253"/>
      <c r="X35" s="253"/>
      <c r="Y35" s="253"/>
      <c r="Z35" s="255"/>
      <c r="AD35" s="263">
        <f t="shared" si="0"/>
        <v>12.2</v>
      </c>
      <c r="AE35" s="226">
        <f t="shared" si="1"/>
        <v>1.125</v>
      </c>
    </row>
    <row r="36" spans="1:31" s="256" customFormat="1" ht="21" customHeight="1">
      <c r="A36" s="436">
        <v>0.36805555555555525</v>
      </c>
      <c r="B36" s="435"/>
      <c r="C36" s="434" t="s">
        <v>180</v>
      </c>
      <c r="D36" s="265">
        <v>120</v>
      </c>
      <c r="E36" s="433">
        <v>0</v>
      </c>
      <c r="F36" s="432">
        <v>4.8611111111111104E-4</v>
      </c>
      <c r="G36" s="421"/>
      <c r="H36" s="253"/>
      <c r="I36" s="253"/>
      <c r="J36" s="253"/>
      <c r="K36" s="253"/>
      <c r="L36" s="253"/>
      <c r="M36" s="255"/>
      <c r="N36" s="436">
        <v>0.36805555555555525</v>
      </c>
      <c r="O36" s="435"/>
      <c r="P36" s="434" t="s">
        <v>180</v>
      </c>
      <c r="Q36" s="265">
        <v>50</v>
      </c>
      <c r="R36" s="433">
        <v>0</v>
      </c>
      <c r="S36" s="432">
        <v>1.8518518518518518E-4</v>
      </c>
      <c r="T36" s="421"/>
      <c r="U36" s="253"/>
      <c r="V36" s="253"/>
      <c r="W36" s="253"/>
      <c r="X36" s="253"/>
      <c r="Y36" s="253"/>
      <c r="Z36" s="255"/>
      <c r="AD36" s="263">
        <f t="shared" si="0"/>
        <v>13.324999999999999</v>
      </c>
      <c r="AE36" s="226">
        <f t="shared" si="1"/>
        <v>1.125</v>
      </c>
    </row>
    <row r="37" spans="1:31" s="256" customFormat="1" ht="21" customHeight="1">
      <c r="A37" s="431">
        <v>0.37499999999999967</v>
      </c>
      <c r="B37" s="430"/>
      <c r="C37" s="429" t="s">
        <v>180</v>
      </c>
      <c r="D37" s="266">
        <v>120</v>
      </c>
      <c r="E37" s="428">
        <v>0</v>
      </c>
      <c r="F37" s="427">
        <v>4.2824074074074075E-4</v>
      </c>
      <c r="G37" s="421"/>
      <c r="H37" s="253"/>
      <c r="I37" s="253"/>
      <c r="J37" s="253"/>
      <c r="K37" s="253"/>
      <c r="L37" s="253"/>
      <c r="M37" s="255"/>
      <c r="N37" s="431">
        <v>0.37499999999999967</v>
      </c>
      <c r="O37" s="430"/>
      <c r="P37" s="429" t="s">
        <v>180</v>
      </c>
      <c r="Q37" s="266">
        <v>30</v>
      </c>
      <c r="R37" s="428">
        <v>0</v>
      </c>
      <c r="S37" s="427">
        <v>9.2592592592592588E-5</v>
      </c>
      <c r="T37" s="421"/>
      <c r="U37" s="253"/>
      <c r="V37" s="253"/>
      <c r="W37" s="253"/>
      <c r="X37" s="253"/>
      <c r="Y37" s="253"/>
      <c r="Z37" s="255"/>
      <c r="AD37" s="263">
        <f t="shared" si="0"/>
        <v>14.45</v>
      </c>
      <c r="AE37" s="226">
        <f t="shared" si="1"/>
        <v>1.125</v>
      </c>
    </row>
    <row r="38" spans="1:31" s="256" customFormat="1" ht="21" customHeight="1">
      <c r="A38" s="426">
        <v>0.41666666666666635</v>
      </c>
      <c r="B38" s="425"/>
      <c r="C38" s="429" t="s">
        <v>180</v>
      </c>
      <c r="D38" s="264">
        <v>110</v>
      </c>
      <c r="E38" s="423">
        <v>0</v>
      </c>
      <c r="F38" s="422">
        <v>4.1666666666666669E-4</v>
      </c>
      <c r="G38" s="421"/>
      <c r="H38" s="253"/>
      <c r="I38" s="253"/>
      <c r="J38" s="253"/>
      <c r="K38" s="253"/>
      <c r="L38" s="253"/>
      <c r="M38" s="255"/>
      <c r="N38" s="426">
        <v>0.41666666666666635</v>
      </c>
      <c r="O38" s="425"/>
      <c r="P38" s="424" t="s">
        <v>180</v>
      </c>
      <c r="Q38" s="264">
        <v>60</v>
      </c>
      <c r="R38" s="423">
        <v>0</v>
      </c>
      <c r="S38" s="422">
        <v>2.4305555555555552E-4</v>
      </c>
      <c r="T38" s="421"/>
      <c r="U38" s="253"/>
      <c r="V38" s="253"/>
      <c r="W38" s="253"/>
      <c r="X38" s="253"/>
      <c r="Y38" s="253"/>
      <c r="Z38" s="255"/>
      <c r="AD38" s="263">
        <f t="shared" si="0"/>
        <v>15.574999999999999</v>
      </c>
      <c r="AE38" s="226">
        <f t="shared" si="1"/>
        <v>1.125</v>
      </c>
    </row>
    <row r="39" spans="1:31" s="256" customFormat="1" ht="21" customHeight="1">
      <c r="A39" s="426">
        <v>0.45833333333333304</v>
      </c>
      <c r="B39" s="425"/>
      <c r="C39" s="424" t="s">
        <v>180</v>
      </c>
      <c r="D39" s="264">
        <v>120</v>
      </c>
      <c r="E39" s="423">
        <v>0</v>
      </c>
      <c r="F39" s="422">
        <v>4.6296296296296293E-4</v>
      </c>
      <c r="G39" s="421"/>
      <c r="H39" s="253"/>
      <c r="I39" s="253"/>
      <c r="J39" s="253"/>
      <c r="K39" s="253"/>
      <c r="L39" s="253"/>
      <c r="M39" s="255"/>
      <c r="N39" s="426">
        <v>0.45833333333333304</v>
      </c>
      <c r="O39" s="425"/>
      <c r="P39" s="424" t="s">
        <v>180</v>
      </c>
      <c r="Q39" s="264">
        <v>80</v>
      </c>
      <c r="R39" s="423">
        <v>0</v>
      </c>
      <c r="S39" s="422">
        <v>4.5138888888888892E-4</v>
      </c>
      <c r="T39" s="421"/>
      <c r="U39" s="253"/>
      <c r="V39" s="253"/>
      <c r="W39" s="253"/>
      <c r="X39" s="253"/>
      <c r="Y39" s="253"/>
      <c r="Z39" s="255"/>
      <c r="AD39" s="263">
        <f t="shared" si="0"/>
        <v>16.7</v>
      </c>
      <c r="AE39" s="226">
        <f t="shared" si="1"/>
        <v>1.125</v>
      </c>
    </row>
    <row r="40" spans="1:31" s="256" customFormat="1" ht="21" customHeight="1">
      <c r="A40" s="426">
        <v>0.49999999999999972</v>
      </c>
      <c r="B40" s="425"/>
      <c r="C40" s="424" t="s">
        <v>180</v>
      </c>
      <c r="D40" s="264">
        <v>110</v>
      </c>
      <c r="E40" s="423">
        <v>0</v>
      </c>
      <c r="F40" s="422">
        <v>4.3981481481481481E-4</v>
      </c>
      <c r="G40" s="421"/>
      <c r="H40" s="253"/>
      <c r="I40" s="253"/>
      <c r="J40" s="253"/>
      <c r="K40" s="253"/>
      <c r="L40" s="253"/>
      <c r="M40" s="255"/>
      <c r="N40" s="426">
        <v>0.49999999999999972</v>
      </c>
      <c r="O40" s="425"/>
      <c r="P40" s="424" t="s">
        <v>180</v>
      </c>
      <c r="Q40" s="264">
        <v>60</v>
      </c>
      <c r="R40" s="423">
        <v>0</v>
      </c>
      <c r="S40" s="422">
        <v>2.6620370370370372E-4</v>
      </c>
      <c r="T40" s="421"/>
      <c r="U40" s="253"/>
      <c r="V40" s="253"/>
      <c r="W40" s="253"/>
      <c r="X40" s="253"/>
      <c r="Y40" s="253"/>
      <c r="Z40" s="255"/>
      <c r="AD40" s="263">
        <f t="shared" si="0"/>
        <v>17.824999999999999</v>
      </c>
      <c r="AE40" s="226">
        <f t="shared" si="1"/>
        <v>1.125</v>
      </c>
    </row>
    <row r="41" spans="1:31" s="256" customFormat="1" ht="21" customHeight="1">
      <c r="A41" s="426">
        <v>0.54166666666666641</v>
      </c>
      <c r="B41" s="425"/>
      <c r="C41" s="424" t="s">
        <v>180</v>
      </c>
      <c r="D41" s="264">
        <v>120</v>
      </c>
      <c r="E41" s="423">
        <v>0</v>
      </c>
      <c r="F41" s="422">
        <v>4.1666666666666669E-4</v>
      </c>
      <c r="G41" s="421"/>
      <c r="H41" s="253"/>
      <c r="I41" s="253"/>
      <c r="J41" s="253"/>
      <c r="K41" s="253"/>
      <c r="L41" s="253"/>
      <c r="M41" s="255"/>
      <c r="N41" s="426">
        <v>0.54166666666666641</v>
      </c>
      <c r="O41" s="425"/>
      <c r="P41" s="424" t="s">
        <v>180</v>
      </c>
      <c r="Q41" s="264">
        <v>100</v>
      </c>
      <c r="R41" s="423">
        <v>0</v>
      </c>
      <c r="S41" s="422">
        <v>4.1666666666666669E-4</v>
      </c>
      <c r="T41" s="421"/>
      <c r="U41" s="253"/>
      <c r="V41" s="253"/>
      <c r="W41" s="253"/>
      <c r="X41" s="253"/>
      <c r="Y41" s="253"/>
      <c r="Z41" s="255"/>
      <c r="AD41" s="263">
        <f t="shared" si="0"/>
        <v>18.95</v>
      </c>
      <c r="AE41" s="226">
        <f t="shared" si="1"/>
        <v>1.125</v>
      </c>
    </row>
    <row r="42" spans="1:31" s="256" customFormat="1" ht="21" customHeight="1">
      <c r="A42" s="436">
        <v>0.58333333333333304</v>
      </c>
      <c r="B42" s="435"/>
      <c r="C42" s="434" t="s">
        <v>180</v>
      </c>
      <c r="D42" s="265">
        <v>120</v>
      </c>
      <c r="E42" s="433">
        <v>0</v>
      </c>
      <c r="F42" s="432">
        <v>4.3981481481481481E-4</v>
      </c>
      <c r="G42" s="421"/>
      <c r="H42" s="253"/>
      <c r="I42" s="253"/>
      <c r="J42" s="253"/>
      <c r="K42" s="253"/>
      <c r="L42" s="253"/>
      <c r="M42" s="255"/>
      <c r="N42" s="436">
        <v>0.58333333333333304</v>
      </c>
      <c r="O42" s="435"/>
      <c r="P42" s="434" t="s">
        <v>180</v>
      </c>
      <c r="Q42" s="265">
        <v>80</v>
      </c>
      <c r="R42" s="433">
        <v>0</v>
      </c>
      <c r="S42" s="432">
        <v>3.5879629629629635E-4</v>
      </c>
      <c r="T42" s="421"/>
      <c r="U42" s="253"/>
      <c r="V42" s="253"/>
      <c r="W42" s="253"/>
      <c r="X42" s="253"/>
      <c r="Y42" s="253"/>
      <c r="Z42" s="255"/>
      <c r="AD42" s="263">
        <f t="shared" si="0"/>
        <v>20.074999999999999</v>
      </c>
      <c r="AE42" s="226">
        <f t="shared" si="1"/>
        <v>1.125</v>
      </c>
    </row>
    <row r="43" spans="1:31" s="256" customFormat="1" ht="21" customHeight="1">
      <c r="A43" s="431">
        <v>0.62499999999999967</v>
      </c>
      <c r="B43" s="430"/>
      <c r="C43" s="429" t="s">
        <v>180</v>
      </c>
      <c r="D43" s="266">
        <v>110</v>
      </c>
      <c r="E43" s="428">
        <v>0</v>
      </c>
      <c r="F43" s="427">
        <v>3.8194444444444446E-4</v>
      </c>
      <c r="G43" s="421"/>
      <c r="H43" s="253"/>
      <c r="I43" s="253"/>
      <c r="J43" s="253"/>
      <c r="K43" s="253"/>
      <c r="L43" s="253"/>
      <c r="M43" s="255"/>
      <c r="N43" s="431">
        <v>0.62499999999999967</v>
      </c>
      <c r="O43" s="430"/>
      <c r="P43" s="429" t="s">
        <v>180</v>
      </c>
      <c r="Q43" s="266">
        <v>90</v>
      </c>
      <c r="R43" s="428">
        <v>0</v>
      </c>
      <c r="S43" s="427">
        <v>3.9351851851851852E-4</v>
      </c>
      <c r="T43" s="421"/>
      <c r="U43" s="253"/>
      <c r="V43" s="253"/>
      <c r="W43" s="253"/>
      <c r="X43" s="253"/>
      <c r="Y43" s="253"/>
      <c r="Z43" s="255"/>
      <c r="AD43" s="263">
        <f t="shared" si="0"/>
        <v>21.2</v>
      </c>
      <c r="AE43" s="226">
        <f t="shared" si="1"/>
        <v>1.125</v>
      </c>
    </row>
    <row r="44" spans="1:31" s="256" customFormat="1" ht="21" customHeight="1">
      <c r="A44" s="426">
        <v>0.6666666666666663</v>
      </c>
      <c r="B44" s="425"/>
      <c r="C44" s="424" t="s">
        <v>180</v>
      </c>
      <c r="D44" s="264">
        <v>120</v>
      </c>
      <c r="E44" s="423">
        <v>0</v>
      </c>
      <c r="F44" s="422">
        <v>4.1666666666666669E-4</v>
      </c>
      <c r="G44" s="421"/>
      <c r="H44" s="253"/>
      <c r="I44" s="253"/>
      <c r="J44" s="253"/>
      <c r="K44" s="253"/>
      <c r="L44" s="253"/>
      <c r="M44" s="255"/>
      <c r="N44" s="426">
        <v>0.6666666666666663</v>
      </c>
      <c r="O44" s="425"/>
      <c r="P44" s="424" t="s">
        <v>180</v>
      </c>
      <c r="Q44" s="264">
        <v>100</v>
      </c>
      <c r="R44" s="423">
        <v>0</v>
      </c>
      <c r="S44" s="422">
        <v>3.7037037037037035E-4</v>
      </c>
      <c r="T44" s="421"/>
      <c r="U44" s="253"/>
      <c r="V44" s="253"/>
      <c r="W44" s="253"/>
      <c r="X44" s="253"/>
      <c r="Y44" s="253"/>
      <c r="Z44" s="255"/>
      <c r="AD44" s="263">
        <f t="shared" si="0"/>
        <v>22.324999999999999</v>
      </c>
      <c r="AE44" s="226">
        <f t="shared" si="1"/>
        <v>1.125</v>
      </c>
    </row>
    <row r="45" spans="1:31" s="256" customFormat="1" ht="21" customHeight="1">
      <c r="A45" s="426">
        <v>0.70833333333333293</v>
      </c>
      <c r="B45" s="425"/>
      <c r="C45" s="424" t="s">
        <v>180</v>
      </c>
      <c r="D45" s="264">
        <v>110</v>
      </c>
      <c r="E45" s="423">
        <v>0</v>
      </c>
      <c r="F45" s="422">
        <v>4.3981481481481481E-4</v>
      </c>
      <c r="G45" s="421"/>
      <c r="H45" s="253"/>
      <c r="I45" s="253"/>
      <c r="J45" s="253"/>
      <c r="K45" s="253"/>
      <c r="L45" s="253"/>
      <c r="M45" s="255"/>
      <c r="N45" s="426">
        <v>0.70833333333333293</v>
      </c>
      <c r="O45" s="425"/>
      <c r="P45" s="424" t="s">
        <v>180</v>
      </c>
      <c r="Q45" s="264">
        <v>70</v>
      </c>
      <c r="R45" s="423">
        <v>0</v>
      </c>
      <c r="S45" s="422">
        <v>3.1250000000000001E-4</v>
      </c>
      <c r="T45" s="421"/>
      <c r="U45" s="253"/>
      <c r="V45" s="253"/>
      <c r="W45" s="253"/>
      <c r="X45" s="253"/>
      <c r="Y45" s="253"/>
      <c r="Z45" s="255"/>
      <c r="AD45" s="263">
        <f t="shared" si="0"/>
        <v>23.45</v>
      </c>
      <c r="AE45" s="226">
        <f t="shared" si="1"/>
        <v>1.125</v>
      </c>
    </row>
    <row r="46" spans="1:31" s="256" customFormat="1" ht="21" customHeight="1">
      <c r="A46" s="426">
        <v>0.71527777777777735</v>
      </c>
      <c r="B46" s="425"/>
      <c r="C46" s="424" t="s">
        <v>180</v>
      </c>
      <c r="D46" s="264">
        <v>110</v>
      </c>
      <c r="E46" s="423">
        <v>0</v>
      </c>
      <c r="F46" s="422">
        <v>3.9351851851851852E-4</v>
      </c>
      <c r="G46" s="421"/>
      <c r="H46" s="253"/>
      <c r="I46" s="253"/>
      <c r="J46" s="253"/>
      <c r="K46" s="253"/>
      <c r="L46" s="253"/>
      <c r="M46" s="255"/>
      <c r="N46" s="426">
        <v>0.71527777777777735</v>
      </c>
      <c r="O46" s="425"/>
      <c r="P46" s="424" t="s">
        <v>180</v>
      </c>
      <c r="Q46" s="264">
        <v>60</v>
      </c>
      <c r="R46" s="423">
        <v>0</v>
      </c>
      <c r="S46" s="422">
        <v>3.0092592592592595E-4</v>
      </c>
      <c r="T46" s="421"/>
      <c r="U46" s="253"/>
      <c r="V46" s="253"/>
      <c r="W46" s="253"/>
      <c r="X46" s="253"/>
      <c r="Y46" s="253"/>
      <c r="Z46" s="255"/>
      <c r="AD46" s="263">
        <f t="shared" si="0"/>
        <v>24.574999999999999</v>
      </c>
      <c r="AE46" s="226">
        <f t="shared" si="1"/>
        <v>1.125</v>
      </c>
    </row>
    <row r="47" spans="1:31" s="256" customFormat="1" ht="21" customHeight="1">
      <c r="A47" s="426">
        <v>0.72222222222222177</v>
      </c>
      <c r="B47" s="425"/>
      <c r="C47" s="424" t="s">
        <v>180</v>
      </c>
      <c r="D47" s="264">
        <v>100</v>
      </c>
      <c r="E47" s="423">
        <v>0</v>
      </c>
      <c r="F47" s="422">
        <v>3.7037037037037035E-4</v>
      </c>
      <c r="G47" s="421"/>
      <c r="H47" s="253"/>
      <c r="I47" s="253"/>
      <c r="J47" s="253"/>
      <c r="K47" s="253"/>
      <c r="L47" s="253"/>
      <c r="M47" s="255"/>
      <c r="N47" s="426">
        <v>0.72222222222222177</v>
      </c>
      <c r="O47" s="425"/>
      <c r="P47" s="424" t="s">
        <v>180</v>
      </c>
      <c r="Q47" s="264">
        <v>90</v>
      </c>
      <c r="R47" s="423">
        <v>0</v>
      </c>
      <c r="S47" s="422">
        <v>4.6296296296296293E-4</v>
      </c>
      <c r="T47" s="421"/>
      <c r="U47" s="253"/>
      <c r="V47" s="253"/>
      <c r="W47" s="253"/>
      <c r="X47" s="253"/>
      <c r="Y47" s="253"/>
      <c r="Z47" s="255"/>
      <c r="AD47" s="263">
        <f t="shared" si="0"/>
        <v>25.7</v>
      </c>
      <c r="AE47" s="226">
        <f t="shared" si="1"/>
        <v>1.125</v>
      </c>
    </row>
    <row r="48" spans="1:31" s="256" customFormat="1" ht="21" customHeight="1">
      <c r="A48" s="436">
        <v>0.72916666666666619</v>
      </c>
      <c r="B48" s="435"/>
      <c r="C48" s="434" t="s">
        <v>180</v>
      </c>
      <c r="D48" s="265">
        <v>120</v>
      </c>
      <c r="E48" s="433">
        <v>0</v>
      </c>
      <c r="F48" s="432">
        <v>4.3981481481481481E-4</v>
      </c>
      <c r="G48" s="421"/>
      <c r="H48" s="253"/>
      <c r="I48" s="253"/>
      <c r="J48" s="253"/>
      <c r="K48" s="253"/>
      <c r="L48" s="253"/>
      <c r="M48" s="255"/>
      <c r="N48" s="436">
        <v>0.72916666666666619</v>
      </c>
      <c r="O48" s="435"/>
      <c r="P48" s="434" t="s">
        <v>180</v>
      </c>
      <c r="Q48" s="265">
        <v>100</v>
      </c>
      <c r="R48" s="433">
        <v>0</v>
      </c>
      <c r="S48" s="432">
        <v>5.3240740740740744E-4</v>
      </c>
      <c r="T48" s="421"/>
      <c r="U48" s="253"/>
      <c r="V48" s="253"/>
      <c r="W48" s="253"/>
      <c r="X48" s="253"/>
      <c r="Y48" s="253"/>
      <c r="Z48" s="255"/>
      <c r="AD48" s="263">
        <f t="shared" si="0"/>
        <v>26.824999999999999</v>
      </c>
      <c r="AE48" s="226">
        <f t="shared" si="1"/>
        <v>1.125</v>
      </c>
    </row>
    <row r="49" spans="1:31" s="256" customFormat="1" ht="21" customHeight="1">
      <c r="A49" s="431">
        <v>0.73611111111111061</v>
      </c>
      <c r="B49" s="430"/>
      <c r="C49" s="429" t="s">
        <v>180</v>
      </c>
      <c r="D49" s="266">
        <v>110</v>
      </c>
      <c r="E49" s="428">
        <v>0</v>
      </c>
      <c r="F49" s="427">
        <v>4.1666666666666669E-4</v>
      </c>
      <c r="G49" s="421"/>
      <c r="H49" s="253"/>
      <c r="I49" s="253"/>
      <c r="J49" s="253"/>
      <c r="K49" s="253"/>
      <c r="L49" s="253"/>
      <c r="M49" s="255"/>
      <c r="N49" s="431">
        <v>0.73611111111111061</v>
      </c>
      <c r="O49" s="430"/>
      <c r="P49" s="429" t="s">
        <v>180</v>
      </c>
      <c r="Q49" s="266">
        <v>80</v>
      </c>
      <c r="R49" s="428">
        <v>0</v>
      </c>
      <c r="S49" s="427">
        <v>3.9351851851851852E-4</v>
      </c>
      <c r="T49" s="421"/>
      <c r="U49" s="253"/>
      <c r="V49" s="253"/>
      <c r="W49" s="253"/>
      <c r="X49" s="253"/>
      <c r="Y49" s="253"/>
      <c r="Z49" s="255"/>
      <c r="AD49" s="263">
        <f t="shared" si="0"/>
        <v>27.95</v>
      </c>
      <c r="AE49" s="226">
        <f t="shared" si="1"/>
        <v>1.125</v>
      </c>
    </row>
    <row r="50" spans="1:31" s="256" customFormat="1" ht="21" customHeight="1">
      <c r="A50" s="426">
        <v>0.74305555555555503</v>
      </c>
      <c r="B50" s="425"/>
      <c r="C50" s="424" t="s">
        <v>180</v>
      </c>
      <c r="D50" s="264">
        <v>120</v>
      </c>
      <c r="E50" s="423">
        <v>0</v>
      </c>
      <c r="F50" s="422">
        <v>4.3981481481481481E-4</v>
      </c>
      <c r="G50" s="421"/>
      <c r="H50" s="253"/>
      <c r="I50" s="253"/>
      <c r="J50" s="253"/>
      <c r="K50" s="253"/>
      <c r="L50" s="253"/>
      <c r="M50" s="255"/>
      <c r="N50" s="426">
        <v>0.74305555555555503</v>
      </c>
      <c r="O50" s="425"/>
      <c r="P50" s="424" t="s">
        <v>180</v>
      </c>
      <c r="Q50" s="264">
        <v>90</v>
      </c>
      <c r="R50" s="423">
        <v>0</v>
      </c>
      <c r="S50" s="422">
        <v>4.5138888888888892E-4</v>
      </c>
      <c r="T50" s="421"/>
      <c r="U50" s="253"/>
      <c r="V50" s="253"/>
      <c r="W50" s="253"/>
      <c r="X50" s="253"/>
      <c r="Y50" s="253"/>
      <c r="Z50" s="255"/>
      <c r="AD50" s="263">
        <f t="shared" si="0"/>
        <v>29.074999999999999</v>
      </c>
      <c r="AE50" s="226">
        <f t="shared" si="1"/>
        <v>1.125</v>
      </c>
    </row>
    <row r="51" spans="1:31" s="256" customFormat="1" ht="21" customHeight="1">
      <c r="A51" s="426">
        <v>0.74999999999999944</v>
      </c>
      <c r="B51" s="425"/>
      <c r="C51" s="424" t="s">
        <v>180</v>
      </c>
      <c r="D51" s="264">
        <v>110</v>
      </c>
      <c r="E51" s="423">
        <v>0</v>
      </c>
      <c r="F51" s="422">
        <v>4.0509259259259258E-4</v>
      </c>
      <c r="G51" s="421"/>
      <c r="H51" s="253"/>
      <c r="I51" s="253"/>
      <c r="J51" s="253"/>
      <c r="K51" s="253"/>
      <c r="L51" s="253"/>
      <c r="M51" s="255"/>
      <c r="N51" s="426">
        <v>0.74999999999999944</v>
      </c>
      <c r="O51" s="425"/>
      <c r="P51" s="424" t="s">
        <v>180</v>
      </c>
      <c r="Q51" s="264">
        <v>110</v>
      </c>
      <c r="R51" s="423">
        <v>0</v>
      </c>
      <c r="S51" s="422">
        <v>6.018518518518519E-4</v>
      </c>
      <c r="T51" s="421"/>
      <c r="U51" s="253"/>
      <c r="V51" s="253"/>
      <c r="W51" s="253"/>
      <c r="X51" s="253"/>
      <c r="Y51" s="253"/>
      <c r="Z51" s="255"/>
      <c r="AD51" s="263">
        <f t="shared" si="0"/>
        <v>30.2</v>
      </c>
      <c r="AE51" s="226">
        <f t="shared" si="1"/>
        <v>1.125</v>
      </c>
    </row>
    <row r="52" spans="1:31" s="256" customFormat="1" ht="21" customHeight="1">
      <c r="A52" s="426">
        <v>0.75694444444444386</v>
      </c>
      <c r="B52" s="425"/>
      <c r="C52" s="424" t="s">
        <v>180</v>
      </c>
      <c r="D52" s="264">
        <v>120</v>
      </c>
      <c r="E52" s="423">
        <v>0</v>
      </c>
      <c r="F52" s="422">
        <v>4.1666666666666669E-4</v>
      </c>
      <c r="G52" s="421"/>
      <c r="H52" s="253"/>
      <c r="I52" s="253"/>
      <c r="J52" s="253"/>
      <c r="K52" s="253"/>
      <c r="L52" s="253"/>
      <c r="M52" s="255"/>
      <c r="N52" s="426">
        <v>0.75694444444444386</v>
      </c>
      <c r="O52" s="425"/>
      <c r="P52" s="424" t="s">
        <v>180</v>
      </c>
      <c r="Q52" s="264">
        <v>70</v>
      </c>
      <c r="R52" s="423">
        <v>0</v>
      </c>
      <c r="S52" s="422">
        <v>2.8935185185185189E-4</v>
      </c>
      <c r="T52" s="421"/>
      <c r="U52" s="253"/>
      <c r="V52" s="253"/>
      <c r="W52" s="253"/>
      <c r="X52" s="253"/>
      <c r="Y52" s="253"/>
      <c r="Z52" s="255"/>
      <c r="AD52" s="263">
        <f t="shared" si="0"/>
        <v>31.324999999999999</v>
      </c>
      <c r="AE52" s="226">
        <f t="shared" si="1"/>
        <v>1.125</v>
      </c>
    </row>
    <row r="53" spans="1:31" s="256" customFormat="1" ht="21" customHeight="1">
      <c r="A53" s="426">
        <v>0.76388888888888828</v>
      </c>
      <c r="B53" s="425"/>
      <c r="C53" s="424" t="s">
        <v>180</v>
      </c>
      <c r="D53" s="264">
        <v>120</v>
      </c>
      <c r="E53" s="423">
        <v>0</v>
      </c>
      <c r="F53" s="422">
        <v>4.6296296296296293E-4</v>
      </c>
      <c r="G53" s="421"/>
      <c r="H53" s="253"/>
      <c r="I53" s="253"/>
      <c r="J53" s="253"/>
      <c r="K53" s="253"/>
      <c r="L53" s="253"/>
      <c r="M53" s="255"/>
      <c r="N53" s="426">
        <v>0.76388888888888828</v>
      </c>
      <c r="O53" s="425"/>
      <c r="P53" s="424" t="s">
        <v>180</v>
      </c>
      <c r="Q53" s="264">
        <v>70</v>
      </c>
      <c r="R53" s="423">
        <v>0</v>
      </c>
      <c r="S53" s="422">
        <v>3.2407407407407406E-4</v>
      </c>
      <c r="T53" s="421"/>
      <c r="U53" s="253"/>
      <c r="V53" s="253"/>
      <c r="W53" s="253"/>
      <c r="X53" s="253"/>
      <c r="Y53" s="253"/>
      <c r="Z53" s="255"/>
      <c r="AD53" s="263">
        <f t="shared" si="0"/>
        <v>32.450000000000003</v>
      </c>
      <c r="AE53" s="226">
        <f t="shared" si="1"/>
        <v>1.125</v>
      </c>
    </row>
    <row r="54" spans="1:31" s="256" customFormat="1" ht="21" customHeight="1">
      <c r="A54" s="436">
        <v>0.7708333333333327</v>
      </c>
      <c r="B54" s="435"/>
      <c r="C54" s="434" t="s">
        <v>180</v>
      </c>
      <c r="D54" s="265">
        <v>120</v>
      </c>
      <c r="E54" s="433">
        <v>0</v>
      </c>
      <c r="F54" s="432">
        <v>4.7453703703703704E-4</v>
      </c>
      <c r="G54" s="421"/>
      <c r="H54" s="253"/>
      <c r="I54" s="253"/>
      <c r="J54" s="253"/>
      <c r="K54" s="253"/>
      <c r="L54" s="253"/>
      <c r="M54" s="255"/>
      <c r="N54" s="436">
        <v>0.7708333333333327</v>
      </c>
      <c r="O54" s="435"/>
      <c r="P54" s="434" t="s">
        <v>180</v>
      </c>
      <c r="Q54" s="265">
        <v>60</v>
      </c>
      <c r="R54" s="433">
        <v>0</v>
      </c>
      <c r="S54" s="432">
        <v>2.7777777777777778E-4</v>
      </c>
      <c r="T54" s="421"/>
      <c r="U54" s="253"/>
      <c r="V54" s="253"/>
      <c r="W54" s="253"/>
      <c r="X54" s="253"/>
      <c r="Y54" s="253"/>
      <c r="Z54" s="255"/>
      <c r="AD54" s="263">
        <f t="shared" si="0"/>
        <v>33.575000000000003</v>
      </c>
      <c r="AE54" s="226">
        <f t="shared" si="1"/>
        <v>1.125</v>
      </c>
    </row>
    <row r="55" spans="1:31" s="256" customFormat="1" ht="21" customHeight="1">
      <c r="A55" s="431">
        <v>0.77777777777777712</v>
      </c>
      <c r="B55" s="430"/>
      <c r="C55" s="429" t="s">
        <v>180</v>
      </c>
      <c r="D55" s="266">
        <v>110</v>
      </c>
      <c r="E55" s="428">
        <v>0</v>
      </c>
      <c r="F55" s="427">
        <v>4.2824074074074075E-4</v>
      </c>
      <c r="G55" s="421"/>
      <c r="H55" s="253"/>
      <c r="I55" s="253"/>
      <c r="J55" s="253"/>
      <c r="K55" s="253"/>
      <c r="L55" s="253"/>
      <c r="M55" s="255"/>
      <c r="N55" s="431">
        <v>0.77777777777777712</v>
      </c>
      <c r="O55" s="430"/>
      <c r="P55" s="429" t="s">
        <v>180</v>
      </c>
      <c r="Q55" s="266">
        <v>50</v>
      </c>
      <c r="R55" s="428">
        <v>0</v>
      </c>
      <c r="S55" s="427">
        <v>2.3148148148148146E-4</v>
      </c>
      <c r="T55" s="421"/>
      <c r="U55" s="253"/>
      <c r="V55" s="253"/>
      <c r="W55" s="253"/>
      <c r="X55" s="253"/>
      <c r="Y55" s="253"/>
      <c r="Z55" s="255"/>
      <c r="AD55" s="263">
        <f t="shared" si="0"/>
        <v>34.700000000000003</v>
      </c>
      <c r="AE55" s="226">
        <f t="shared" si="1"/>
        <v>1.125</v>
      </c>
    </row>
    <row r="56" spans="1:31" s="256" customFormat="1" ht="21" customHeight="1" thickBot="1">
      <c r="A56" s="426">
        <v>0.78472222222222154</v>
      </c>
      <c r="B56" s="425"/>
      <c r="C56" s="429" t="s">
        <v>180</v>
      </c>
      <c r="D56" s="264">
        <v>100</v>
      </c>
      <c r="E56" s="423">
        <v>0</v>
      </c>
      <c r="F56" s="422">
        <v>4.0509259259259258E-4</v>
      </c>
      <c r="G56" s="421"/>
      <c r="H56" s="253"/>
      <c r="I56" s="253"/>
      <c r="J56" s="253"/>
      <c r="K56" s="253"/>
      <c r="L56" s="253"/>
      <c r="M56" s="255"/>
      <c r="N56" s="426">
        <v>0.78472222222222154</v>
      </c>
      <c r="O56" s="425"/>
      <c r="P56" s="424" t="s">
        <v>180</v>
      </c>
      <c r="Q56" s="264">
        <v>50</v>
      </c>
      <c r="R56" s="423">
        <v>0</v>
      </c>
      <c r="S56" s="422">
        <v>2.0833333333333335E-4</v>
      </c>
      <c r="T56" s="421"/>
      <c r="U56" s="253"/>
      <c r="V56" s="253"/>
      <c r="W56" s="253"/>
      <c r="X56" s="253"/>
      <c r="Y56" s="253"/>
      <c r="Z56" s="255"/>
      <c r="AD56" s="263">
        <f t="shared" si="0"/>
        <v>35.825000000000003</v>
      </c>
      <c r="AE56" s="226">
        <f t="shared" si="1"/>
        <v>1.125</v>
      </c>
    </row>
    <row r="57" spans="1:31" s="256" customFormat="1" ht="36.75" customHeight="1" thickBot="1">
      <c r="A57" s="271" t="s">
        <v>181</v>
      </c>
      <c r="B57" s="267" t="s">
        <v>223</v>
      </c>
      <c r="C57" s="419" t="s">
        <v>223</v>
      </c>
      <c r="D57" s="268">
        <f>MAX(D25:D56)</f>
        <v>180</v>
      </c>
      <c r="E57" s="269">
        <f>MAX(E25:E56)</f>
        <v>70</v>
      </c>
      <c r="F57" s="418">
        <f>MAX(F25:F56)</f>
        <v>1.6550925925925926E-3</v>
      </c>
      <c r="G57" s="282"/>
      <c r="H57" s="270"/>
      <c r="I57" s="270"/>
      <c r="J57" s="270"/>
      <c r="K57" s="270"/>
      <c r="L57" s="270"/>
      <c r="M57" s="420"/>
      <c r="N57" s="271" t="s">
        <v>181</v>
      </c>
      <c r="O57" s="267" t="s">
        <v>223</v>
      </c>
      <c r="P57" s="419" t="s">
        <v>223</v>
      </c>
      <c r="Q57" s="268">
        <f>MAX(Q25:Q56)</f>
        <v>110</v>
      </c>
      <c r="R57" s="269">
        <f>MAX(R25:R56)</f>
        <v>0</v>
      </c>
      <c r="S57" s="418">
        <f>MAX(S25:S56)</f>
        <v>6.018518518518519E-4</v>
      </c>
      <c r="T57" s="417"/>
      <c r="U57" s="272"/>
      <c r="V57" s="272"/>
      <c r="W57" s="272"/>
      <c r="X57" s="272"/>
      <c r="Y57" s="272"/>
      <c r="Z57" s="273"/>
      <c r="AE57" s="263"/>
    </row>
    <row r="58" spans="1:31" s="256" customFormat="1" ht="18" customHeight="1">
      <c r="A58" s="263"/>
      <c r="B58" s="263"/>
      <c r="C58" s="263"/>
      <c r="D58" s="263"/>
      <c r="E58" s="263"/>
      <c r="F58" s="263"/>
      <c r="G58" s="243"/>
      <c r="H58" s="243"/>
      <c r="I58" s="243"/>
      <c r="J58" s="243"/>
      <c r="K58" s="243"/>
      <c r="L58" s="243"/>
      <c r="M58" s="243"/>
      <c r="N58" s="274"/>
      <c r="O58" s="275"/>
      <c r="P58" s="275"/>
      <c r="Q58" s="253"/>
      <c r="R58" s="253"/>
      <c r="S58" s="416"/>
      <c r="T58" s="253"/>
      <c r="U58" s="253"/>
      <c r="V58" s="253"/>
      <c r="W58" s="253"/>
      <c r="X58" s="253"/>
      <c r="Y58" s="253"/>
      <c r="Z58" s="253"/>
      <c r="AE58" s="263"/>
    </row>
    <row r="59" spans="1:31" s="256" customFormat="1" ht="18" customHeight="1" thickBot="1">
      <c r="A59" s="263"/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75"/>
      <c r="O59" s="275"/>
      <c r="P59" s="275"/>
      <c r="Q59" s="253"/>
      <c r="R59" s="253"/>
      <c r="S59" s="413"/>
      <c r="T59" s="253"/>
      <c r="U59" s="253"/>
      <c r="V59" s="253"/>
      <c r="W59" s="253"/>
      <c r="X59" s="253"/>
      <c r="Y59" s="253"/>
      <c r="Z59" s="253"/>
      <c r="AE59" s="263"/>
    </row>
    <row r="60" spans="1:31" s="256" customFormat="1" ht="20.100000000000001" customHeight="1">
      <c r="A60" s="576" t="s">
        <v>222</v>
      </c>
      <c r="B60" s="276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8"/>
      <c r="O60" s="278"/>
      <c r="P60" s="278"/>
      <c r="Q60" s="279"/>
      <c r="R60" s="279"/>
      <c r="S60" s="415"/>
      <c r="T60" s="279"/>
      <c r="U60" s="279"/>
      <c r="V60" s="279"/>
      <c r="W60" s="279"/>
      <c r="X60" s="279"/>
      <c r="Y60" s="279"/>
      <c r="Z60" s="280"/>
      <c r="AE60" s="263"/>
    </row>
    <row r="61" spans="1:31" s="256" customFormat="1" ht="20.100000000000001" customHeight="1">
      <c r="A61" s="577"/>
      <c r="B61" s="281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75"/>
      <c r="O61" s="275"/>
      <c r="P61" s="275"/>
      <c r="Q61" s="253"/>
      <c r="R61" s="253"/>
      <c r="S61" s="413"/>
      <c r="T61" s="253"/>
      <c r="U61" s="253"/>
      <c r="V61" s="253"/>
      <c r="W61" s="253"/>
      <c r="X61" s="253"/>
      <c r="Y61" s="253"/>
      <c r="Z61" s="255"/>
      <c r="AE61" s="263"/>
    </row>
    <row r="62" spans="1:31" s="256" customFormat="1" ht="20.100000000000001" customHeight="1" thickBot="1">
      <c r="A62" s="578"/>
      <c r="B62" s="282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83"/>
      <c r="O62" s="283"/>
      <c r="P62" s="283"/>
      <c r="Q62" s="272"/>
      <c r="R62" s="272"/>
      <c r="S62" s="414"/>
      <c r="T62" s="272"/>
      <c r="U62" s="272"/>
      <c r="V62" s="272"/>
      <c r="W62" s="272"/>
      <c r="X62" s="272"/>
      <c r="Y62" s="272"/>
      <c r="Z62" s="273"/>
      <c r="AE62" s="263"/>
    </row>
    <row r="63" spans="1:31" s="256" customFormat="1" ht="20.100000000000001" customHeight="1">
      <c r="A63" s="263"/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75"/>
      <c r="O63" s="275"/>
      <c r="P63" s="275"/>
      <c r="Q63" s="253"/>
      <c r="R63" s="253"/>
      <c r="S63" s="413"/>
      <c r="T63" s="253"/>
      <c r="U63" s="253"/>
      <c r="V63" s="253"/>
      <c r="W63" s="253"/>
      <c r="X63" s="253"/>
      <c r="Y63" s="253"/>
      <c r="Z63" s="253"/>
      <c r="AE63" s="263"/>
    </row>
    <row r="64" spans="1:31" s="256" customFormat="1" ht="20.100000000000001" customHeight="1">
      <c r="A64" s="263"/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75"/>
      <c r="O64" s="275"/>
      <c r="P64" s="275"/>
      <c r="Q64" s="253"/>
      <c r="R64" s="253"/>
      <c r="S64" s="413"/>
      <c r="T64" s="253"/>
      <c r="U64" s="253"/>
      <c r="V64" s="253"/>
      <c r="W64" s="253"/>
      <c r="X64" s="253"/>
      <c r="Y64" s="253"/>
      <c r="Z64" s="253"/>
      <c r="AE64" s="263"/>
    </row>
    <row r="65" spans="1:31" s="256" customFormat="1" ht="20.100000000000001" customHeight="1">
      <c r="A65" s="263"/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75"/>
      <c r="O65" s="275"/>
      <c r="P65" s="275"/>
      <c r="Q65" s="253"/>
      <c r="R65" s="253"/>
      <c r="S65" s="413"/>
      <c r="T65" s="253"/>
      <c r="U65" s="253"/>
      <c r="V65" s="253"/>
      <c r="W65" s="253"/>
      <c r="X65" s="253"/>
      <c r="Y65" s="253"/>
      <c r="Z65" s="253"/>
      <c r="AE65" s="263"/>
    </row>
    <row r="66" spans="1:31" s="256" customFormat="1" ht="20.100000000000001" customHeight="1">
      <c r="A66" s="263"/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75"/>
      <c r="O66" s="275"/>
      <c r="P66" s="275"/>
      <c r="Q66" s="253"/>
      <c r="R66" s="253"/>
      <c r="S66" s="413"/>
      <c r="T66" s="253"/>
      <c r="U66" s="253"/>
      <c r="V66" s="253"/>
      <c r="W66" s="253"/>
      <c r="X66" s="253"/>
      <c r="Y66" s="253"/>
      <c r="Z66" s="253"/>
      <c r="AE66" s="263"/>
    </row>
    <row r="67" spans="1:31" s="256" customFormat="1" ht="20.100000000000001" customHeight="1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75"/>
      <c r="O67" s="275"/>
      <c r="P67" s="275"/>
      <c r="Q67" s="253"/>
      <c r="R67" s="253"/>
      <c r="S67" s="413"/>
      <c r="T67" s="253"/>
      <c r="U67" s="253"/>
      <c r="V67" s="253"/>
      <c r="W67" s="253"/>
      <c r="X67" s="253"/>
      <c r="Y67" s="253"/>
      <c r="Z67" s="253"/>
      <c r="AE67" s="263"/>
    </row>
    <row r="68" spans="1:31" s="256" customFormat="1" ht="20.100000000000001" customHeight="1">
      <c r="A68" s="263"/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75"/>
      <c r="O68" s="275"/>
      <c r="P68" s="275"/>
      <c r="Q68" s="253"/>
      <c r="R68" s="253"/>
      <c r="S68" s="413"/>
      <c r="T68" s="253"/>
      <c r="U68" s="253"/>
      <c r="V68" s="253"/>
      <c r="W68" s="253"/>
      <c r="X68" s="253"/>
      <c r="Y68" s="253"/>
      <c r="Z68" s="253"/>
      <c r="AE68" s="263"/>
    </row>
    <row r="69" spans="1:31" s="256" customFormat="1" ht="20.100000000000001" customHeight="1">
      <c r="A69" s="263"/>
      <c r="B69" s="263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75"/>
      <c r="O69" s="275"/>
      <c r="P69" s="275"/>
      <c r="Q69" s="253"/>
      <c r="R69" s="253"/>
      <c r="S69" s="413"/>
      <c r="T69" s="253"/>
      <c r="U69" s="253"/>
      <c r="V69" s="253"/>
      <c r="W69" s="253"/>
      <c r="X69" s="253"/>
      <c r="Y69" s="253"/>
      <c r="Z69" s="253"/>
      <c r="AE69" s="263"/>
    </row>
    <row r="70" spans="1:31" s="256" customFormat="1" ht="20.100000000000001" customHeight="1">
      <c r="A70" s="263"/>
      <c r="B70" s="263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75"/>
      <c r="O70" s="275"/>
      <c r="P70" s="275"/>
      <c r="Q70" s="253"/>
      <c r="R70" s="253"/>
      <c r="S70" s="413"/>
      <c r="T70" s="253"/>
      <c r="U70" s="253"/>
      <c r="V70" s="253"/>
      <c r="W70" s="253"/>
      <c r="X70" s="253"/>
      <c r="Y70" s="253"/>
      <c r="Z70" s="253"/>
      <c r="AE70" s="263"/>
    </row>
    <row r="71" spans="1:31" s="256" customFormat="1" ht="20.100000000000001" customHeight="1">
      <c r="A71" s="263"/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75"/>
      <c r="O71" s="275"/>
      <c r="P71" s="275"/>
      <c r="Q71" s="253"/>
      <c r="R71" s="253"/>
      <c r="S71" s="413"/>
      <c r="T71" s="253"/>
      <c r="U71" s="253"/>
      <c r="V71" s="253"/>
      <c r="W71" s="253"/>
      <c r="X71" s="253"/>
      <c r="Y71" s="253"/>
      <c r="Z71" s="253"/>
      <c r="AA71" s="263"/>
      <c r="AE71" s="263"/>
    </row>
    <row r="72" spans="1:31" s="256" customFormat="1" ht="20.100000000000001" customHeight="1">
      <c r="A72" s="263"/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E72" s="263"/>
    </row>
    <row r="73" spans="1:31" s="263" customFormat="1" ht="20.100000000000001" customHeight="1"/>
    <row r="74" spans="1:31" s="263" customFormat="1" ht="20.100000000000001" customHeight="1"/>
    <row r="75" spans="1:31" s="263" customFormat="1" ht="20.100000000000001" customHeight="1"/>
    <row r="76" spans="1:31" s="263" customFormat="1" ht="20.100000000000001" customHeight="1"/>
    <row r="77" spans="1:31" s="263" customFormat="1" ht="16.149999999999999" customHeight="1"/>
    <row r="78" spans="1:31" s="263" customFormat="1" ht="16.149999999999999" customHeight="1"/>
    <row r="79" spans="1:31" s="263" customFormat="1" ht="16.149999999999999" customHeight="1"/>
    <row r="80" spans="1:31" s="263" customFormat="1" ht="16.149999999999999" customHeight="1"/>
    <row r="81" s="263" customFormat="1" ht="16.149999999999999" customHeight="1"/>
    <row r="82" s="263" customFormat="1" ht="16.149999999999999" customHeight="1"/>
    <row r="83" s="263" customFormat="1" ht="16.149999999999999" customHeight="1"/>
    <row r="84" s="263" customFormat="1" ht="16.149999999999999" customHeight="1"/>
    <row r="85" s="263" customFormat="1" ht="16.350000000000001" customHeight="1"/>
    <row r="86" s="263" customFormat="1" ht="21.95" customHeight="1"/>
    <row r="87" s="263" customFormat="1"/>
    <row r="88" s="263" customFormat="1"/>
    <row r="89" s="263" customFormat="1"/>
    <row r="90" s="263" customFormat="1"/>
    <row r="91" s="263" customFormat="1"/>
    <row r="92" s="263" customFormat="1"/>
    <row r="93" s="263" customFormat="1"/>
    <row r="94" s="263" customFormat="1"/>
    <row r="95" s="263" customFormat="1"/>
    <row r="96" s="263" customFormat="1"/>
    <row r="97" spans="1:31" s="263" customFormat="1"/>
    <row r="98" spans="1:31" s="263" customFormat="1"/>
    <row r="99" spans="1:31" s="263" customFormat="1">
      <c r="AA99" s="226"/>
    </row>
    <row r="100" spans="1:31" s="263" customFormat="1">
      <c r="A100" s="285"/>
      <c r="B100" s="285"/>
      <c r="C100" s="285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</row>
    <row r="101" spans="1:31">
      <c r="AE101" s="263"/>
    </row>
    <row r="102" spans="1:31">
      <c r="AE102" s="263"/>
    </row>
    <row r="103" spans="1:31">
      <c r="AE103" s="263"/>
    </row>
    <row r="104" spans="1:31">
      <c r="N104" s="284"/>
      <c r="O104" s="284"/>
      <c r="P104" s="284"/>
      <c r="AE104" s="263"/>
    </row>
    <row r="105" spans="1:31">
      <c r="AE105" s="263"/>
    </row>
    <row r="106" spans="1:31">
      <c r="AE106" s="263"/>
    </row>
    <row r="107" spans="1:31">
      <c r="AE107" s="263"/>
    </row>
  </sheetData>
  <mergeCells count="1">
    <mergeCell ref="A60:A62"/>
  </mergeCells>
  <phoneticPr fontId="3"/>
  <printOptions gridLinesSet="0"/>
  <pageMargins left="0.78740157480314965" right="0.19685039370078741" top="0.78740157480314965" bottom="0.39370078740157483" header="0.51181102362204722" footer="0.51181102362204722"/>
  <pageSetup paperSize="9" scale="55" orientation="portrait" horizontalDpi="4294967293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E107"/>
  <sheetViews>
    <sheetView view="pageBreakPreview" zoomScale="80" zoomScaleNormal="75" zoomScaleSheetLayoutView="80" workbookViewId="0">
      <selection activeCell="J3" sqref="J3"/>
    </sheetView>
  </sheetViews>
  <sheetFormatPr defaultRowHeight="12"/>
  <cols>
    <col min="1" max="1" width="10.1640625" style="285" customWidth="1"/>
    <col min="2" max="3" width="6.6640625" style="285" customWidth="1"/>
    <col min="4" max="5" width="7.83203125" style="226" customWidth="1"/>
    <col min="6" max="6" width="10.1640625" style="226" customWidth="1"/>
    <col min="7" max="13" width="7.83203125" style="226" customWidth="1"/>
    <col min="14" max="14" width="10.1640625" style="226" customWidth="1"/>
    <col min="15" max="16" width="6.6640625" style="226" customWidth="1"/>
    <col min="17" max="18" width="7.83203125" style="226" customWidth="1"/>
    <col min="19" max="19" width="10.1640625" style="226" customWidth="1"/>
    <col min="20" max="26" width="7.83203125" style="226" customWidth="1"/>
    <col min="27" max="27" width="9.33203125" style="226"/>
    <col min="28" max="33" width="9.33203125" style="226" customWidth="1"/>
    <col min="34" max="16384" width="9.33203125" style="226"/>
  </cols>
  <sheetData>
    <row r="1" spans="1:26" ht="15.6" customHeight="1" thickBot="1">
      <c r="A1" s="455"/>
      <c r="B1" s="225"/>
      <c r="C1" s="225"/>
      <c r="F1" s="454"/>
    </row>
    <row r="2" spans="1:26" ht="16.5" customHeight="1">
      <c r="A2" s="227"/>
      <c r="B2" s="228"/>
      <c r="C2" s="228"/>
      <c r="D2" s="229"/>
      <c r="E2" s="229"/>
      <c r="F2" s="229"/>
      <c r="G2" s="229"/>
      <c r="H2" s="229"/>
      <c r="I2" s="229"/>
      <c r="J2" s="229"/>
      <c r="K2" s="229"/>
      <c r="L2" s="229"/>
      <c r="M2" s="231"/>
      <c r="N2" s="230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31"/>
    </row>
    <row r="3" spans="1:26" ht="16.5" customHeight="1">
      <c r="A3" s="232"/>
      <c r="B3" s="233"/>
      <c r="C3" s="233"/>
      <c r="D3" s="234"/>
      <c r="E3" s="234"/>
      <c r="F3" s="234"/>
      <c r="G3" s="234"/>
      <c r="H3" s="234"/>
      <c r="I3" s="234"/>
      <c r="J3" s="234"/>
      <c r="K3" s="234"/>
      <c r="L3" s="234"/>
      <c r="M3" s="236"/>
      <c r="N3" s="235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6"/>
    </row>
    <row r="4" spans="1:26" ht="16.5" customHeight="1">
      <c r="A4" s="237"/>
      <c r="B4" s="238"/>
      <c r="C4" s="238"/>
      <c r="D4" s="234"/>
      <c r="E4" s="234"/>
      <c r="F4" s="234"/>
      <c r="G4" s="234"/>
      <c r="H4" s="234"/>
      <c r="I4" s="234"/>
      <c r="J4" s="234"/>
      <c r="K4" s="234"/>
      <c r="L4" s="234"/>
      <c r="M4" s="236"/>
      <c r="N4" s="235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6"/>
    </row>
    <row r="5" spans="1:26" ht="27.75" customHeight="1">
      <c r="A5" s="232" t="s">
        <v>170</v>
      </c>
      <c r="B5" s="233"/>
      <c r="C5" s="233"/>
      <c r="D5" s="233"/>
      <c r="E5" s="233"/>
      <c r="F5" s="233"/>
      <c r="G5" s="233"/>
      <c r="H5" s="233"/>
      <c r="I5" s="239"/>
      <c r="J5" s="239"/>
      <c r="K5" s="239"/>
      <c r="L5" s="239"/>
      <c r="M5" s="236"/>
      <c r="N5" s="235"/>
      <c r="O5" s="234"/>
      <c r="P5" s="234"/>
      <c r="W5" s="234"/>
      <c r="X5" s="234"/>
      <c r="Y5" s="234"/>
      <c r="Z5" s="236"/>
    </row>
    <row r="6" spans="1:26" ht="20.100000000000001" customHeight="1">
      <c r="A6" s="240"/>
      <c r="B6" s="225"/>
      <c r="C6" s="225"/>
      <c r="D6" s="238"/>
      <c r="E6" s="238"/>
      <c r="F6" s="238"/>
      <c r="G6" s="238"/>
      <c r="H6" s="238"/>
      <c r="I6" s="234"/>
      <c r="J6" s="234"/>
      <c r="K6" s="234"/>
      <c r="L6" s="234"/>
      <c r="M6" s="236"/>
      <c r="N6" s="235"/>
      <c r="O6" s="234"/>
      <c r="P6" s="234"/>
      <c r="W6" s="234"/>
      <c r="X6" s="234"/>
      <c r="Y6" s="234"/>
      <c r="Z6" s="236"/>
    </row>
    <row r="7" spans="1:26" ht="20.100000000000001" customHeight="1">
      <c r="A7" s="240"/>
      <c r="B7" s="225"/>
      <c r="C7" s="225"/>
      <c r="D7" s="234"/>
      <c r="E7" s="234"/>
      <c r="F7" s="453" t="s">
        <v>55</v>
      </c>
      <c r="G7" s="234"/>
      <c r="H7" s="234"/>
      <c r="I7" s="234"/>
      <c r="J7" s="234"/>
      <c r="K7" s="234"/>
      <c r="L7" s="234"/>
      <c r="M7" s="236"/>
      <c r="N7" s="235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6"/>
    </row>
    <row r="8" spans="1:26" ht="20.100000000000001" customHeight="1">
      <c r="A8" s="240"/>
      <c r="B8" s="225"/>
      <c r="C8" s="225"/>
      <c r="D8" s="234"/>
      <c r="E8" s="234"/>
      <c r="F8" s="234"/>
      <c r="G8" s="234"/>
      <c r="H8" s="234"/>
      <c r="I8" s="234"/>
      <c r="J8" s="234"/>
      <c r="K8" s="234"/>
      <c r="L8" s="234"/>
      <c r="M8" s="236"/>
      <c r="N8" s="235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6"/>
    </row>
    <row r="9" spans="1:26" ht="20.100000000000001" customHeight="1">
      <c r="A9" s="240"/>
      <c r="B9" s="225"/>
      <c r="C9" s="225"/>
      <c r="D9" s="234"/>
      <c r="E9" s="234"/>
      <c r="F9" s="234"/>
      <c r="G9" s="234"/>
      <c r="H9" s="234"/>
      <c r="I9" s="234"/>
      <c r="J9" s="234"/>
      <c r="K9" s="234"/>
      <c r="L9" s="234"/>
      <c r="M9" s="236"/>
      <c r="N9" s="235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6"/>
    </row>
    <row r="10" spans="1:26" ht="20.100000000000001" customHeight="1">
      <c r="A10" s="240"/>
      <c r="B10" s="225"/>
      <c r="C10" s="225"/>
      <c r="D10" s="234"/>
      <c r="E10" s="234"/>
      <c r="F10" s="234"/>
      <c r="G10" s="234"/>
      <c r="H10" s="234"/>
      <c r="I10" s="234"/>
      <c r="J10" s="234"/>
      <c r="K10" s="234"/>
      <c r="L10" s="234"/>
      <c r="M10" s="236"/>
      <c r="N10" s="235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6"/>
    </row>
    <row r="11" spans="1:26" ht="20.100000000000001" customHeight="1">
      <c r="A11" s="240"/>
      <c r="B11" s="225"/>
      <c r="C11" s="225"/>
      <c r="D11" s="234"/>
      <c r="E11" s="234"/>
      <c r="F11" s="234"/>
      <c r="G11" s="234"/>
      <c r="H11" s="234"/>
      <c r="I11" s="234"/>
      <c r="J11" s="234"/>
      <c r="K11" s="234"/>
      <c r="L11" s="234"/>
      <c r="M11" s="236"/>
      <c r="N11" s="235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6"/>
    </row>
    <row r="12" spans="1:26" ht="20.100000000000001" customHeight="1">
      <c r="A12" s="240"/>
      <c r="B12" s="225"/>
      <c r="C12" s="225"/>
      <c r="D12" s="234"/>
      <c r="E12" s="234"/>
      <c r="F12" s="234"/>
      <c r="G12" s="234"/>
      <c r="H12" s="234"/>
      <c r="I12" s="234"/>
      <c r="J12" s="234"/>
      <c r="K12" s="234"/>
      <c r="L12" s="234"/>
      <c r="M12" s="236"/>
      <c r="N12" s="235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6"/>
    </row>
    <row r="13" spans="1:26" ht="20.100000000000001" customHeight="1">
      <c r="A13" s="240"/>
      <c r="B13" s="225"/>
      <c r="C13" s="225"/>
      <c r="D13" s="234"/>
      <c r="E13" s="234"/>
      <c r="F13" s="234"/>
      <c r="G13" s="234"/>
      <c r="H13" s="234"/>
      <c r="I13" s="234"/>
      <c r="J13" s="234"/>
      <c r="K13" s="234"/>
      <c r="L13" s="234"/>
      <c r="M13" s="236"/>
      <c r="N13" s="235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6"/>
    </row>
    <row r="14" spans="1:26" ht="20.100000000000001" customHeight="1">
      <c r="A14" s="241" t="s">
        <v>228</v>
      </c>
      <c r="B14" s="242"/>
      <c r="C14" s="242"/>
      <c r="D14" s="234"/>
      <c r="E14" s="234"/>
      <c r="F14" s="234"/>
      <c r="G14" s="234"/>
      <c r="H14" s="234"/>
      <c r="I14" s="243"/>
      <c r="J14" s="234"/>
      <c r="K14" s="234"/>
      <c r="L14" s="234"/>
      <c r="M14" s="236"/>
      <c r="N14" s="235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6"/>
    </row>
    <row r="15" spans="1:26" ht="20.100000000000001" customHeight="1">
      <c r="A15" s="241"/>
      <c r="B15" s="242"/>
      <c r="C15" s="242"/>
      <c r="D15" s="234"/>
      <c r="E15" s="234"/>
      <c r="F15" s="234"/>
      <c r="G15" s="234"/>
      <c r="H15" s="234"/>
      <c r="I15" s="234"/>
      <c r="J15" s="234"/>
      <c r="K15" s="234"/>
      <c r="L15" s="234"/>
      <c r="M15" s="236"/>
      <c r="N15" s="235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6"/>
    </row>
    <row r="16" spans="1:26" ht="20.100000000000001" customHeight="1">
      <c r="A16" s="241" t="s">
        <v>243</v>
      </c>
      <c r="B16" s="242"/>
      <c r="C16" s="242"/>
      <c r="D16" s="234"/>
      <c r="E16" s="234"/>
      <c r="F16" s="234"/>
      <c r="G16" s="234"/>
      <c r="H16" s="234"/>
      <c r="I16" s="234"/>
      <c r="J16" s="234"/>
      <c r="K16" s="234"/>
      <c r="L16" s="234"/>
      <c r="M16" s="236"/>
      <c r="N16" s="235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6"/>
    </row>
    <row r="17" spans="1:31" ht="20.100000000000001" customHeight="1">
      <c r="A17" s="244"/>
      <c r="B17" s="245"/>
      <c r="C17" s="245"/>
      <c r="D17" s="234"/>
      <c r="E17" s="234"/>
      <c r="F17" s="234"/>
      <c r="G17" s="234"/>
      <c r="H17" s="234"/>
      <c r="I17" s="234"/>
      <c r="J17" s="234"/>
      <c r="K17" s="234"/>
      <c r="L17" s="234"/>
      <c r="M17" s="236"/>
      <c r="N17" s="235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6"/>
    </row>
    <row r="18" spans="1:31" ht="20.100000000000001" customHeight="1">
      <c r="A18" s="244" t="s">
        <v>239</v>
      </c>
      <c r="B18" s="245"/>
      <c r="C18" s="245"/>
      <c r="D18" s="234"/>
      <c r="E18" s="234"/>
      <c r="F18" s="234"/>
      <c r="G18" s="234"/>
      <c r="H18" s="234"/>
      <c r="I18" s="234"/>
      <c r="J18" s="234"/>
      <c r="K18" s="234"/>
      <c r="L18" s="234"/>
      <c r="M18" s="236"/>
      <c r="N18" s="235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6"/>
    </row>
    <row r="19" spans="1:31" ht="20.100000000000001" customHeight="1">
      <c r="A19" s="240"/>
      <c r="B19" s="225"/>
      <c r="C19" s="225"/>
      <c r="D19" s="234"/>
      <c r="E19" s="234"/>
      <c r="F19" s="234"/>
      <c r="G19" s="234"/>
      <c r="H19" s="234"/>
      <c r="I19" s="234"/>
      <c r="J19" s="234"/>
      <c r="K19" s="234"/>
      <c r="L19" s="234"/>
      <c r="M19" s="236"/>
      <c r="N19" s="235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6"/>
    </row>
    <row r="20" spans="1:31" ht="20.100000000000001" customHeight="1">
      <c r="A20" s="246"/>
      <c r="B20" s="247"/>
      <c r="C20" s="247"/>
      <c r="D20" s="234"/>
      <c r="E20" s="234"/>
      <c r="F20" s="234"/>
      <c r="G20" s="234"/>
      <c r="H20" s="234"/>
      <c r="I20" s="234"/>
      <c r="J20" s="234"/>
      <c r="K20" s="234"/>
      <c r="L20" s="234"/>
      <c r="M20" s="236"/>
      <c r="N20" s="235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6"/>
    </row>
    <row r="21" spans="1:31" ht="20.100000000000001" customHeight="1" thickBot="1">
      <c r="A21" s="259"/>
      <c r="B21" s="442"/>
      <c r="C21" s="442"/>
      <c r="D21" s="248"/>
      <c r="E21" s="248"/>
      <c r="F21" s="248"/>
      <c r="G21" s="248"/>
      <c r="H21" s="248"/>
      <c r="I21" s="248"/>
      <c r="J21" s="248"/>
      <c r="K21" s="248"/>
      <c r="L21" s="248"/>
      <c r="M21" s="452" t="s">
        <v>226</v>
      </c>
      <c r="N21" s="249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50"/>
    </row>
    <row r="22" spans="1:31" s="256" customFormat="1" ht="20.100000000000001" customHeight="1" thickBot="1">
      <c r="A22" s="451"/>
      <c r="B22" s="251" t="s">
        <v>244</v>
      </c>
      <c r="C22" s="252"/>
      <c r="D22" s="252"/>
      <c r="E22" s="252"/>
      <c r="F22" s="254"/>
      <c r="G22" s="438"/>
      <c r="H22" s="279"/>
      <c r="I22" s="279"/>
      <c r="J22" s="279"/>
      <c r="K22" s="279"/>
      <c r="L22" s="279"/>
      <c r="M22" s="280"/>
      <c r="N22" s="450"/>
      <c r="O22" s="251" t="s">
        <v>245</v>
      </c>
      <c r="P22" s="252"/>
      <c r="Q22" s="252"/>
      <c r="R22" s="252"/>
      <c r="S22" s="254"/>
      <c r="T22" s="438"/>
      <c r="U22" s="279"/>
      <c r="V22" s="279"/>
      <c r="W22" s="279"/>
      <c r="X22" s="279"/>
      <c r="Y22" s="279"/>
      <c r="Z22" s="280"/>
    </row>
    <row r="23" spans="1:31" s="256" customFormat="1" ht="22.5" customHeight="1">
      <c r="A23" s="449"/>
      <c r="B23" s="458" t="s">
        <v>171</v>
      </c>
      <c r="C23" s="448" t="s">
        <v>172</v>
      </c>
      <c r="D23" s="459" t="s">
        <v>173</v>
      </c>
      <c r="E23" s="460" t="s">
        <v>174</v>
      </c>
      <c r="F23" s="461" t="s">
        <v>225</v>
      </c>
      <c r="G23" s="257"/>
      <c r="H23" s="258"/>
      <c r="I23" s="253"/>
      <c r="J23" s="253"/>
      <c r="K23" s="253"/>
      <c r="L23" s="253"/>
      <c r="M23" s="255"/>
      <c r="N23" s="247"/>
      <c r="O23" s="246" t="s">
        <v>171</v>
      </c>
      <c r="P23" s="448" t="s">
        <v>172</v>
      </c>
      <c r="Q23" s="257" t="s">
        <v>173</v>
      </c>
      <c r="R23" s="446" t="s">
        <v>174</v>
      </c>
      <c r="S23" s="247" t="s">
        <v>225</v>
      </c>
      <c r="T23" s="421"/>
      <c r="U23" s="253"/>
      <c r="V23" s="253"/>
      <c r="W23" s="253"/>
      <c r="X23" s="253"/>
      <c r="Y23" s="253"/>
      <c r="Z23" s="255"/>
    </row>
    <row r="24" spans="1:31" s="256" customFormat="1" ht="22.5" customHeight="1" thickBot="1">
      <c r="A24" s="447" t="s">
        <v>175</v>
      </c>
      <c r="B24" s="259" t="s">
        <v>176</v>
      </c>
      <c r="C24" s="462" t="s">
        <v>177</v>
      </c>
      <c r="D24" s="260" t="s">
        <v>178</v>
      </c>
      <c r="E24" s="262" t="s">
        <v>178</v>
      </c>
      <c r="F24" s="463" t="s">
        <v>179</v>
      </c>
      <c r="G24" s="445"/>
      <c r="H24" s="261"/>
      <c r="I24" s="253"/>
      <c r="J24" s="253"/>
      <c r="K24" s="253"/>
      <c r="L24" s="253"/>
      <c r="M24" s="255"/>
      <c r="N24" s="444" t="s">
        <v>175</v>
      </c>
      <c r="O24" s="246" t="s">
        <v>176</v>
      </c>
      <c r="P24" s="443" t="s">
        <v>177</v>
      </c>
      <c r="Q24" s="260" t="s">
        <v>178</v>
      </c>
      <c r="R24" s="262" t="s">
        <v>178</v>
      </c>
      <c r="S24" s="442" t="s">
        <v>179</v>
      </c>
      <c r="T24" s="421"/>
      <c r="U24" s="253"/>
      <c r="V24" s="253"/>
      <c r="W24" s="253"/>
      <c r="X24" s="253"/>
      <c r="Y24" s="253"/>
      <c r="Z24" s="255"/>
      <c r="AD24" s="256" t="s">
        <v>224</v>
      </c>
    </row>
    <row r="25" spans="1:31" s="256" customFormat="1" ht="21" customHeight="1">
      <c r="A25" s="441">
        <v>0.29166666666666663</v>
      </c>
      <c r="B25" s="430"/>
      <c r="C25" s="429" t="s">
        <v>180</v>
      </c>
      <c r="D25" s="266">
        <v>20</v>
      </c>
      <c r="E25" s="428">
        <v>0</v>
      </c>
      <c r="F25" s="427">
        <v>1.1574074074074073E-4</v>
      </c>
      <c r="G25" s="421"/>
      <c r="H25" s="253"/>
      <c r="I25" s="253"/>
      <c r="J25" s="253"/>
      <c r="K25" s="253"/>
      <c r="L25" s="253"/>
      <c r="M25" s="255"/>
      <c r="N25" s="441">
        <v>0.29166666666666663</v>
      </c>
      <c r="O25" s="440"/>
      <c r="P25" s="439" t="s">
        <v>180</v>
      </c>
      <c r="Q25" s="438">
        <v>130</v>
      </c>
      <c r="R25" s="437">
        <v>0</v>
      </c>
      <c r="S25" s="415">
        <v>3.0092592592592595E-4</v>
      </c>
      <c r="T25" s="421"/>
      <c r="U25" s="253"/>
      <c r="V25" s="253"/>
      <c r="W25" s="253"/>
      <c r="X25" s="253"/>
      <c r="Y25" s="253"/>
      <c r="Z25" s="255"/>
      <c r="AD25" s="263">
        <v>0.95</v>
      </c>
      <c r="AE25" s="226"/>
    </row>
    <row r="26" spans="1:31" s="256" customFormat="1" ht="21" customHeight="1">
      <c r="A26" s="426">
        <v>0.29861111111111105</v>
      </c>
      <c r="B26" s="425"/>
      <c r="C26" s="424" t="s">
        <v>180</v>
      </c>
      <c r="D26" s="264">
        <v>10</v>
      </c>
      <c r="E26" s="423">
        <v>0</v>
      </c>
      <c r="F26" s="422">
        <v>6.9444444444444444E-5</v>
      </c>
      <c r="G26" s="421"/>
      <c r="H26" s="253"/>
      <c r="I26" s="253"/>
      <c r="J26" s="253"/>
      <c r="K26" s="253"/>
      <c r="L26" s="253"/>
      <c r="M26" s="255"/>
      <c r="N26" s="426">
        <v>0.29861111111111105</v>
      </c>
      <c r="O26" s="425"/>
      <c r="P26" s="424" t="s">
        <v>180</v>
      </c>
      <c r="Q26" s="264">
        <v>80</v>
      </c>
      <c r="R26" s="423">
        <v>0</v>
      </c>
      <c r="S26" s="422">
        <v>3.3564814814814812E-4</v>
      </c>
      <c r="T26" s="421"/>
      <c r="U26" s="253"/>
      <c r="V26" s="253"/>
      <c r="W26" s="253"/>
      <c r="X26" s="253"/>
      <c r="Y26" s="253"/>
      <c r="Z26" s="255"/>
      <c r="AD26" s="263">
        <f>AD25+AE26</f>
        <v>2.0750000000000002</v>
      </c>
      <c r="AE26" s="226">
        <v>1.125</v>
      </c>
    </row>
    <row r="27" spans="1:31" s="256" customFormat="1" ht="21" customHeight="1">
      <c r="A27" s="426">
        <v>0.30555555555555547</v>
      </c>
      <c r="B27" s="425"/>
      <c r="C27" s="424" t="s">
        <v>180</v>
      </c>
      <c r="D27" s="264">
        <v>50</v>
      </c>
      <c r="E27" s="423">
        <v>0</v>
      </c>
      <c r="F27" s="422">
        <v>2.4305555555555552E-4</v>
      </c>
      <c r="G27" s="421"/>
      <c r="H27" s="253"/>
      <c r="I27" s="253"/>
      <c r="J27" s="253"/>
      <c r="K27" s="253"/>
      <c r="L27" s="253"/>
      <c r="M27" s="255"/>
      <c r="N27" s="426">
        <v>0.30555555555555547</v>
      </c>
      <c r="O27" s="425"/>
      <c r="P27" s="424" t="s">
        <v>180</v>
      </c>
      <c r="Q27" s="264">
        <v>140</v>
      </c>
      <c r="R27" s="423">
        <v>0</v>
      </c>
      <c r="S27" s="422">
        <v>4.5138888888888892E-4</v>
      </c>
      <c r="T27" s="421"/>
      <c r="U27" s="253"/>
      <c r="V27" s="253"/>
      <c r="W27" s="253"/>
      <c r="X27" s="253"/>
      <c r="Y27" s="253"/>
      <c r="Z27" s="255"/>
      <c r="AD27" s="263">
        <f t="shared" ref="AD27:AD56" si="0">AD26+AE27</f>
        <v>3.2</v>
      </c>
      <c r="AE27" s="226">
        <f>AE26</f>
        <v>1.125</v>
      </c>
    </row>
    <row r="28" spans="1:31" s="256" customFormat="1" ht="21" customHeight="1">
      <c r="A28" s="426">
        <v>0.31249999999999989</v>
      </c>
      <c r="B28" s="425"/>
      <c r="C28" s="424" t="s">
        <v>180</v>
      </c>
      <c r="D28" s="264">
        <v>30</v>
      </c>
      <c r="E28" s="423">
        <v>0</v>
      </c>
      <c r="F28" s="422">
        <v>1.273148148148148E-4</v>
      </c>
      <c r="G28" s="421"/>
      <c r="H28" s="253"/>
      <c r="I28" s="253"/>
      <c r="J28" s="253"/>
      <c r="K28" s="253"/>
      <c r="L28" s="253"/>
      <c r="M28" s="255"/>
      <c r="N28" s="426">
        <v>0.31249999999999989</v>
      </c>
      <c r="O28" s="425"/>
      <c r="P28" s="424" t="s">
        <v>180</v>
      </c>
      <c r="Q28" s="264">
        <v>100</v>
      </c>
      <c r="R28" s="423">
        <v>0</v>
      </c>
      <c r="S28" s="422">
        <v>4.1666666666666669E-4</v>
      </c>
      <c r="T28" s="421"/>
      <c r="U28" s="253"/>
      <c r="V28" s="253"/>
      <c r="W28" s="253"/>
      <c r="X28" s="253"/>
      <c r="Y28" s="253"/>
      <c r="Z28" s="255"/>
      <c r="AD28" s="263">
        <f t="shared" si="0"/>
        <v>4.3250000000000002</v>
      </c>
      <c r="AE28" s="226">
        <f t="shared" ref="AE28:AE56" si="1">AE27</f>
        <v>1.125</v>
      </c>
    </row>
    <row r="29" spans="1:31" s="256" customFormat="1" ht="21" customHeight="1">
      <c r="A29" s="426">
        <v>0.31944444444444431</v>
      </c>
      <c r="B29" s="425"/>
      <c r="C29" s="424" t="s">
        <v>180</v>
      </c>
      <c r="D29" s="264">
        <v>20</v>
      </c>
      <c r="E29" s="423">
        <v>0</v>
      </c>
      <c r="F29" s="422">
        <v>1.0416666666666667E-4</v>
      </c>
      <c r="G29" s="421"/>
      <c r="H29" s="253"/>
      <c r="I29" s="253"/>
      <c r="J29" s="253"/>
      <c r="K29" s="253"/>
      <c r="L29" s="253"/>
      <c r="M29" s="255"/>
      <c r="N29" s="426">
        <v>0.31944444444444431</v>
      </c>
      <c r="O29" s="425"/>
      <c r="P29" s="424" t="s">
        <v>180</v>
      </c>
      <c r="Q29" s="264">
        <v>60</v>
      </c>
      <c r="R29" s="423">
        <v>0</v>
      </c>
      <c r="S29" s="422">
        <v>2.6620370370370372E-4</v>
      </c>
      <c r="T29" s="421"/>
      <c r="U29" s="253"/>
      <c r="V29" s="253"/>
      <c r="W29" s="253"/>
      <c r="X29" s="253"/>
      <c r="Y29" s="253"/>
      <c r="Z29" s="255"/>
      <c r="AD29" s="263">
        <f t="shared" si="0"/>
        <v>5.45</v>
      </c>
      <c r="AE29" s="226">
        <f t="shared" si="1"/>
        <v>1.125</v>
      </c>
    </row>
    <row r="30" spans="1:31" s="256" customFormat="1" ht="21" customHeight="1">
      <c r="A30" s="436">
        <v>0.32638888888888873</v>
      </c>
      <c r="B30" s="435"/>
      <c r="C30" s="434" t="s">
        <v>180</v>
      </c>
      <c r="D30" s="265">
        <v>50</v>
      </c>
      <c r="E30" s="433">
        <v>0</v>
      </c>
      <c r="F30" s="432">
        <v>2.199074074074074E-4</v>
      </c>
      <c r="G30" s="421"/>
      <c r="H30" s="253"/>
      <c r="I30" s="253"/>
      <c r="J30" s="253"/>
      <c r="K30" s="253"/>
      <c r="L30" s="253"/>
      <c r="M30" s="255"/>
      <c r="N30" s="436">
        <v>0.32638888888888873</v>
      </c>
      <c r="O30" s="435"/>
      <c r="P30" s="434" t="s">
        <v>180</v>
      </c>
      <c r="Q30" s="265">
        <v>100</v>
      </c>
      <c r="R30" s="433">
        <v>0</v>
      </c>
      <c r="S30" s="432">
        <v>4.2824074074074075E-4</v>
      </c>
      <c r="T30" s="421"/>
      <c r="U30" s="253"/>
      <c r="V30" s="253"/>
      <c r="W30" s="253"/>
      <c r="X30" s="253"/>
      <c r="Y30" s="253"/>
      <c r="Z30" s="255"/>
      <c r="AD30" s="263">
        <f t="shared" si="0"/>
        <v>6.5750000000000002</v>
      </c>
      <c r="AE30" s="226">
        <f t="shared" si="1"/>
        <v>1.125</v>
      </c>
    </row>
    <row r="31" spans="1:31" s="256" customFormat="1" ht="21" customHeight="1">
      <c r="A31" s="431">
        <v>0.33333333333333315</v>
      </c>
      <c r="B31" s="430"/>
      <c r="C31" s="429" t="s">
        <v>180</v>
      </c>
      <c r="D31" s="266">
        <v>20</v>
      </c>
      <c r="E31" s="428">
        <v>0</v>
      </c>
      <c r="F31" s="427">
        <v>6.9444444444444444E-5</v>
      </c>
      <c r="G31" s="421"/>
      <c r="H31" s="253"/>
      <c r="I31" s="253"/>
      <c r="J31" s="253"/>
      <c r="K31" s="253"/>
      <c r="L31" s="253"/>
      <c r="M31" s="255"/>
      <c r="N31" s="431">
        <v>0.33333333333333315</v>
      </c>
      <c r="O31" s="430"/>
      <c r="P31" s="429" t="s">
        <v>180</v>
      </c>
      <c r="Q31" s="266">
        <v>130</v>
      </c>
      <c r="R31" s="428">
        <v>0</v>
      </c>
      <c r="S31" s="427">
        <v>4.8611111111111104E-4</v>
      </c>
      <c r="T31" s="421"/>
      <c r="U31" s="253"/>
      <c r="V31" s="253"/>
      <c r="W31" s="253"/>
      <c r="X31" s="253"/>
      <c r="Y31" s="253"/>
      <c r="Z31" s="255"/>
      <c r="AD31" s="263">
        <f t="shared" si="0"/>
        <v>7.7</v>
      </c>
      <c r="AE31" s="226">
        <f t="shared" si="1"/>
        <v>1.125</v>
      </c>
    </row>
    <row r="32" spans="1:31" s="256" customFormat="1" ht="21" customHeight="1">
      <c r="A32" s="426">
        <v>0.34027777777777757</v>
      </c>
      <c r="B32" s="425"/>
      <c r="C32" s="424" t="s">
        <v>180</v>
      </c>
      <c r="D32" s="264">
        <v>50</v>
      </c>
      <c r="E32" s="423">
        <v>0</v>
      </c>
      <c r="F32" s="422">
        <v>2.4305555555555552E-4</v>
      </c>
      <c r="G32" s="421"/>
      <c r="H32" s="253"/>
      <c r="I32" s="253"/>
      <c r="J32" s="253"/>
      <c r="K32" s="253"/>
      <c r="L32" s="253"/>
      <c r="M32" s="255"/>
      <c r="N32" s="426">
        <v>0.34027777777777757</v>
      </c>
      <c r="O32" s="425"/>
      <c r="P32" s="429" t="s">
        <v>180</v>
      </c>
      <c r="Q32" s="264">
        <v>130</v>
      </c>
      <c r="R32" s="423">
        <v>0</v>
      </c>
      <c r="S32" s="422">
        <v>5.2083333333333333E-4</v>
      </c>
      <c r="T32" s="421"/>
      <c r="U32" s="253"/>
      <c r="V32" s="253"/>
      <c r="W32" s="253"/>
      <c r="X32" s="253"/>
      <c r="Y32" s="253"/>
      <c r="Z32" s="255"/>
      <c r="AD32" s="263">
        <f t="shared" si="0"/>
        <v>8.8249999999999993</v>
      </c>
      <c r="AE32" s="226">
        <f t="shared" si="1"/>
        <v>1.125</v>
      </c>
    </row>
    <row r="33" spans="1:31" s="256" customFormat="1" ht="21" customHeight="1">
      <c r="A33" s="426">
        <v>0.34722222222222199</v>
      </c>
      <c r="B33" s="425"/>
      <c r="C33" s="424" t="s">
        <v>180</v>
      </c>
      <c r="D33" s="264">
        <v>40</v>
      </c>
      <c r="E33" s="423">
        <v>0</v>
      </c>
      <c r="F33" s="422">
        <v>2.199074074074074E-4</v>
      </c>
      <c r="G33" s="421"/>
      <c r="H33" s="253"/>
      <c r="I33" s="253"/>
      <c r="J33" s="253"/>
      <c r="K33" s="253"/>
      <c r="L33" s="253"/>
      <c r="M33" s="255"/>
      <c r="N33" s="426">
        <v>0.34722222222222199</v>
      </c>
      <c r="O33" s="425"/>
      <c r="P33" s="424" t="s">
        <v>180</v>
      </c>
      <c r="Q33" s="264">
        <v>110</v>
      </c>
      <c r="R33" s="423">
        <v>0</v>
      </c>
      <c r="S33" s="422">
        <v>4.3981481481481481E-4</v>
      </c>
      <c r="T33" s="421"/>
      <c r="U33" s="253"/>
      <c r="V33" s="253"/>
      <c r="W33" s="253"/>
      <c r="X33" s="253"/>
      <c r="Y33" s="253"/>
      <c r="Z33" s="255"/>
      <c r="AD33" s="263">
        <f t="shared" si="0"/>
        <v>9.9499999999999993</v>
      </c>
      <c r="AE33" s="226">
        <f t="shared" si="1"/>
        <v>1.125</v>
      </c>
    </row>
    <row r="34" spans="1:31" s="256" customFormat="1" ht="21" customHeight="1">
      <c r="A34" s="426">
        <v>0.35416666666666641</v>
      </c>
      <c r="B34" s="425"/>
      <c r="C34" s="424" t="s">
        <v>180</v>
      </c>
      <c r="D34" s="264">
        <v>30</v>
      </c>
      <c r="E34" s="423">
        <v>0</v>
      </c>
      <c r="F34" s="422">
        <v>1.0416666666666667E-4</v>
      </c>
      <c r="G34" s="421"/>
      <c r="H34" s="253"/>
      <c r="I34" s="253"/>
      <c r="J34" s="253"/>
      <c r="K34" s="253"/>
      <c r="L34" s="253"/>
      <c r="M34" s="255"/>
      <c r="N34" s="426">
        <v>0.35416666666666641</v>
      </c>
      <c r="O34" s="425"/>
      <c r="P34" s="424" t="s">
        <v>180</v>
      </c>
      <c r="Q34" s="264">
        <v>130</v>
      </c>
      <c r="R34" s="423">
        <v>0</v>
      </c>
      <c r="S34" s="422">
        <v>4.0509259259259258E-4</v>
      </c>
      <c r="T34" s="421"/>
      <c r="U34" s="253"/>
      <c r="V34" s="253"/>
      <c r="W34" s="253"/>
      <c r="X34" s="253"/>
      <c r="Y34" s="253"/>
      <c r="Z34" s="255"/>
      <c r="AD34" s="263">
        <f t="shared" si="0"/>
        <v>11.074999999999999</v>
      </c>
      <c r="AE34" s="226">
        <f t="shared" si="1"/>
        <v>1.125</v>
      </c>
    </row>
    <row r="35" spans="1:31" s="256" customFormat="1" ht="21" customHeight="1">
      <c r="A35" s="426">
        <v>0.36111111111111083</v>
      </c>
      <c r="B35" s="425"/>
      <c r="C35" s="424" t="s">
        <v>180</v>
      </c>
      <c r="D35" s="264">
        <v>30</v>
      </c>
      <c r="E35" s="423">
        <v>0</v>
      </c>
      <c r="F35" s="422">
        <v>1.273148148148148E-4</v>
      </c>
      <c r="G35" s="421"/>
      <c r="H35" s="253"/>
      <c r="I35" s="253"/>
      <c r="J35" s="253"/>
      <c r="K35" s="253"/>
      <c r="L35" s="253"/>
      <c r="M35" s="255"/>
      <c r="N35" s="426">
        <v>0.36111111111111083</v>
      </c>
      <c r="O35" s="425"/>
      <c r="P35" s="424" t="s">
        <v>180</v>
      </c>
      <c r="Q35" s="264">
        <v>170</v>
      </c>
      <c r="R35" s="423">
        <v>0</v>
      </c>
      <c r="S35" s="422">
        <v>5.0925925925925921E-4</v>
      </c>
      <c r="T35" s="421"/>
      <c r="U35" s="253"/>
      <c r="V35" s="253"/>
      <c r="W35" s="253"/>
      <c r="X35" s="253"/>
      <c r="Y35" s="253"/>
      <c r="Z35" s="255"/>
      <c r="AD35" s="263">
        <f t="shared" si="0"/>
        <v>12.2</v>
      </c>
      <c r="AE35" s="226">
        <f t="shared" si="1"/>
        <v>1.125</v>
      </c>
    </row>
    <row r="36" spans="1:31" s="256" customFormat="1" ht="21" customHeight="1">
      <c r="A36" s="436">
        <v>0.36805555555555525</v>
      </c>
      <c r="B36" s="435"/>
      <c r="C36" s="434" t="s">
        <v>180</v>
      </c>
      <c r="D36" s="265">
        <v>50</v>
      </c>
      <c r="E36" s="433">
        <v>0</v>
      </c>
      <c r="F36" s="432">
        <v>2.3148148148148146E-4</v>
      </c>
      <c r="G36" s="421"/>
      <c r="H36" s="253"/>
      <c r="I36" s="253"/>
      <c r="J36" s="253"/>
      <c r="K36" s="253"/>
      <c r="L36" s="253"/>
      <c r="M36" s="255"/>
      <c r="N36" s="436">
        <v>0.36805555555555525</v>
      </c>
      <c r="O36" s="435"/>
      <c r="P36" s="434" t="s">
        <v>180</v>
      </c>
      <c r="Q36" s="265">
        <v>100</v>
      </c>
      <c r="R36" s="433">
        <v>0</v>
      </c>
      <c r="S36" s="432">
        <v>4.5138888888888892E-4</v>
      </c>
      <c r="T36" s="421"/>
      <c r="U36" s="253"/>
      <c r="V36" s="253"/>
      <c r="W36" s="253"/>
      <c r="X36" s="253"/>
      <c r="Y36" s="253"/>
      <c r="Z36" s="255"/>
      <c r="AD36" s="263">
        <f t="shared" si="0"/>
        <v>13.324999999999999</v>
      </c>
      <c r="AE36" s="226">
        <f t="shared" si="1"/>
        <v>1.125</v>
      </c>
    </row>
    <row r="37" spans="1:31" s="256" customFormat="1" ht="21" customHeight="1">
      <c r="A37" s="431">
        <v>0.37499999999999967</v>
      </c>
      <c r="B37" s="430"/>
      <c r="C37" s="429" t="s">
        <v>180</v>
      </c>
      <c r="D37" s="266">
        <v>60</v>
      </c>
      <c r="E37" s="428">
        <v>0</v>
      </c>
      <c r="F37" s="427">
        <v>3.0092592592592595E-4</v>
      </c>
      <c r="G37" s="421"/>
      <c r="H37" s="253"/>
      <c r="I37" s="253"/>
      <c r="J37" s="253"/>
      <c r="K37" s="253"/>
      <c r="L37" s="253"/>
      <c r="M37" s="255"/>
      <c r="N37" s="431">
        <v>0.37499999999999967</v>
      </c>
      <c r="O37" s="430"/>
      <c r="P37" s="429" t="s">
        <v>180</v>
      </c>
      <c r="Q37" s="266">
        <v>160</v>
      </c>
      <c r="R37" s="428">
        <v>0</v>
      </c>
      <c r="S37" s="427">
        <v>5.6712962962962956E-4</v>
      </c>
      <c r="T37" s="421"/>
      <c r="U37" s="253"/>
      <c r="V37" s="253"/>
      <c r="W37" s="253"/>
      <c r="X37" s="253"/>
      <c r="Y37" s="253"/>
      <c r="Z37" s="255"/>
      <c r="AD37" s="263">
        <f t="shared" si="0"/>
        <v>14.45</v>
      </c>
      <c r="AE37" s="226">
        <f t="shared" si="1"/>
        <v>1.125</v>
      </c>
    </row>
    <row r="38" spans="1:31" s="256" customFormat="1" ht="21" customHeight="1">
      <c r="A38" s="426">
        <v>0.41666666666666635</v>
      </c>
      <c r="B38" s="425"/>
      <c r="C38" s="424" t="s">
        <v>180</v>
      </c>
      <c r="D38" s="264">
        <v>100</v>
      </c>
      <c r="E38" s="423">
        <v>0</v>
      </c>
      <c r="F38" s="422">
        <v>3.9351851851851852E-4</v>
      </c>
      <c r="G38" s="421"/>
      <c r="H38" s="253"/>
      <c r="I38" s="253"/>
      <c r="J38" s="253"/>
      <c r="K38" s="253"/>
      <c r="L38" s="253"/>
      <c r="M38" s="255"/>
      <c r="N38" s="426">
        <v>0.41666666666666635</v>
      </c>
      <c r="O38" s="425"/>
      <c r="P38" s="424" t="s">
        <v>180</v>
      </c>
      <c r="Q38" s="264">
        <v>160</v>
      </c>
      <c r="R38" s="423">
        <v>0</v>
      </c>
      <c r="S38" s="422">
        <v>5.3240740740740744E-4</v>
      </c>
      <c r="T38" s="421"/>
      <c r="U38" s="253"/>
      <c r="V38" s="253"/>
      <c r="W38" s="253"/>
      <c r="X38" s="253"/>
      <c r="Y38" s="253"/>
      <c r="Z38" s="255"/>
      <c r="AD38" s="263">
        <f t="shared" si="0"/>
        <v>15.574999999999999</v>
      </c>
      <c r="AE38" s="226">
        <f t="shared" si="1"/>
        <v>1.125</v>
      </c>
    </row>
    <row r="39" spans="1:31" s="256" customFormat="1" ht="21" customHeight="1">
      <c r="A39" s="426">
        <v>0.45833333333333304</v>
      </c>
      <c r="B39" s="425"/>
      <c r="C39" s="424" t="s">
        <v>180</v>
      </c>
      <c r="D39" s="264">
        <v>80</v>
      </c>
      <c r="E39" s="423">
        <v>0</v>
      </c>
      <c r="F39" s="422">
        <v>3.5879629629629635E-4</v>
      </c>
      <c r="G39" s="421"/>
      <c r="H39" s="253"/>
      <c r="I39" s="253"/>
      <c r="J39" s="253"/>
      <c r="K39" s="253"/>
      <c r="L39" s="253"/>
      <c r="M39" s="255"/>
      <c r="N39" s="426">
        <v>0.45833333333333304</v>
      </c>
      <c r="O39" s="425"/>
      <c r="P39" s="424" t="s">
        <v>180</v>
      </c>
      <c r="Q39" s="264">
        <v>60</v>
      </c>
      <c r="R39" s="423">
        <v>0</v>
      </c>
      <c r="S39" s="422">
        <v>2.4305555555555552E-4</v>
      </c>
      <c r="T39" s="421"/>
      <c r="U39" s="253"/>
      <c r="V39" s="253"/>
      <c r="W39" s="253"/>
      <c r="X39" s="253"/>
      <c r="Y39" s="253"/>
      <c r="Z39" s="255"/>
      <c r="AD39" s="263">
        <f t="shared" si="0"/>
        <v>16.7</v>
      </c>
      <c r="AE39" s="226">
        <f t="shared" si="1"/>
        <v>1.125</v>
      </c>
    </row>
    <row r="40" spans="1:31" s="256" customFormat="1" ht="21" customHeight="1">
      <c r="A40" s="426">
        <v>0.49999999999999972</v>
      </c>
      <c r="B40" s="425"/>
      <c r="C40" s="424" t="s">
        <v>180</v>
      </c>
      <c r="D40" s="264">
        <v>70</v>
      </c>
      <c r="E40" s="423">
        <v>0</v>
      </c>
      <c r="F40" s="422">
        <v>3.3564814814814812E-4</v>
      </c>
      <c r="G40" s="421"/>
      <c r="H40" s="253"/>
      <c r="I40" s="253"/>
      <c r="J40" s="253"/>
      <c r="K40" s="253"/>
      <c r="L40" s="253"/>
      <c r="M40" s="255"/>
      <c r="N40" s="426">
        <v>0.49999999999999972</v>
      </c>
      <c r="O40" s="425"/>
      <c r="P40" s="424" t="s">
        <v>180</v>
      </c>
      <c r="Q40" s="264">
        <v>60</v>
      </c>
      <c r="R40" s="423">
        <v>0</v>
      </c>
      <c r="S40" s="422">
        <v>3.7037037037037035E-4</v>
      </c>
      <c r="T40" s="421"/>
      <c r="U40" s="253"/>
      <c r="V40" s="253"/>
      <c r="W40" s="253"/>
      <c r="X40" s="253"/>
      <c r="Y40" s="253"/>
      <c r="Z40" s="255"/>
      <c r="AD40" s="263">
        <f t="shared" si="0"/>
        <v>17.824999999999999</v>
      </c>
      <c r="AE40" s="226">
        <f t="shared" si="1"/>
        <v>1.125</v>
      </c>
    </row>
    <row r="41" spans="1:31" s="256" customFormat="1" ht="21" customHeight="1">
      <c r="A41" s="426">
        <v>0.54166666666666641</v>
      </c>
      <c r="B41" s="425"/>
      <c r="C41" s="424" t="s">
        <v>180</v>
      </c>
      <c r="D41" s="264">
        <v>110</v>
      </c>
      <c r="E41" s="423">
        <v>0</v>
      </c>
      <c r="F41" s="422">
        <v>4.2824074074074075E-4</v>
      </c>
      <c r="G41" s="421"/>
      <c r="H41" s="253"/>
      <c r="I41" s="253"/>
      <c r="J41" s="253"/>
      <c r="K41" s="253"/>
      <c r="L41" s="253"/>
      <c r="M41" s="255"/>
      <c r="N41" s="426">
        <v>0.54166666666666641</v>
      </c>
      <c r="O41" s="425"/>
      <c r="P41" s="424" t="s">
        <v>180</v>
      </c>
      <c r="Q41" s="264">
        <v>50</v>
      </c>
      <c r="R41" s="423">
        <v>0</v>
      </c>
      <c r="S41" s="422">
        <v>2.4305555555555552E-4</v>
      </c>
      <c r="T41" s="421"/>
      <c r="U41" s="253"/>
      <c r="V41" s="253"/>
      <c r="W41" s="253"/>
      <c r="X41" s="253"/>
      <c r="Y41" s="253"/>
      <c r="Z41" s="255"/>
      <c r="AD41" s="263">
        <f t="shared" si="0"/>
        <v>18.95</v>
      </c>
      <c r="AE41" s="226">
        <f t="shared" si="1"/>
        <v>1.125</v>
      </c>
    </row>
    <row r="42" spans="1:31" s="256" customFormat="1" ht="21" customHeight="1">
      <c r="A42" s="436">
        <v>0.58333333333333304</v>
      </c>
      <c r="B42" s="435"/>
      <c r="C42" s="434" t="s">
        <v>180</v>
      </c>
      <c r="D42" s="265">
        <v>100</v>
      </c>
      <c r="E42" s="433">
        <v>0</v>
      </c>
      <c r="F42" s="432">
        <v>3.7037037037037035E-4</v>
      </c>
      <c r="G42" s="421"/>
      <c r="H42" s="253"/>
      <c r="I42" s="253"/>
      <c r="J42" s="253"/>
      <c r="K42" s="253"/>
      <c r="L42" s="253"/>
      <c r="M42" s="255"/>
      <c r="N42" s="436">
        <v>0.58333333333333304</v>
      </c>
      <c r="O42" s="435"/>
      <c r="P42" s="434" t="s">
        <v>180</v>
      </c>
      <c r="Q42" s="265">
        <v>60</v>
      </c>
      <c r="R42" s="433">
        <v>0</v>
      </c>
      <c r="S42" s="432">
        <v>3.7037037037037035E-4</v>
      </c>
      <c r="T42" s="421"/>
      <c r="U42" s="253"/>
      <c r="V42" s="253"/>
      <c r="W42" s="253"/>
      <c r="X42" s="253"/>
      <c r="Y42" s="253"/>
      <c r="Z42" s="255"/>
      <c r="AD42" s="263">
        <f t="shared" si="0"/>
        <v>20.074999999999999</v>
      </c>
      <c r="AE42" s="226">
        <f t="shared" si="1"/>
        <v>1.125</v>
      </c>
    </row>
    <row r="43" spans="1:31" s="256" customFormat="1" ht="21" customHeight="1">
      <c r="A43" s="431">
        <v>0.62499999999999967</v>
      </c>
      <c r="B43" s="430"/>
      <c r="C43" s="429" t="s">
        <v>180</v>
      </c>
      <c r="D43" s="266">
        <v>100</v>
      </c>
      <c r="E43" s="428">
        <v>0</v>
      </c>
      <c r="F43" s="427">
        <v>3.9351851851851852E-4</v>
      </c>
      <c r="G43" s="421"/>
      <c r="H43" s="253"/>
      <c r="I43" s="253"/>
      <c r="J43" s="253"/>
      <c r="K43" s="253"/>
      <c r="L43" s="253"/>
      <c r="M43" s="255"/>
      <c r="N43" s="431">
        <v>0.62499999999999967</v>
      </c>
      <c r="O43" s="430"/>
      <c r="P43" s="429" t="s">
        <v>180</v>
      </c>
      <c r="Q43" s="266">
        <v>60</v>
      </c>
      <c r="R43" s="428">
        <v>0</v>
      </c>
      <c r="S43" s="427">
        <v>2.6620370370370372E-4</v>
      </c>
      <c r="T43" s="421"/>
      <c r="U43" s="253"/>
      <c r="V43" s="253"/>
      <c r="W43" s="253"/>
      <c r="X43" s="253"/>
      <c r="Y43" s="253"/>
      <c r="Z43" s="255"/>
      <c r="AD43" s="263">
        <f t="shared" si="0"/>
        <v>21.2</v>
      </c>
      <c r="AE43" s="226">
        <f t="shared" si="1"/>
        <v>1.125</v>
      </c>
    </row>
    <row r="44" spans="1:31" s="256" customFormat="1" ht="21" customHeight="1">
      <c r="A44" s="426">
        <v>0.6666666666666663</v>
      </c>
      <c r="B44" s="425"/>
      <c r="C44" s="424" t="s">
        <v>180</v>
      </c>
      <c r="D44" s="264">
        <v>90</v>
      </c>
      <c r="E44" s="423">
        <v>0</v>
      </c>
      <c r="F44" s="422">
        <v>3.4722222222222224E-4</v>
      </c>
      <c r="G44" s="421"/>
      <c r="H44" s="253"/>
      <c r="I44" s="253"/>
      <c r="J44" s="253"/>
      <c r="K44" s="253"/>
      <c r="L44" s="253"/>
      <c r="M44" s="255"/>
      <c r="N44" s="426">
        <v>0.6666666666666663</v>
      </c>
      <c r="O44" s="425"/>
      <c r="P44" s="424" t="s">
        <v>180</v>
      </c>
      <c r="Q44" s="264">
        <v>80</v>
      </c>
      <c r="R44" s="423">
        <v>0</v>
      </c>
      <c r="S44" s="422">
        <v>4.1666666666666669E-4</v>
      </c>
      <c r="T44" s="421"/>
      <c r="U44" s="253"/>
      <c r="V44" s="253"/>
      <c r="W44" s="253"/>
      <c r="X44" s="253"/>
      <c r="Y44" s="253"/>
      <c r="Z44" s="255"/>
      <c r="AD44" s="263">
        <f t="shared" si="0"/>
        <v>22.324999999999999</v>
      </c>
      <c r="AE44" s="226">
        <f t="shared" si="1"/>
        <v>1.125</v>
      </c>
    </row>
    <row r="45" spans="1:31" s="256" customFormat="1" ht="21" customHeight="1">
      <c r="A45" s="426">
        <v>0.70833333333333293</v>
      </c>
      <c r="B45" s="425"/>
      <c r="C45" s="424" t="s">
        <v>180</v>
      </c>
      <c r="D45" s="264">
        <v>100</v>
      </c>
      <c r="E45" s="423">
        <v>0</v>
      </c>
      <c r="F45" s="422">
        <v>3.3564814814814812E-4</v>
      </c>
      <c r="G45" s="421"/>
      <c r="H45" s="253"/>
      <c r="I45" s="253"/>
      <c r="J45" s="253"/>
      <c r="K45" s="253"/>
      <c r="L45" s="253"/>
      <c r="M45" s="255"/>
      <c r="N45" s="426">
        <v>0.70833333333333293</v>
      </c>
      <c r="O45" s="425"/>
      <c r="P45" s="424" t="s">
        <v>180</v>
      </c>
      <c r="Q45" s="264">
        <v>60</v>
      </c>
      <c r="R45" s="423">
        <v>0</v>
      </c>
      <c r="S45" s="422">
        <v>2.8935185185185189E-4</v>
      </c>
      <c r="T45" s="421"/>
      <c r="U45" s="253"/>
      <c r="V45" s="253"/>
      <c r="W45" s="253"/>
      <c r="X45" s="253"/>
      <c r="Y45" s="253"/>
      <c r="Z45" s="255"/>
      <c r="AD45" s="263">
        <f t="shared" si="0"/>
        <v>23.45</v>
      </c>
      <c r="AE45" s="226">
        <f t="shared" si="1"/>
        <v>1.125</v>
      </c>
    </row>
    <row r="46" spans="1:31" s="256" customFormat="1" ht="21" customHeight="1">
      <c r="A46" s="426">
        <v>0.71527777777777735</v>
      </c>
      <c r="B46" s="425"/>
      <c r="C46" s="424" t="s">
        <v>180</v>
      </c>
      <c r="D46" s="264">
        <v>130</v>
      </c>
      <c r="E46" s="423">
        <v>0</v>
      </c>
      <c r="F46" s="422">
        <v>5.2083333333333333E-4</v>
      </c>
      <c r="G46" s="421"/>
      <c r="H46" s="253"/>
      <c r="I46" s="253"/>
      <c r="J46" s="253"/>
      <c r="K46" s="253"/>
      <c r="L46" s="253"/>
      <c r="M46" s="255"/>
      <c r="N46" s="426">
        <v>0.71527777777777735</v>
      </c>
      <c r="O46" s="425"/>
      <c r="P46" s="424" t="s">
        <v>180</v>
      </c>
      <c r="Q46" s="264">
        <v>80</v>
      </c>
      <c r="R46" s="423">
        <v>0</v>
      </c>
      <c r="S46" s="422">
        <v>3.9351851851851852E-4</v>
      </c>
      <c r="T46" s="421"/>
      <c r="U46" s="253"/>
      <c r="V46" s="253"/>
      <c r="W46" s="253"/>
      <c r="X46" s="253"/>
      <c r="Y46" s="253"/>
      <c r="Z46" s="255"/>
      <c r="AD46" s="263">
        <f t="shared" si="0"/>
        <v>24.574999999999999</v>
      </c>
      <c r="AE46" s="226">
        <f t="shared" si="1"/>
        <v>1.125</v>
      </c>
    </row>
    <row r="47" spans="1:31" s="256" customFormat="1" ht="21" customHeight="1">
      <c r="A47" s="426">
        <v>0.72222222222222177</v>
      </c>
      <c r="B47" s="425"/>
      <c r="C47" s="424" t="s">
        <v>180</v>
      </c>
      <c r="D47" s="264">
        <v>170</v>
      </c>
      <c r="E47" s="423">
        <v>0</v>
      </c>
      <c r="F47" s="422">
        <v>6.9444444444444447E-4</v>
      </c>
      <c r="G47" s="421"/>
      <c r="H47" s="253"/>
      <c r="I47" s="253"/>
      <c r="J47" s="253"/>
      <c r="K47" s="253"/>
      <c r="L47" s="253"/>
      <c r="M47" s="255"/>
      <c r="N47" s="426">
        <v>0.72222222222222177</v>
      </c>
      <c r="O47" s="425"/>
      <c r="P47" s="424" t="s">
        <v>180</v>
      </c>
      <c r="Q47" s="264">
        <v>60</v>
      </c>
      <c r="R47" s="423">
        <v>0</v>
      </c>
      <c r="S47" s="422">
        <v>2.7777777777777778E-4</v>
      </c>
      <c r="T47" s="421"/>
      <c r="U47" s="253"/>
      <c r="V47" s="253"/>
      <c r="W47" s="253"/>
      <c r="X47" s="253"/>
      <c r="Y47" s="253"/>
      <c r="Z47" s="255"/>
      <c r="AD47" s="263">
        <f t="shared" si="0"/>
        <v>25.7</v>
      </c>
      <c r="AE47" s="226">
        <f t="shared" si="1"/>
        <v>1.125</v>
      </c>
    </row>
    <row r="48" spans="1:31" s="256" customFormat="1" ht="21" customHeight="1">
      <c r="A48" s="436">
        <v>0.72916666666666619</v>
      </c>
      <c r="B48" s="435"/>
      <c r="C48" s="434" t="s">
        <v>180</v>
      </c>
      <c r="D48" s="265">
        <v>170</v>
      </c>
      <c r="E48" s="433">
        <v>0</v>
      </c>
      <c r="F48" s="432">
        <v>6.134259259259259E-4</v>
      </c>
      <c r="G48" s="421"/>
      <c r="H48" s="253"/>
      <c r="I48" s="253"/>
      <c r="J48" s="253"/>
      <c r="K48" s="253"/>
      <c r="L48" s="253"/>
      <c r="M48" s="255"/>
      <c r="N48" s="436">
        <v>0.72916666666666619</v>
      </c>
      <c r="O48" s="435"/>
      <c r="P48" s="434" t="s">
        <v>180</v>
      </c>
      <c r="Q48" s="265">
        <v>100</v>
      </c>
      <c r="R48" s="433">
        <v>0</v>
      </c>
      <c r="S48" s="432">
        <v>3.7037037037037035E-4</v>
      </c>
      <c r="T48" s="421"/>
      <c r="U48" s="253"/>
      <c r="V48" s="253"/>
      <c r="W48" s="253"/>
      <c r="X48" s="253"/>
      <c r="Y48" s="253"/>
      <c r="Z48" s="255"/>
      <c r="AD48" s="263">
        <f t="shared" si="0"/>
        <v>26.824999999999999</v>
      </c>
      <c r="AE48" s="226">
        <f t="shared" si="1"/>
        <v>1.125</v>
      </c>
    </row>
    <row r="49" spans="1:31" s="256" customFormat="1" ht="21" customHeight="1">
      <c r="A49" s="431">
        <v>0.73611111111111061</v>
      </c>
      <c r="B49" s="430"/>
      <c r="C49" s="429" t="s">
        <v>180</v>
      </c>
      <c r="D49" s="266">
        <v>130</v>
      </c>
      <c r="E49" s="428">
        <v>0</v>
      </c>
      <c r="F49" s="427">
        <v>5.3240740740740744E-4</v>
      </c>
      <c r="G49" s="421"/>
      <c r="H49" s="253"/>
      <c r="I49" s="253"/>
      <c r="J49" s="253"/>
      <c r="K49" s="253"/>
      <c r="L49" s="253"/>
      <c r="M49" s="255"/>
      <c r="N49" s="431">
        <v>0.73611111111111061</v>
      </c>
      <c r="O49" s="430"/>
      <c r="P49" s="429" t="s">
        <v>180</v>
      </c>
      <c r="Q49" s="266">
        <v>70</v>
      </c>
      <c r="R49" s="428">
        <v>0</v>
      </c>
      <c r="S49" s="427">
        <v>3.7037037037037035E-4</v>
      </c>
      <c r="T49" s="421"/>
      <c r="U49" s="253"/>
      <c r="V49" s="253"/>
      <c r="W49" s="253"/>
      <c r="X49" s="253"/>
      <c r="Y49" s="253"/>
      <c r="Z49" s="255"/>
      <c r="AD49" s="263">
        <f t="shared" si="0"/>
        <v>27.95</v>
      </c>
      <c r="AE49" s="226">
        <f t="shared" si="1"/>
        <v>1.125</v>
      </c>
    </row>
    <row r="50" spans="1:31" s="256" customFormat="1" ht="21" customHeight="1">
      <c r="A50" s="426">
        <v>0.74305555555555503</v>
      </c>
      <c r="B50" s="425"/>
      <c r="C50" s="424" t="s">
        <v>180</v>
      </c>
      <c r="D50" s="264">
        <v>120</v>
      </c>
      <c r="E50" s="423">
        <v>0</v>
      </c>
      <c r="F50" s="422">
        <v>4.7453703703703704E-4</v>
      </c>
      <c r="G50" s="421"/>
      <c r="H50" s="253"/>
      <c r="I50" s="253"/>
      <c r="J50" s="253"/>
      <c r="K50" s="253"/>
      <c r="L50" s="253"/>
      <c r="M50" s="255"/>
      <c r="N50" s="426">
        <v>0.74305555555555503</v>
      </c>
      <c r="O50" s="425"/>
      <c r="P50" s="424" t="s">
        <v>180</v>
      </c>
      <c r="Q50" s="264">
        <v>110</v>
      </c>
      <c r="R50" s="423">
        <v>0</v>
      </c>
      <c r="S50" s="422">
        <v>4.0509259259259258E-4</v>
      </c>
      <c r="T50" s="421"/>
      <c r="U50" s="253"/>
      <c r="V50" s="253"/>
      <c r="W50" s="253"/>
      <c r="X50" s="253"/>
      <c r="Y50" s="253"/>
      <c r="Z50" s="255"/>
      <c r="AD50" s="263">
        <f t="shared" si="0"/>
        <v>29.074999999999999</v>
      </c>
      <c r="AE50" s="226">
        <f t="shared" si="1"/>
        <v>1.125</v>
      </c>
    </row>
    <row r="51" spans="1:31" s="256" customFormat="1" ht="21" customHeight="1">
      <c r="A51" s="426">
        <v>0.74999999999999944</v>
      </c>
      <c r="B51" s="425"/>
      <c r="C51" s="424" t="s">
        <v>180</v>
      </c>
      <c r="D51" s="264">
        <v>120</v>
      </c>
      <c r="E51" s="423">
        <v>0</v>
      </c>
      <c r="F51" s="422">
        <v>4.6296296296296293E-4</v>
      </c>
      <c r="G51" s="421"/>
      <c r="H51" s="253"/>
      <c r="I51" s="253"/>
      <c r="J51" s="253"/>
      <c r="K51" s="253"/>
      <c r="L51" s="253"/>
      <c r="M51" s="255"/>
      <c r="N51" s="426">
        <v>0.74999999999999944</v>
      </c>
      <c r="O51" s="425"/>
      <c r="P51" s="424" t="s">
        <v>180</v>
      </c>
      <c r="Q51" s="264">
        <v>80</v>
      </c>
      <c r="R51" s="423">
        <v>0</v>
      </c>
      <c r="S51" s="422">
        <v>4.1666666666666669E-4</v>
      </c>
      <c r="T51" s="421"/>
      <c r="U51" s="253"/>
      <c r="V51" s="253"/>
      <c r="W51" s="253"/>
      <c r="X51" s="253"/>
      <c r="Y51" s="253"/>
      <c r="Z51" s="255"/>
      <c r="AD51" s="263">
        <f t="shared" si="0"/>
        <v>30.2</v>
      </c>
      <c r="AE51" s="226">
        <f t="shared" si="1"/>
        <v>1.125</v>
      </c>
    </row>
    <row r="52" spans="1:31" s="256" customFormat="1" ht="21" customHeight="1">
      <c r="A52" s="426">
        <v>0.75694444444444386</v>
      </c>
      <c r="B52" s="425"/>
      <c r="C52" s="424" t="s">
        <v>180</v>
      </c>
      <c r="D52" s="264">
        <v>170</v>
      </c>
      <c r="E52" s="423">
        <v>0</v>
      </c>
      <c r="F52" s="422">
        <v>6.4814814814814813E-4</v>
      </c>
      <c r="G52" s="421"/>
      <c r="H52" s="253"/>
      <c r="I52" s="253"/>
      <c r="J52" s="253"/>
      <c r="K52" s="253"/>
      <c r="L52" s="253"/>
      <c r="M52" s="255"/>
      <c r="N52" s="426">
        <v>0.75694444444444386</v>
      </c>
      <c r="O52" s="425"/>
      <c r="P52" s="424" t="s">
        <v>180</v>
      </c>
      <c r="Q52" s="264">
        <v>60</v>
      </c>
      <c r="R52" s="423">
        <v>0</v>
      </c>
      <c r="S52" s="422">
        <v>2.0833333333333335E-4</v>
      </c>
      <c r="T52" s="421"/>
      <c r="U52" s="253"/>
      <c r="V52" s="253"/>
      <c r="W52" s="253"/>
      <c r="X52" s="253"/>
      <c r="Y52" s="253"/>
      <c r="Z52" s="255"/>
      <c r="AD52" s="263">
        <f t="shared" si="0"/>
        <v>31.324999999999999</v>
      </c>
      <c r="AE52" s="226">
        <f t="shared" si="1"/>
        <v>1.125</v>
      </c>
    </row>
    <row r="53" spans="1:31" s="256" customFormat="1" ht="21" customHeight="1">
      <c r="A53" s="426">
        <v>0.76388888888888828</v>
      </c>
      <c r="B53" s="425"/>
      <c r="C53" s="424" t="s">
        <v>180</v>
      </c>
      <c r="D53" s="264">
        <v>120</v>
      </c>
      <c r="E53" s="423">
        <v>0</v>
      </c>
      <c r="F53" s="422">
        <v>4.3981481481481481E-4</v>
      </c>
      <c r="G53" s="421"/>
      <c r="H53" s="253"/>
      <c r="I53" s="253"/>
      <c r="J53" s="253"/>
      <c r="K53" s="253"/>
      <c r="L53" s="253"/>
      <c r="M53" s="255"/>
      <c r="N53" s="426">
        <v>0.76388888888888828</v>
      </c>
      <c r="O53" s="425"/>
      <c r="P53" s="424" t="s">
        <v>180</v>
      </c>
      <c r="Q53" s="264">
        <v>80</v>
      </c>
      <c r="R53" s="423">
        <v>0</v>
      </c>
      <c r="S53" s="422">
        <v>3.8194444444444446E-4</v>
      </c>
      <c r="T53" s="421"/>
      <c r="U53" s="253"/>
      <c r="V53" s="253"/>
      <c r="W53" s="253"/>
      <c r="X53" s="253"/>
      <c r="Y53" s="253"/>
      <c r="Z53" s="255"/>
      <c r="AD53" s="263">
        <f t="shared" si="0"/>
        <v>32.450000000000003</v>
      </c>
      <c r="AE53" s="226">
        <f t="shared" si="1"/>
        <v>1.125</v>
      </c>
    </row>
    <row r="54" spans="1:31" s="256" customFormat="1" ht="21" customHeight="1">
      <c r="A54" s="436">
        <v>0.7708333333333327</v>
      </c>
      <c r="B54" s="435"/>
      <c r="C54" s="434" t="s">
        <v>180</v>
      </c>
      <c r="D54" s="265">
        <v>130</v>
      </c>
      <c r="E54" s="433">
        <v>0</v>
      </c>
      <c r="F54" s="432">
        <v>5.0925925925925921E-4</v>
      </c>
      <c r="G54" s="421"/>
      <c r="H54" s="253"/>
      <c r="I54" s="253"/>
      <c r="J54" s="253"/>
      <c r="K54" s="253"/>
      <c r="L54" s="253"/>
      <c r="M54" s="255"/>
      <c r="N54" s="436">
        <v>0.7708333333333327</v>
      </c>
      <c r="O54" s="435"/>
      <c r="P54" s="434" t="s">
        <v>180</v>
      </c>
      <c r="Q54" s="265">
        <v>50</v>
      </c>
      <c r="R54" s="433">
        <v>0</v>
      </c>
      <c r="S54" s="432">
        <v>3.0092592592592595E-4</v>
      </c>
      <c r="T54" s="421"/>
      <c r="U54" s="253"/>
      <c r="V54" s="253"/>
      <c r="W54" s="253"/>
      <c r="X54" s="253"/>
      <c r="Y54" s="253"/>
      <c r="Z54" s="255"/>
      <c r="AD54" s="263">
        <f t="shared" si="0"/>
        <v>33.575000000000003</v>
      </c>
      <c r="AE54" s="226">
        <f t="shared" si="1"/>
        <v>1.125</v>
      </c>
    </row>
    <row r="55" spans="1:31" s="256" customFormat="1" ht="21" customHeight="1">
      <c r="A55" s="431">
        <v>0.77777777777777712</v>
      </c>
      <c r="B55" s="430"/>
      <c r="C55" s="429" t="s">
        <v>180</v>
      </c>
      <c r="D55" s="266">
        <v>70</v>
      </c>
      <c r="E55" s="428">
        <v>0</v>
      </c>
      <c r="F55" s="427">
        <v>3.4722222222222224E-4</v>
      </c>
      <c r="G55" s="421"/>
      <c r="H55" s="253"/>
      <c r="I55" s="253"/>
      <c r="J55" s="253"/>
      <c r="K55" s="253"/>
      <c r="L55" s="253"/>
      <c r="M55" s="255"/>
      <c r="N55" s="431">
        <v>0.77777777777777712</v>
      </c>
      <c r="O55" s="430"/>
      <c r="P55" s="429" t="s">
        <v>180</v>
      </c>
      <c r="Q55" s="266">
        <v>40</v>
      </c>
      <c r="R55" s="428">
        <v>0</v>
      </c>
      <c r="S55" s="427">
        <v>2.7777777777777778E-4</v>
      </c>
      <c r="T55" s="421"/>
      <c r="U55" s="253"/>
      <c r="V55" s="253"/>
      <c r="W55" s="253"/>
      <c r="X55" s="253"/>
      <c r="Y55" s="253"/>
      <c r="Z55" s="255"/>
      <c r="AD55" s="263">
        <f t="shared" si="0"/>
        <v>34.700000000000003</v>
      </c>
      <c r="AE55" s="226">
        <f t="shared" si="1"/>
        <v>1.125</v>
      </c>
    </row>
    <row r="56" spans="1:31" s="256" customFormat="1" ht="21" customHeight="1" thickBot="1">
      <c r="A56" s="426">
        <v>0.78472222222222154</v>
      </c>
      <c r="B56" s="425"/>
      <c r="C56" s="429" t="s">
        <v>180</v>
      </c>
      <c r="D56" s="264">
        <v>110</v>
      </c>
      <c r="E56" s="423">
        <v>0</v>
      </c>
      <c r="F56" s="422">
        <v>4.6296296296296293E-4</v>
      </c>
      <c r="G56" s="421"/>
      <c r="H56" s="253"/>
      <c r="I56" s="253"/>
      <c r="J56" s="253"/>
      <c r="K56" s="253"/>
      <c r="L56" s="253"/>
      <c r="M56" s="255"/>
      <c r="N56" s="426">
        <v>0.78472222222222154</v>
      </c>
      <c r="O56" s="425"/>
      <c r="P56" s="424" t="s">
        <v>180</v>
      </c>
      <c r="Q56" s="264">
        <v>130</v>
      </c>
      <c r="R56" s="423">
        <v>0</v>
      </c>
      <c r="S56" s="422">
        <v>5.4398148148148144E-4</v>
      </c>
      <c r="T56" s="421"/>
      <c r="U56" s="253"/>
      <c r="V56" s="253"/>
      <c r="W56" s="253"/>
      <c r="X56" s="253"/>
      <c r="Y56" s="253"/>
      <c r="Z56" s="255"/>
      <c r="AD56" s="263">
        <f t="shared" si="0"/>
        <v>35.825000000000003</v>
      </c>
      <c r="AE56" s="226">
        <f t="shared" si="1"/>
        <v>1.125</v>
      </c>
    </row>
    <row r="57" spans="1:31" s="256" customFormat="1" ht="36.75" customHeight="1" thickBot="1">
      <c r="A57" s="271" t="s">
        <v>181</v>
      </c>
      <c r="B57" s="267" t="s">
        <v>229</v>
      </c>
      <c r="C57" s="419" t="s">
        <v>223</v>
      </c>
      <c r="D57" s="268">
        <f>MAX(D25:D56)</f>
        <v>170</v>
      </c>
      <c r="E57" s="269">
        <f>MAX(E25:E56)</f>
        <v>0</v>
      </c>
      <c r="F57" s="418">
        <f>MAX(F25:F56)</f>
        <v>6.9444444444444447E-4</v>
      </c>
      <c r="G57" s="282"/>
      <c r="H57" s="270"/>
      <c r="I57" s="270"/>
      <c r="J57" s="270"/>
      <c r="K57" s="270"/>
      <c r="L57" s="270"/>
      <c r="M57" s="420"/>
      <c r="N57" s="271" t="s">
        <v>181</v>
      </c>
      <c r="O57" s="267" t="s">
        <v>230</v>
      </c>
      <c r="P57" s="419" t="s">
        <v>223</v>
      </c>
      <c r="Q57" s="268">
        <f>MAX(Q25:Q56)</f>
        <v>170</v>
      </c>
      <c r="R57" s="269">
        <f>MAX(R25:R56)</f>
        <v>0</v>
      </c>
      <c r="S57" s="418">
        <f>MAX(S25:S56)</f>
        <v>5.6712962962962956E-4</v>
      </c>
      <c r="T57" s="417"/>
      <c r="U57" s="272"/>
      <c r="V57" s="272"/>
      <c r="W57" s="272"/>
      <c r="X57" s="272"/>
      <c r="Y57" s="272"/>
      <c r="Z57" s="273"/>
      <c r="AE57" s="263"/>
    </row>
    <row r="58" spans="1:31" s="256" customFormat="1" ht="18" customHeight="1">
      <c r="A58" s="263"/>
      <c r="B58" s="263"/>
      <c r="C58" s="263"/>
      <c r="D58" s="263"/>
      <c r="E58" s="263"/>
      <c r="F58" s="263"/>
      <c r="G58" s="243"/>
      <c r="H58" s="243"/>
      <c r="I58" s="243"/>
      <c r="J58" s="243"/>
      <c r="K58" s="243"/>
      <c r="L58" s="243"/>
      <c r="M58" s="243"/>
      <c r="N58" s="274"/>
      <c r="O58" s="275"/>
      <c r="P58" s="275"/>
      <c r="Q58" s="253"/>
      <c r="R58" s="253"/>
      <c r="S58" s="416"/>
      <c r="T58" s="253"/>
      <c r="U58" s="253"/>
      <c r="V58" s="253"/>
      <c r="W58" s="253"/>
      <c r="X58" s="253"/>
      <c r="Y58" s="253"/>
      <c r="Z58" s="253"/>
      <c r="AE58" s="263"/>
    </row>
    <row r="59" spans="1:31" s="256" customFormat="1" ht="18" customHeight="1" thickBot="1">
      <c r="A59" s="263"/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75"/>
      <c r="O59" s="275"/>
      <c r="P59" s="275"/>
      <c r="Q59" s="253"/>
      <c r="R59" s="253"/>
      <c r="S59" s="413"/>
      <c r="T59" s="253"/>
      <c r="U59" s="253"/>
      <c r="V59" s="253"/>
      <c r="W59" s="253"/>
      <c r="X59" s="253"/>
      <c r="Y59" s="253"/>
      <c r="Z59" s="253"/>
      <c r="AE59" s="263"/>
    </row>
    <row r="60" spans="1:31" s="256" customFormat="1" ht="20.100000000000001" customHeight="1">
      <c r="A60" s="576" t="s">
        <v>231</v>
      </c>
      <c r="B60" s="276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8"/>
      <c r="O60" s="278"/>
      <c r="P60" s="278"/>
      <c r="Q60" s="279"/>
      <c r="R60" s="279"/>
      <c r="S60" s="415"/>
      <c r="T60" s="279"/>
      <c r="U60" s="279"/>
      <c r="V60" s="279"/>
      <c r="W60" s="279"/>
      <c r="X60" s="279"/>
      <c r="Y60" s="279"/>
      <c r="Z60" s="280"/>
      <c r="AE60" s="263"/>
    </row>
    <row r="61" spans="1:31" s="256" customFormat="1" ht="20.100000000000001" customHeight="1">
      <c r="A61" s="577"/>
      <c r="B61" s="281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75"/>
      <c r="O61" s="275"/>
      <c r="P61" s="275"/>
      <c r="Q61" s="253"/>
      <c r="R61" s="253"/>
      <c r="S61" s="413"/>
      <c r="T61" s="253"/>
      <c r="U61" s="253"/>
      <c r="V61" s="253"/>
      <c r="W61" s="253"/>
      <c r="X61" s="253"/>
      <c r="Y61" s="253"/>
      <c r="Z61" s="255"/>
      <c r="AE61" s="263"/>
    </row>
    <row r="62" spans="1:31" s="256" customFormat="1" ht="20.100000000000001" customHeight="1" thickBot="1">
      <c r="A62" s="578"/>
      <c r="B62" s="282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83"/>
      <c r="O62" s="283"/>
      <c r="P62" s="283"/>
      <c r="Q62" s="272"/>
      <c r="R62" s="272"/>
      <c r="S62" s="414"/>
      <c r="T62" s="272"/>
      <c r="U62" s="272"/>
      <c r="V62" s="272"/>
      <c r="W62" s="272"/>
      <c r="X62" s="272"/>
      <c r="Y62" s="272"/>
      <c r="Z62" s="273"/>
      <c r="AE62" s="263"/>
    </row>
    <row r="63" spans="1:31" s="256" customFormat="1" ht="20.100000000000001" customHeight="1">
      <c r="A63" s="263"/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75"/>
      <c r="O63" s="275"/>
      <c r="P63" s="275"/>
      <c r="Q63" s="253"/>
      <c r="R63" s="253"/>
      <c r="S63" s="413"/>
      <c r="T63" s="253"/>
      <c r="U63" s="253"/>
      <c r="V63" s="253"/>
      <c r="W63" s="253"/>
      <c r="X63" s="253"/>
      <c r="Y63" s="253"/>
      <c r="Z63" s="253"/>
      <c r="AE63" s="263"/>
    </row>
    <row r="64" spans="1:31" s="256" customFormat="1" ht="20.100000000000001" customHeight="1">
      <c r="A64" s="263"/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75"/>
      <c r="O64" s="275"/>
      <c r="P64" s="275"/>
      <c r="Q64" s="253"/>
      <c r="R64" s="253"/>
      <c r="S64" s="413"/>
      <c r="T64" s="253"/>
      <c r="U64" s="253"/>
      <c r="V64" s="253"/>
      <c r="W64" s="253"/>
      <c r="X64" s="253"/>
      <c r="Y64" s="253"/>
      <c r="Z64" s="253"/>
      <c r="AE64" s="263"/>
    </row>
    <row r="65" spans="1:31" s="256" customFormat="1" ht="20.100000000000001" customHeight="1">
      <c r="A65" s="263"/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75"/>
      <c r="O65" s="275"/>
      <c r="P65" s="275"/>
      <c r="Q65" s="253"/>
      <c r="R65" s="253"/>
      <c r="S65" s="413"/>
      <c r="T65" s="253"/>
      <c r="U65" s="253"/>
      <c r="V65" s="253"/>
      <c r="W65" s="253"/>
      <c r="X65" s="253"/>
      <c r="Y65" s="253"/>
      <c r="Z65" s="253"/>
      <c r="AE65" s="263"/>
    </row>
    <row r="66" spans="1:31" s="256" customFormat="1" ht="20.100000000000001" customHeight="1">
      <c r="A66" s="263"/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75"/>
      <c r="O66" s="275"/>
      <c r="P66" s="275"/>
      <c r="Q66" s="253"/>
      <c r="R66" s="253"/>
      <c r="S66" s="413"/>
      <c r="T66" s="253"/>
      <c r="U66" s="253"/>
      <c r="V66" s="253"/>
      <c r="W66" s="253"/>
      <c r="X66" s="253"/>
      <c r="Y66" s="253"/>
      <c r="Z66" s="253"/>
      <c r="AE66" s="263"/>
    </row>
    <row r="67" spans="1:31" s="256" customFormat="1" ht="20.100000000000001" customHeight="1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75"/>
      <c r="O67" s="275"/>
      <c r="P67" s="275"/>
      <c r="Q67" s="253"/>
      <c r="R67" s="253"/>
      <c r="S67" s="413"/>
      <c r="T67" s="253"/>
      <c r="U67" s="253"/>
      <c r="V67" s="253"/>
      <c r="W67" s="253"/>
      <c r="X67" s="253"/>
      <c r="Y67" s="253"/>
      <c r="Z67" s="253"/>
      <c r="AE67" s="263"/>
    </row>
    <row r="68" spans="1:31" s="256" customFormat="1" ht="20.100000000000001" customHeight="1">
      <c r="A68" s="263"/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75"/>
      <c r="O68" s="275"/>
      <c r="P68" s="275"/>
      <c r="Q68" s="253"/>
      <c r="R68" s="253"/>
      <c r="S68" s="413"/>
      <c r="T68" s="253"/>
      <c r="U68" s="253"/>
      <c r="V68" s="253"/>
      <c r="W68" s="253"/>
      <c r="X68" s="253"/>
      <c r="Y68" s="253"/>
      <c r="Z68" s="253"/>
      <c r="AE68" s="263"/>
    </row>
    <row r="69" spans="1:31" s="256" customFormat="1" ht="20.100000000000001" customHeight="1">
      <c r="A69" s="263"/>
      <c r="B69" s="263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75"/>
      <c r="O69" s="275"/>
      <c r="P69" s="275"/>
      <c r="Q69" s="253"/>
      <c r="R69" s="253"/>
      <c r="S69" s="413"/>
      <c r="T69" s="253"/>
      <c r="U69" s="253"/>
      <c r="V69" s="253"/>
      <c r="W69" s="253"/>
      <c r="X69" s="253"/>
      <c r="Y69" s="253"/>
      <c r="Z69" s="253"/>
      <c r="AE69" s="263"/>
    </row>
    <row r="70" spans="1:31" s="256" customFormat="1" ht="20.100000000000001" customHeight="1">
      <c r="A70" s="263"/>
      <c r="B70" s="263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75"/>
      <c r="O70" s="275"/>
      <c r="P70" s="275"/>
      <c r="Q70" s="253"/>
      <c r="R70" s="253"/>
      <c r="S70" s="413"/>
      <c r="T70" s="253"/>
      <c r="U70" s="253"/>
      <c r="V70" s="253"/>
      <c r="W70" s="253"/>
      <c r="X70" s="253"/>
      <c r="Y70" s="253"/>
      <c r="Z70" s="253"/>
      <c r="AE70" s="263"/>
    </row>
    <row r="71" spans="1:31" s="256" customFormat="1" ht="20.100000000000001" customHeight="1">
      <c r="A71" s="263"/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75"/>
      <c r="O71" s="275"/>
      <c r="P71" s="275"/>
      <c r="Q71" s="253"/>
      <c r="R71" s="253"/>
      <c r="S71" s="413"/>
      <c r="T71" s="253"/>
      <c r="U71" s="253"/>
      <c r="V71" s="253"/>
      <c r="W71" s="253"/>
      <c r="X71" s="253"/>
      <c r="Y71" s="253"/>
      <c r="Z71" s="253"/>
      <c r="AA71" s="263"/>
      <c r="AE71" s="263"/>
    </row>
    <row r="72" spans="1:31" s="256" customFormat="1" ht="20.100000000000001" customHeight="1">
      <c r="A72" s="263"/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E72" s="263"/>
    </row>
    <row r="73" spans="1:31" s="263" customFormat="1" ht="20.100000000000001" customHeight="1"/>
    <row r="74" spans="1:31" s="263" customFormat="1" ht="20.100000000000001" customHeight="1"/>
    <row r="75" spans="1:31" s="263" customFormat="1" ht="20.100000000000001" customHeight="1"/>
    <row r="76" spans="1:31" s="263" customFormat="1" ht="20.100000000000001" customHeight="1"/>
    <row r="77" spans="1:31" s="263" customFormat="1" ht="16.149999999999999" customHeight="1"/>
    <row r="78" spans="1:31" s="263" customFormat="1" ht="16.149999999999999" customHeight="1"/>
    <row r="79" spans="1:31" s="263" customFormat="1" ht="16.149999999999999" customHeight="1"/>
    <row r="80" spans="1:31" s="263" customFormat="1" ht="16.149999999999999" customHeight="1"/>
    <row r="81" s="263" customFormat="1" ht="16.149999999999999" customHeight="1"/>
    <row r="82" s="263" customFormat="1" ht="16.149999999999999" customHeight="1"/>
    <row r="83" s="263" customFormat="1" ht="16.149999999999999" customHeight="1"/>
    <row r="84" s="263" customFormat="1" ht="16.149999999999999" customHeight="1"/>
    <row r="85" s="263" customFormat="1" ht="16.350000000000001" customHeight="1"/>
    <row r="86" s="263" customFormat="1" ht="21.95" customHeight="1"/>
    <row r="87" s="263" customFormat="1"/>
    <row r="88" s="263" customFormat="1"/>
    <row r="89" s="263" customFormat="1"/>
    <row r="90" s="263" customFormat="1"/>
    <row r="91" s="263" customFormat="1"/>
    <row r="92" s="263" customFormat="1"/>
    <row r="93" s="263" customFormat="1"/>
    <row r="94" s="263" customFormat="1"/>
    <row r="95" s="263" customFormat="1"/>
    <row r="96" s="263" customFormat="1"/>
    <row r="97" spans="1:31" s="263" customFormat="1"/>
    <row r="98" spans="1:31" s="263" customFormat="1"/>
    <row r="99" spans="1:31" s="263" customFormat="1">
      <c r="AA99" s="226"/>
    </row>
    <row r="100" spans="1:31" s="263" customFormat="1">
      <c r="A100" s="285"/>
      <c r="B100" s="285"/>
      <c r="C100" s="285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</row>
    <row r="101" spans="1:31">
      <c r="AE101" s="263"/>
    </row>
    <row r="102" spans="1:31">
      <c r="AE102" s="263"/>
    </row>
    <row r="103" spans="1:31">
      <c r="AE103" s="263"/>
    </row>
    <row r="104" spans="1:31">
      <c r="N104" s="284"/>
      <c r="O104" s="284"/>
      <c r="P104" s="284"/>
      <c r="AE104" s="263"/>
    </row>
    <row r="105" spans="1:31">
      <c r="AE105" s="263"/>
    </row>
    <row r="106" spans="1:31">
      <c r="AE106" s="263"/>
    </row>
    <row r="107" spans="1:31">
      <c r="AE107" s="263"/>
    </row>
  </sheetData>
  <mergeCells count="1">
    <mergeCell ref="A60:A62"/>
  </mergeCells>
  <phoneticPr fontId="3"/>
  <printOptions gridLinesSet="0"/>
  <pageMargins left="0.78740157480314965" right="0.19685039370078741" top="0.78740157480314965" bottom="0.39370078740157483" header="0.51181102362204722" footer="0.51181102362204722"/>
  <pageSetup paperSize="9" scale="55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Q59"/>
  <sheetViews>
    <sheetView tabSelected="1" view="pageBreakPreview" zoomScale="85" zoomScaleNormal="100" zoomScaleSheetLayoutView="85" workbookViewId="0">
      <selection activeCell="K18" sqref="K18"/>
    </sheetView>
  </sheetViews>
  <sheetFormatPr defaultColWidth="8.83203125" defaultRowHeight="13.5" customHeight="1"/>
  <cols>
    <col min="1" max="1" width="8.83203125" style="151"/>
    <col min="2" max="2" width="6.1640625" style="151" customWidth="1"/>
    <col min="3" max="7" width="12.83203125" style="151" customWidth="1"/>
    <col min="8" max="8" width="4.83203125" style="151" customWidth="1"/>
    <col min="9" max="9" width="10" style="151" bestFit="1" customWidth="1"/>
    <col min="10" max="10" width="6.1640625" style="151" customWidth="1"/>
    <col min="11" max="14" width="11.5" style="151" customWidth="1"/>
    <col min="15" max="15" width="14.1640625" style="151" customWidth="1"/>
    <col min="16" max="16" width="8.83203125" style="151"/>
    <col min="17" max="17" width="0" style="151" hidden="1" customWidth="1"/>
    <col min="18" max="16384" width="8.83203125" style="151"/>
  </cols>
  <sheetData>
    <row r="2" spans="1:17" ht="20.100000000000001" customHeight="1">
      <c r="A2" s="150" t="s">
        <v>132</v>
      </c>
    </row>
    <row r="3" spans="1:17" ht="15.95" customHeight="1"/>
    <row r="4" spans="1:17" ht="18" customHeight="1">
      <c r="B4" s="152" t="s">
        <v>284</v>
      </c>
      <c r="C4" s="153"/>
      <c r="D4" s="154"/>
    </row>
    <row r="5" spans="1:17" ht="18" customHeight="1">
      <c r="B5" s="152" t="s">
        <v>192</v>
      </c>
      <c r="C5" s="153"/>
      <c r="D5" s="154"/>
    </row>
    <row r="6" spans="1:17" ht="15" customHeight="1" thickBot="1"/>
    <row r="7" spans="1:17" ht="13.5" customHeight="1">
      <c r="B7" s="566" t="s">
        <v>140</v>
      </c>
      <c r="C7" s="158"/>
      <c r="D7" s="158"/>
      <c r="E7" s="158"/>
      <c r="F7" s="158"/>
      <c r="G7" s="159"/>
    </row>
    <row r="8" spans="1:17" ht="13.5" customHeight="1">
      <c r="B8" s="567"/>
      <c r="C8" s="162"/>
      <c r="D8" s="162"/>
      <c r="E8" s="162"/>
      <c r="F8" s="162"/>
      <c r="G8" s="163"/>
      <c r="Q8" s="151">
        <v>1</v>
      </c>
    </row>
    <row r="9" spans="1:17" ht="13.5" customHeight="1">
      <c r="B9" s="567"/>
      <c r="C9" s="162"/>
      <c r="D9" s="162"/>
      <c r="E9" s="162"/>
      <c r="F9" s="162"/>
      <c r="G9" s="163"/>
      <c r="Q9" s="151">
        <v>2</v>
      </c>
    </row>
    <row r="10" spans="1:17" ht="13.5" customHeight="1">
      <c r="B10" s="567"/>
      <c r="C10" s="162"/>
      <c r="D10" s="162"/>
      <c r="E10" s="162"/>
      <c r="F10" s="162"/>
      <c r="G10" s="163"/>
      <c r="Q10" s="151">
        <v>3</v>
      </c>
    </row>
    <row r="11" spans="1:17" ht="13.5" customHeight="1">
      <c r="B11" s="567"/>
      <c r="C11" s="162"/>
      <c r="D11" s="162"/>
      <c r="E11" s="162"/>
      <c r="F11" s="162"/>
      <c r="G11" s="163"/>
      <c r="Q11" s="151">
        <v>4</v>
      </c>
    </row>
    <row r="12" spans="1:17" ht="13.5" customHeight="1">
      <c r="B12" s="567"/>
      <c r="C12" s="162"/>
      <c r="D12" s="162"/>
      <c r="E12" s="162"/>
      <c r="F12" s="162"/>
      <c r="G12" s="163"/>
    </row>
    <row r="13" spans="1:17" ht="13.5" customHeight="1">
      <c r="B13" s="567"/>
      <c r="C13" s="162"/>
      <c r="D13" s="162"/>
      <c r="E13" s="162"/>
      <c r="F13" s="162"/>
      <c r="G13" s="163"/>
    </row>
    <row r="14" spans="1:17" ht="13.5" customHeight="1">
      <c r="B14" s="567"/>
      <c r="C14" s="162"/>
      <c r="D14" s="162"/>
      <c r="E14" s="162"/>
      <c r="F14" s="162"/>
      <c r="G14" s="163"/>
      <c r="Q14" s="151">
        <v>1</v>
      </c>
    </row>
    <row r="15" spans="1:17" ht="13.5" customHeight="1">
      <c r="B15" s="567"/>
      <c r="C15" s="162"/>
      <c r="D15" s="162"/>
      <c r="E15" s="162"/>
      <c r="F15" s="162"/>
      <c r="G15" s="163"/>
      <c r="Q15" s="151">
        <v>2</v>
      </c>
    </row>
    <row r="16" spans="1:17" ht="13.5" customHeight="1">
      <c r="B16" s="567"/>
      <c r="C16" s="162"/>
      <c r="D16" s="162"/>
      <c r="E16" s="162"/>
      <c r="F16" s="162"/>
      <c r="G16" s="163"/>
      <c r="Q16" s="151">
        <v>3</v>
      </c>
    </row>
    <row r="17" spans="2:17" ht="13.5" customHeight="1">
      <c r="B17" s="567"/>
      <c r="C17" s="162"/>
      <c r="D17" s="162"/>
      <c r="E17" s="162"/>
      <c r="F17" s="162"/>
      <c r="G17" s="163"/>
      <c r="Q17" s="151">
        <v>4</v>
      </c>
    </row>
    <row r="18" spans="2:17" ht="13.5" customHeight="1">
      <c r="B18" s="567"/>
      <c r="C18" s="162"/>
      <c r="D18" s="162"/>
      <c r="E18" s="162"/>
      <c r="F18" s="162"/>
      <c r="G18" s="163"/>
    </row>
    <row r="19" spans="2:17" ht="13.5" customHeight="1">
      <c r="B19" s="567"/>
      <c r="C19" s="162"/>
      <c r="D19" s="162"/>
      <c r="E19" s="162"/>
      <c r="F19" s="162"/>
      <c r="G19" s="163"/>
    </row>
    <row r="20" spans="2:17" ht="13.5" customHeight="1">
      <c r="B20" s="567"/>
      <c r="C20" s="162"/>
      <c r="D20" s="162"/>
      <c r="E20" s="162"/>
      <c r="F20" s="162"/>
      <c r="G20" s="163"/>
      <c r="Q20" s="151">
        <v>1</v>
      </c>
    </row>
    <row r="21" spans="2:17" ht="13.5" customHeight="1">
      <c r="B21" s="567"/>
      <c r="C21" s="162"/>
      <c r="D21" s="162"/>
      <c r="E21" s="162"/>
      <c r="F21" s="162"/>
      <c r="G21" s="163"/>
      <c r="Q21" s="151">
        <v>2</v>
      </c>
    </row>
    <row r="22" spans="2:17" ht="13.5" customHeight="1">
      <c r="B22" s="567"/>
      <c r="C22" s="162"/>
      <c r="D22" s="162"/>
      <c r="E22" s="162"/>
      <c r="F22" s="162"/>
      <c r="G22" s="163"/>
      <c r="Q22" s="151">
        <v>3</v>
      </c>
    </row>
    <row r="23" spans="2:17" ht="13.5" customHeight="1">
      <c r="B23" s="567"/>
      <c r="C23" s="162"/>
      <c r="D23" s="162"/>
      <c r="E23" s="162"/>
      <c r="F23" s="162"/>
      <c r="G23" s="163"/>
      <c r="Q23" s="151">
        <v>4</v>
      </c>
    </row>
    <row r="24" spans="2:17" ht="13.5" customHeight="1" thickBot="1">
      <c r="B24" s="568"/>
      <c r="C24" s="173"/>
      <c r="D24" s="173"/>
      <c r="E24" s="173"/>
      <c r="F24" s="173"/>
      <c r="G24" s="174"/>
    </row>
    <row r="26" spans="2:17" ht="13.5" customHeight="1">
      <c r="Q26" s="151">
        <v>1</v>
      </c>
    </row>
    <row r="27" spans="2:17" ht="13.5" customHeight="1">
      <c r="B27" s="155" t="s">
        <v>133</v>
      </c>
      <c r="Q27" s="151">
        <v>2</v>
      </c>
    </row>
    <row r="28" spans="2:17" ht="13.5" customHeight="1">
      <c r="D28" s="156" t="s">
        <v>134</v>
      </c>
      <c r="Q28" s="151">
        <v>3</v>
      </c>
    </row>
    <row r="29" spans="2:17" ht="13.5" customHeight="1">
      <c r="B29" s="157"/>
      <c r="C29" s="157" t="s">
        <v>135</v>
      </c>
      <c r="D29" s="157" t="s">
        <v>136</v>
      </c>
      <c r="E29" s="157" t="s">
        <v>137</v>
      </c>
      <c r="F29" s="157" t="s">
        <v>138</v>
      </c>
      <c r="G29" s="157" t="s">
        <v>139</v>
      </c>
      <c r="Q29" s="151">
        <v>4</v>
      </c>
    </row>
    <row r="30" spans="2:17" ht="13.5" customHeight="1">
      <c r="B30" s="569" t="s">
        <v>141</v>
      </c>
      <c r="C30" s="160" t="s">
        <v>142</v>
      </c>
      <c r="D30" s="161">
        <v>4</v>
      </c>
      <c r="E30" s="161">
        <v>8</v>
      </c>
      <c r="F30" s="161">
        <v>12</v>
      </c>
      <c r="G30" s="157"/>
    </row>
    <row r="31" spans="2:17" ht="13.5" customHeight="1">
      <c r="B31" s="570"/>
      <c r="C31" s="164" t="s">
        <v>143</v>
      </c>
      <c r="D31" s="165">
        <f>'No.3-34（方向別）'!K60</f>
        <v>975</v>
      </c>
      <c r="E31" s="165">
        <f>'No.3-78（方向別）'!K60</f>
        <v>5655</v>
      </c>
      <c r="F31" s="165">
        <f>'No.3-1112（方向別）'!K60</f>
        <v>1762</v>
      </c>
      <c r="G31" s="165">
        <f>SUM(D31:F31)</f>
        <v>8392</v>
      </c>
    </row>
    <row r="32" spans="2:17" ht="13.5" customHeight="1">
      <c r="B32" s="570"/>
      <c r="C32" s="166" t="s">
        <v>144</v>
      </c>
      <c r="D32" s="167">
        <f>'No.3-34（方向別）'!L60</f>
        <v>264</v>
      </c>
      <c r="E32" s="167">
        <f>'No.3-78（方向別）'!L60</f>
        <v>1220</v>
      </c>
      <c r="F32" s="167">
        <f>'No.3-1112（方向別）'!L60</f>
        <v>289</v>
      </c>
      <c r="G32" s="167">
        <f>SUM(D32:F32)</f>
        <v>1773</v>
      </c>
    </row>
    <row r="33" spans="1:7" ht="13.5" customHeight="1">
      <c r="B33" s="570"/>
      <c r="C33" s="166" t="s">
        <v>145</v>
      </c>
      <c r="D33" s="167">
        <f>'No.3-34（方向別）'!O60</f>
        <v>64</v>
      </c>
      <c r="E33" s="167">
        <f>'No.3-78（方向別）'!O60</f>
        <v>382</v>
      </c>
      <c r="F33" s="167">
        <f>'No.3-1112（方向別）'!O60</f>
        <v>96</v>
      </c>
      <c r="G33" s="167">
        <f>SUM(D33:F33)</f>
        <v>542</v>
      </c>
    </row>
    <row r="34" spans="1:7" ht="13.5" customHeight="1">
      <c r="B34" s="570"/>
      <c r="C34" s="168" t="s">
        <v>146</v>
      </c>
      <c r="D34" s="169">
        <f>'No.3-34（方向別）'!N60</f>
        <v>36</v>
      </c>
      <c r="E34" s="169">
        <f>'No.3-78（方向別）'!N60</f>
        <v>26</v>
      </c>
      <c r="F34" s="169">
        <f>'No.3-1112（方向別）'!N60</f>
        <v>6</v>
      </c>
      <c r="G34" s="169">
        <f>SUM(D34:F34)</f>
        <v>68</v>
      </c>
    </row>
    <row r="35" spans="1:7" ht="13.5" customHeight="1">
      <c r="B35" s="571"/>
      <c r="C35" s="170" t="s">
        <v>147</v>
      </c>
      <c r="D35" s="171">
        <f>SUM(D31:D34)</f>
        <v>1339</v>
      </c>
      <c r="E35" s="171">
        <f t="shared" ref="E35:F35" si="0">SUM(E31:E34)</f>
        <v>7283</v>
      </c>
      <c r="F35" s="171">
        <f t="shared" si="0"/>
        <v>2153</v>
      </c>
      <c r="G35" s="171">
        <f>SUM(G31:G34)</f>
        <v>10775</v>
      </c>
    </row>
    <row r="36" spans="1:7" ht="13.5" customHeight="1">
      <c r="A36" s="572" t="s">
        <v>148</v>
      </c>
      <c r="B36" s="569" t="s">
        <v>149</v>
      </c>
      <c r="C36" s="161">
        <v>3</v>
      </c>
      <c r="D36" s="172" t="s">
        <v>142</v>
      </c>
      <c r="E36" s="161">
        <v>7</v>
      </c>
      <c r="F36" s="161">
        <v>11</v>
      </c>
      <c r="G36" s="157"/>
    </row>
    <row r="37" spans="1:7" ht="13.5" customHeight="1">
      <c r="A37" s="573"/>
      <c r="B37" s="570"/>
      <c r="C37" s="165">
        <f>'No.3-34（方向別）'!B60</f>
        <v>1251</v>
      </c>
      <c r="D37" s="164" t="s">
        <v>143</v>
      </c>
      <c r="E37" s="165">
        <f>'No.3-78（方向別）'!B60</f>
        <v>134</v>
      </c>
      <c r="F37" s="165">
        <f>'No.3-1112（方向別）'!B60</f>
        <v>5584</v>
      </c>
      <c r="G37" s="306">
        <f>F37+E37+C37</f>
        <v>6969</v>
      </c>
    </row>
    <row r="38" spans="1:7" ht="13.5" customHeight="1">
      <c r="A38" s="573"/>
      <c r="B38" s="570"/>
      <c r="C38" s="167">
        <f>'No.3-34（方向別）'!C60</f>
        <v>270</v>
      </c>
      <c r="D38" s="166" t="s">
        <v>144</v>
      </c>
      <c r="E38" s="167">
        <f>'No.3-78（方向別）'!C60</f>
        <v>31</v>
      </c>
      <c r="F38" s="167">
        <f>'No.3-1112（方向別）'!C60</f>
        <v>944</v>
      </c>
      <c r="G38" s="307">
        <f t="shared" ref="G38:G40" si="1">F38+E38+C38</f>
        <v>1245</v>
      </c>
    </row>
    <row r="39" spans="1:7" ht="13.5" customHeight="1">
      <c r="A39" s="573"/>
      <c r="B39" s="570"/>
      <c r="C39" s="167">
        <f>'No.3-34（方向別）'!F60</f>
        <v>52</v>
      </c>
      <c r="D39" s="166" t="s">
        <v>145</v>
      </c>
      <c r="E39" s="167">
        <f>'No.3-78（方向別）'!F60</f>
        <v>14</v>
      </c>
      <c r="F39" s="167">
        <f>'No.3-1112（方向別）'!F60</f>
        <v>219</v>
      </c>
      <c r="G39" s="307">
        <f t="shared" si="1"/>
        <v>285</v>
      </c>
    </row>
    <row r="40" spans="1:7" ht="13.5" customHeight="1">
      <c r="A40" s="573"/>
      <c r="B40" s="570"/>
      <c r="C40" s="169">
        <f>'No.3-34（方向別）'!E60</f>
        <v>35</v>
      </c>
      <c r="D40" s="168" t="s">
        <v>150</v>
      </c>
      <c r="E40" s="169">
        <f>'No.3-78（方向別）'!E60</f>
        <v>1</v>
      </c>
      <c r="F40" s="169">
        <f>'No.3-1112（方向別）'!E60</f>
        <v>152</v>
      </c>
      <c r="G40" s="307">
        <f t="shared" si="1"/>
        <v>188</v>
      </c>
    </row>
    <row r="41" spans="1:7" ht="13.5" customHeight="1">
      <c r="A41" s="573"/>
      <c r="B41" s="571"/>
      <c r="C41" s="171">
        <f>SUM(C37:C40)</f>
        <v>1608</v>
      </c>
      <c r="D41" s="170" t="s">
        <v>147</v>
      </c>
      <c r="E41" s="171">
        <f>SUM(E37:E40)</f>
        <v>180</v>
      </c>
      <c r="F41" s="171">
        <f t="shared" ref="F41:G41" si="2">SUM(F37:F40)</f>
        <v>6899</v>
      </c>
      <c r="G41" s="308">
        <f t="shared" si="2"/>
        <v>8687</v>
      </c>
    </row>
    <row r="42" spans="1:7" ht="13.5" customHeight="1">
      <c r="B42" s="569" t="s">
        <v>151</v>
      </c>
      <c r="C42" s="161">
        <v>2</v>
      </c>
      <c r="D42" s="161">
        <v>6</v>
      </c>
      <c r="E42" s="172" t="s">
        <v>142</v>
      </c>
      <c r="F42" s="161">
        <v>10</v>
      </c>
      <c r="G42" s="157"/>
    </row>
    <row r="43" spans="1:7" ht="13.5" customHeight="1">
      <c r="B43" s="570"/>
      <c r="C43" s="165">
        <f>'No.3-12（方向別）'!K60</f>
        <v>6361</v>
      </c>
      <c r="D43" s="165">
        <f>'No.3-56（方向別）'!K60</f>
        <v>341</v>
      </c>
      <c r="E43" s="164" t="s">
        <v>143</v>
      </c>
      <c r="F43" s="165">
        <f>'No.3-910（方向別）'!K60</f>
        <v>1427</v>
      </c>
      <c r="G43" s="165">
        <f>C43+D43+F43</f>
        <v>8129</v>
      </c>
    </row>
    <row r="44" spans="1:7" ht="13.5" customHeight="1">
      <c r="B44" s="570"/>
      <c r="C44" s="167">
        <f>'No.3-12（方向別）'!L60</f>
        <v>1295</v>
      </c>
      <c r="D44" s="167">
        <f>'No.3-56（方向別）'!L60</f>
        <v>81</v>
      </c>
      <c r="E44" s="166" t="s">
        <v>144</v>
      </c>
      <c r="F44" s="167">
        <f>'No.3-910（方向別）'!L60</f>
        <v>303</v>
      </c>
      <c r="G44" s="167">
        <f t="shared" ref="G44:G46" si="3">C44+D44+F44</f>
        <v>1679</v>
      </c>
    </row>
    <row r="45" spans="1:7" ht="13.5" customHeight="1">
      <c r="B45" s="570"/>
      <c r="C45" s="167">
        <f>'No.3-12（方向別）'!O60</f>
        <v>327</v>
      </c>
      <c r="D45" s="167">
        <f>'No.3-56（方向別）'!O60</f>
        <v>9</v>
      </c>
      <c r="E45" s="166" t="s">
        <v>145</v>
      </c>
      <c r="F45" s="167">
        <f>'No.3-910（方向別）'!O60</f>
        <v>138</v>
      </c>
      <c r="G45" s="167">
        <f t="shared" si="3"/>
        <v>474</v>
      </c>
    </row>
    <row r="46" spans="1:7" ht="13.5" customHeight="1">
      <c r="B46" s="570"/>
      <c r="C46" s="169">
        <f>'No.3-12（方向別）'!N60</f>
        <v>27</v>
      </c>
      <c r="D46" s="169">
        <f>'No.3-56（方向別）'!N60</f>
        <v>5</v>
      </c>
      <c r="E46" s="168" t="s">
        <v>150</v>
      </c>
      <c r="F46" s="169">
        <f>'No.3-910（方向別）'!N60</f>
        <v>3</v>
      </c>
      <c r="G46" s="169">
        <f t="shared" si="3"/>
        <v>35</v>
      </c>
    </row>
    <row r="47" spans="1:7" ht="13.5" customHeight="1">
      <c r="B47" s="571"/>
      <c r="C47" s="171">
        <f>SUM(C43:C46)</f>
        <v>8010</v>
      </c>
      <c r="D47" s="171">
        <v>1162</v>
      </c>
      <c r="E47" s="170" t="s">
        <v>147</v>
      </c>
      <c r="F47" s="171">
        <f>SUM(F43:F46)</f>
        <v>1871</v>
      </c>
      <c r="G47" s="171">
        <f>SUM(G43:G46)</f>
        <v>10317</v>
      </c>
    </row>
    <row r="48" spans="1:7" ht="13.5" customHeight="1">
      <c r="B48" s="569" t="s">
        <v>152</v>
      </c>
      <c r="C48" s="161">
        <v>1</v>
      </c>
      <c r="D48" s="161">
        <v>5</v>
      </c>
      <c r="E48" s="161">
        <v>9</v>
      </c>
      <c r="F48" s="172" t="s">
        <v>142</v>
      </c>
      <c r="G48" s="157"/>
    </row>
    <row r="49" spans="2:9" ht="13.5" customHeight="1">
      <c r="B49" s="570"/>
      <c r="C49" s="165">
        <f>'No.3-12（方向別）'!B60</f>
        <v>1849</v>
      </c>
      <c r="D49" s="165">
        <f>'No.3-56（方向別）'!B60</f>
        <v>4611</v>
      </c>
      <c r="E49" s="165">
        <f>'No.3-910（方向別）'!B60</f>
        <v>2285</v>
      </c>
      <c r="F49" s="164" t="s">
        <v>143</v>
      </c>
      <c r="G49" s="165">
        <f>SUM(C49:E49)</f>
        <v>8745</v>
      </c>
    </row>
    <row r="50" spans="2:9" ht="13.5" customHeight="1">
      <c r="B50" s="570"/>
      <c r="C50" s="167">
        <f>'No.3-12（方向別）'!C60</f>
        <v>312</v>
      </c>
      <c r="D50" s="167">
        <f>'No.3-56（方向別）'!C60</f>
        <v>812</v>
      </c>
      <c r="E50" s="167">
        <f>'No.3-910（方向別）'!C60</f>
        <v>434</v>
      </c>
      <c r="F50" s="166" t="s">
        <v>144</v>
      </c>
      <c r="G50" s="167">
        <f t="shared" ref="G50:G52" si="4">SUM(C50:E50)</f>
        <v>1558</v>
      </c>
    </row>
    <row r="51" spans="2:9" ht="13.5" customHeight="1">
      <c r="B51" s="570"/>
      <c r="C51" s="167">
        <f>'No.3-12（方向別）'!F60</f>
        <v>112</v>
      </c>
      <c r="D51" s="167">
        <f>'No.3-56（方向別）'!F60</f>
        <v>245</v>
      </c>
      <c r="E51" s="167">
        <f>'No.3-910（方向別）'!F60</f>
        <v>182</v>
      </c>
      <c r="F51" s="166" t="s">
        <v>145</v>
      </c>
      <c r="G51" s="167">
        <f t="shared" si="4"/>
        <v>539</v>
      </c>
    </row>
    <row r="52" spans="2:9" ht="13.5" customHeight="1">
      <c r="B52" s="570"/>
      <c r="C52" s="169">
        <f>'No.3-12（方向別）'!E60</f>
        <v>8</v>
      </c>
      <c r="D52" s="169">
        <f>'No.3-56（方向別）'!E60</f>
        <v>139</v>
      </c>
      <c r="E52" s="169">
        <f>'No.3-910（方向別）'!E60</f>
        <v>19</v>
      </c>
      <c r="F52" s="168" t="s">
        <v>150</v>
      </c>
      <c r="G52" s="169">
        <f t="shared" si="4"/>
        <v>166</v>
      </c>
    </row>
    <row r="53" spans="2:9" ht="13.5" customHeight="1">
      <c r="B53" s="571"/>
      <c r="C53" s="171">
        <f>SUM(C49:C52)</f>
        <v>2281</v>
      </c>
      <c r="D53" s="171">
        <f>SUM(D49:D52)</f>
        <v>5807</v>
      </c>
      <c r="E53" s="171">
        <f>SUM(E49:E52)</f>
        <v>2920</v>
      </c>
      <c r="F53" s="170" t="s">
        <v>147</v>
      </c>
      <c r="G53" s="171">
        <f>SUM(G49:G52)</f>
        <v>11008</v>
      </c>
    </row>
    <row r="54" spans="2:9" ht="13.5" customHeight="1">
      <c r="B54" s="563" t="s">
        <v>139</v>
      </c>
      <c r="C54" s="171"/>
      <c r="D54" s="171"/>
      <c r="E54" s="171"/>
      <c r="F54" s="160"/>
      <c r="G54" s="157"/>
    </row>
    <row r="55" spans="2:9" ht="13.5" customHeight="1">
      <c r="B55" s="564"/>
      <c r="C55" s="165">
        <f>C37+C43+C49</f>
        <v>9461</v>
      </c>
      <c r="D55" s="165">
        <f>+D31+D43+D49</f>
        <v>5927</v>
      </c>
      <c r="E55" s="165">
        <f>+E31+E37+E49</f>
        <v>8074</v>
      </c>
      <c r="F55" s="165">
        <f>+F31+F43+F37</f>
        <v>8773</v>
      </c>
      <c r="G55" s="165">
        <f>+G31+G37+G43+G49</f>
        <v>32235</v>
      </c>
      <c r="I55" s="309"/>
    </row>
    <row r="56" spans="2:9" ht="13.5" customHeight="1">
      <c r="B56" s="564"/>
      <c r="C56" s="167">
        <f t="shared" ref="C56:C58" si="5">+C38+C44+C50</f>
        <v>1877</v>
      </c>
      <c r="D56" s="167">
        <f t="shared" ref="D56:D58" si="6">+D32+D44+D50</f>
        <v>1157</v>
      </c>
      <c r="E56" s="167">
        <f t="shared" ref="E56:E58" si="7">+E32+E38+E50</f>
        <v>1685</v>
      </c>
      <c r="F56" s="167">
        <f t="shared" ref="F56:F58" si="8">+F32+F44+F38</f>
        <v>1536</v>
      </c>
      <c r="G56" s="167">
        <f t="shared" ref="G56:G58" si="9">+G32+G38+G44+G50</f>
        <v>6255</v>
      </c>
      <c r="I56" s="309"/>
    </row>
    <row r="57" spans="2:9" ht="13.5" customHeight="1">
      <c r="B57" s="564"/>
      <c r="C57" s="167">
        <f t="shared" si="5"/>
        <v>491</v>
      </c>
      <c r="D57" s="167">
        <f t="shared" si="6"/>
        <v>318</v>
      </c>
      <c r="E57" s="167">
        <f t="shared" si="7"/>
        <v>578</v>
      </c>
      <c r="F57" s="167">
        <f t="shared" si="8"/>
        <v>453</v>
      </c>
      <c r="G57" s="167">
        <f t="shared" si="9"/>
        <v>1840</v>
      </c>
      <c r="I57" s="309"/>
    </row>
    <row r="58" spans="2:9" ht="13.5" customHeight="1">
      <c r="B58" s="564"/>
      <c r="C58" s="169">
        <f t="shared" si="5"/>
        <v>70</v>
      </c>
      <c r="D58" s="169">
        <f t="shared" si="6"/>
        <v>180</v>
      </c>
      <c r="E58" s="169">
        <f t="shared" si="7"/>
        <v>46</v>
      </c>
      <c r="F58" s="169">
        <f t="shared" si="8"/>
        <v>161</v>
      </c>
      <c r="G58" s="169">
        <f t="shared" si="9"/>
        <v>457</v>
      </c>
      <c r="I58" s="309"/>
    </row>
    <row r="59" spans="2:9" ht="13.5" customHeight="1">
      <c r="B59" s="565"/>
      <c r="C59" s="171">
        <f>SUM(C55:C58)</f>
        <v>11899</v>
      </c>
      <c r="D59" s="171">
        <f t="shared" ref="D59:G59" si="10">SUM(D55:D58)</f>
        <v>7582</v>
      </c>
      <c r="E59" s="171">
        <f t="shared" si="10"/>
        <v>10383</v>
      </c>
      <c r="F59" s="171">
        <f t="shared" si="10"/>
        <v>10923</v>
      </c>
      <c r="G59" s="171">
        <f t="shared" si="10"/>
        <v>40787</v>
      </c>
      <c r="I59" s="309"/>
    </row>
  </sheetData>
  <mergeCells count="7">
    <mergeCell ref="B54:B59"/>
    <mergeCell ref="B7:B24"/>
    <mergeCell ref="B30:B35"/>
    <mergeCell ref="A36:A41"/>
    <mergeCell ref="B36:B41"/>
    <mergeCell ref="B42:B47"/>
    <mergeCell ref="B48:B53"/>
  </mergeCells>
  <phoneticPr fontId="3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47"/>
  <sheetViews>
    <sheetView view="pageBreakPreview" zoomScale="40" zoomScaleNormal="100" zoomScaleSheetLayoutView="40" workbookViewId="0">
      <selection activeCell="X21" sqref="X21"/>
    </sheetView>
  </sheetViews>
  <sheetFormatPr defaultRowHeight="18.75"/>
  <cols>
    <col min="1" max="1" width="16.83203125" style="475" customWidth="1"/>
    <col min="2" max="2" width="3.5" style="475" customWidth="1"/>
    <col min="3" max="19" width="7.5" style="475" customWidth="1"/>
    <col min="20" max="20" width="8" style="475" customWidth="1"/>
    <col min="21" max="21" width="8.33203125" style="475" customWidth="1"/>
    <col min="22" max="22" width="7.5" style="475" customWidth="1"/>
    <col min="23" max="27" width="5.33203125" style="475" customWidth="1"/>
    <col min="28" max="16384" width="9.33203125" style="475"/>
  </cols>
  <sheetData>
    <row r="1" spans="1:22" ht="19.5" thickBot="1"/>
    <row r="2" spans="1:22" ht="18.75" customHeight="1">
      <c r="J2" s="581" t="s">
        <v>280</v>
      </c>
      <c r="K2" s="582"/>
      <c r="L2" s="582"/>
      <c r="M2" s="582"/>
      <c r="N2" s="582"/>
      <c r="O2" s="582"/>
      <c r="P2" s="582"/>
      <c r="Q2" s="582"/>
      <c r="R2" s="582"/>
      <c r="S2" s="583"/>
      <c r="T2" s="581" t="s">
        <v>279</v>
      </c>
      <c r="U2" s="582"/>
      <c r="V2" s="583"/>
    </row>
    <row r="3" spans="1:22" ht="23.25" customHeight="1">
      <c r="J3" s="528"/>
      <c r="K3" s="476"/>
      <c r="L3" s="476"/>
      <c r="M3" s="476"/>
      <c r="N3" s="476"/>
      <c r="O3" s="476"/>
      <c r="P3" s="476"/>
      <c r="Q3" s="476"/>
      <c r="R3" s="476"/>
      <c r="S3" s="476"/>
      <c r="T3" s="535"/>
      <c r="U3" s="584" t="s">
        <v>278</v>
      </c>
      <c r="V3" s="585"/>
    </row>
    <row r="4" spans="1:22" ht="38.25" customHeight="1">
      <c r="A4" s="586" t="s">
        <v>277</v>
      </c>
      <c r="B4" s="586"/>
      <c r="C4" s="586"/>
      <c r="D4" s="586"/>
      <c r="E4" s="586"/>
      <c r="F4" s="586"/>
      <c r="J4" s="528"/>
      <c r="K4" s="476"/>
      <c r="L4" s="476"/>
      <c r="M4" s="476"/>
      <c r="N4" s="476"/>
      <c r="O4" s="476"/>
      <c r="P4" s="476"/>
      <c r="Q4" s="476"/>
      <c r="R4" s="476"/>
      <c r="S4" s="476"/>
      <c r="T4" s="532"/>
      <c r="U4" s="579" t="s">
        <v>276</v>
      </c>
      <c r="V4" s="580"/>
    </row>
    <row r="5" spans="1:22" ht="38.25" customHeight="1">
      <c r="C5" s="534"/>
      <c r="D5" s="533"/>
      <c r="E5" s="533"/>
      <c r="F5" s="476"/>
      <c r="J5" s="528"/>
      <c r="K5" s="476"/>
      <c r="L5" s="476"/>
      <c r="M5" s="476"/>
      <c r="N5" s="476"/>
      <c r="O5" s="476"/>
      <c r="P5" s="476"/>
      <c r="Q5" s="476"/>
      <c r="R5" s="476"/>
      <c r="S5" s="476"/>
      <c r="T5" s="532"/>
      <c r="U5" s="579" t="s">
        <v>275</v>
      </c>
      <c r="V5" s="580"/>
    </row>
    <row r="6" spans="1:22" ht="38.25" customHeight="1">
      <c r="A6" s="587" t="s">
        <v>274</v>
      </c>
      <c r="B6" s="587"/>
      <c r="C6" s="588" t="s">
        <v>273</v>
      </c>
      <c r="D6" s="588"/>
      <c r="E6" s="588"/>
      <c r="F6" s="588"/>
      <c r="G6" s="588"/>
      <c r="H6" s="588"/>
      <c r="J6" s="528"/>
      <c r="K6" s="476"/>
      <c r="L6" s="476"/>
      <c r="M6" s="476"/>
      <c r="N6" s="476"/>
      <c r="O6" s="476"/>
      <c r="P6" s="476"/>
      <c r="Q6" s="476"/>
      <c r="R6" s="476"/>
      <c r="S6" s="476"/>
      <c r="T6" s="531"/>
      <c r="U6" s="589" t="s">
        <v>272</v>
      </c>
      <c r="V6" s="590"/>
    </row>
    <row r="7" spans="1:22" ht="38.25" customHeight="1">
      <c r="A7" s="591" t="s">
        <v>271</v>
      </c>
      <c r="B7" s="591"/>
      <c r="C7" s="592" t="s">
        <v>270</v>
      </c>
      <c r="D7" s="592"/>
      <c r="E7" s="592"/>
      <c r="F7" s="592"/>
      <c r="G7" s="592"/>
      <c r="H7" s="592"/>
      <c r="J7" s="528"/>
      <c r="K7" s="476"/>
      <c r="L7" s="476"/>
      <c r="M7" s="476"/>
      <c r="N7" s="476"/>
      <c r="O7" s="476"/>
      <c r="P7" s="476"/>
      <c r="Q7" s="476"/>
      <c r="R7" s="476"/>
      <c r="S7" s="476"/>
      <c r="T7" s="530" t="s">
        <v>269</v>
      </c>
      <c r="U7" s="593" t="s">
        <v>268</v>
      </c>
      <c r="V7" s="594"/>
    </row>
    <row r="8" spans="1:22" ht="38.25" customHeight="1">
      <c r="A8" s="529"/>
      <c r="B8" s="529"/>
      <c r="C8" s="529"/>
      <c r="D8" s="529"/>
      <c r="E8" s="529"/>
      <c r="F8" s="529"/>
      <c r="J8" s="528"/>
      <c r="K8" s="476"/>
      <c r="L8" s="476"/>
      <c r="M8" s="476"/>
      <c r="N8" s="476"/>
      <c r="O8" s="476"/>
      <c r="P8" s="476"/>
      <c r="Q8" s="476"/>
      <c r="R8" s="476"/>
      <c r="S8" s="476"/>
      <c r="T8" s="527"/>
      <c r="U8" s="526"/>
      <c r="V8" s="525"/>
    </row>
    <row r="9" spans="1:22" ht="38.25" customHeight="1" thickBot="1">
      <c r="C9" s="598"/>
      <c r="D9" s="598"/>
      <c r="E9" s="598"/>
      <c r="F9" s="598"/>
      <c r="G9" s="524"/>
      <c r="H9" s="524"/>
      <c r="J9" s="523"/>
      <c r="K9" s="522"/>
      <c r="L9" s="522"/>
      <c r="M9" s="522"/>
      <c r="N9" s="522"/>
      <c r="O9" s="522"/>
      <c r="P9" s="522"/>
      <c r="Q9" s="522"/>
      <c r="R9" s="522"/>
      <c r="S9" s="522"/>
      <c r="T9" s="521"/>
      <c r="U9" s="520"/>
      <c r="V9" s="519"/>
    </row>
    <row r="10" spans="1:22" ht="38.25" customHeight="1" thickBot="1">
      <c r="A10" s="518"/>
      <c r="C10" s="599"/>
      <c r="D10" s="599"/>
      <c r="E10" s="599"/>
      <c r="F10" s="599"/>
    </row>
    <row r="11" spans="1:22" ht="22.5" customHeight="1">
      <c r="A11" s="600" t="s">
        <v>267</v>
      </c>
      <c r="B11" s="601"/>
      <c r="C11" s="602"/>
      <c r="D11" s="517"/>
      <c r="E11" s="517"/>
      <c r="F11" s="517"/>
      <c r="G11" s="517"/>
      <c r="H11" s="517"/>
      <c r="I11" s="517"/>
      <c r="J11" s="517"/>
      <c r="K11" s="517"/>
      <c r="L11" s="517"/>
      <c r="M11" s="517"/>
      <c r="N11" s="517"/>
      <c r="O11" s="517"/>
      <c r="P11" s="517"/>
      <c r="Q11" s="517"/>
      <c r="R11" s="517"/>
      <c r="S11" s="517"/>
      <c r="T11" s="510"/>
      <c r="U11" s="603" t="s">
        <v>7</v>
      </c>
      <c r="V11" s="604"/>
    </row>
    <row r="12" spans="1:22" ht="22.5" customHeight="1" thickBot="1">
      <c r="A12" s="605" t="s">
        <v>266</v>
      </c>
      <c r="B12" s="606"/>
      <c r="C12" s="607"/>
      <c r="D12" s="516">
        <v>1</v>
      </c>
      <c r="E12" s="516">
        <v>2</v>
      </c>
      <c r="F12" s="516">
        <v>3</v>
      </c>
      <c r="G12" s="516">
        <v>4</v>
      </c>
      <c r="H12" s="516">
        <v>5</v>
      </c>
      <c r="I12" s="516">
        <v>6</v>
      </c>
      <c r="J12" s="516">
        <v>7</v>
      </c>
      <c r="K12" s="516">
        <v>8</v>
      </c>
      <c r="L12" s="516">
        <v>9</v>
      </c>
      <c r="M12" s="516">
        <v>10</v>
      </c>
      <c r="N12" s="516">
        <v>11</v>
      </c>
      <c r="O12" s="516">
        <v>12</v>
      </c>
      <c r="P12" s="516">
        <v>13</v>
      </c>
      <c r="Q12" s="516">
        <v>14</v>
      </c>
      <c r="R12" s="516">
        <v>15</v>
      </c>
      <c r="S12" s="516">
        <v>16</v>
      </c>
      <c r="T12" s="515">
        <v>20</v>
      </c>
      <c r="U12" s="608" t="s">
        <v>14</v>
      </c>
      <c r="V12" s="609"/>
    </row>
    <row r="13" spans="1:22" ht="30" customHeight="1">
      <c r="A13" s="514" t="s">
        <v>265</v>
      </c>
      <c r="B13" s="514"/>
      <c r="C13" s="514"/>
      <c r="D13" s="511"/>
      <c r="E13" s="512"/>
      <c r="F13" s="511"/>
      <c r="G13" s="511"/>
      <c r="H13" s="513"/>
      <c r="I13" s="511"/>
      <c r="J13" s="511"/>
      <c r="K13" s="511"/>
      <c r="L13" s="512"/>
      <c r="M13" s="511"/>
      <c r="N13" s="511"/>
      <c r="O13" s="511"/>
      <c r="P13" s="511"/>
      <c r="Q13" s="511"/>
      <c r="R13" s="511"/>
      <c r="S13" s="511"/>
      <c r="T13" s="510"/>
      <c r="U13" s="581"/>
      <c r="V13" s="583"/>
    </row>
    <row r="14" spans="1:22" ht="30" customHeight="1">
      <c r="A14" s="595" t="s">
        <v>264</v>
      </c>
      <c r="B14" s="595"/>
      <c r="C14" s="595"/>
      <c r="D14" s="503"/>
      <c r="E14" s="503"/>
      <c r="F14" s="505"/>
      <c r="G14" s="505"/>
      <c r="H14" s="505"/>
      <c r="I14" s="503"/>
      <c r="J14" s="509"/>
      <c r="K14" s="509"/>
      <c r="L14" s="503"/>
      <c r="M14" s="503"/>
      <c r="N14" s="503"/>
      <c r="O14" s="503"/>
      <c r="P14" s="509"/>
      <c r="Q14" s="503"/>
      <c r="R14" s="503"/>
      <c r="S14" s="503"/>
      <c r="T14" s="507"/>
      <c r="U14" s="596"/>
      <c r="V14" s="597"/>
    </row>
    <row r="15" spans="1:22" ht="30" customHeight="1">
      <c r="A15" s="595"/>
      <c r="B15" s="595"/>
      <c r="C15" s="595"/>
      <c r="D15" s="503"/>
      <c r="E15" s="503"/>
      <c r="F15" s="503"/>
      <c r="G15" s="503"/>
      <c r="H15" s="504"/>
      <c r="I15" s="503"/>
      <c r="J15" s="508"/>
      <c r="K15" s="508"/>
      <c r="L15" s="503"/>
      <c r="M15" s="503"/>
      <c r="N15" s="503"/>
      <c r="O15" s="503"/>
      <c r="P15" s="503"/>
      <c r="Q15" s="503"/>
      <c r="R15" s="503"/>
      <c r="S15" s="503"/>
      <c r="T15" s="507"/>
      <c r="U15" s="596"/>
      <c r="V15" s="597"/>
    </row>
    <row r="16" spans="1:22" ht="30" customHeight="1">
      <c r="A16" s="595"/>
      <c r="B16" s="595"/>
      <c r="C16" s="595"/>
      <c r="D16" s="503"/>
      <c r="E16" s="503"/>
      <c r="F16" s="503"/>
      <c r="G16" s="505"/>
      <c r="H16" s="505"/>
      <c r="I16" s="505"/>
      <c r="J16" s="506"/>
      <c r="K16" s="506"/>
      <c r="L16" s="505"/>
      <c r="M16" s="503"/>
      <c r="N16" s="504"/>
      <c r="O16" s="503"/>
      <c r="P16" s="504"/>
      <c r="Q16" s="503"/>
      <c r="R16" s="503"/>
      <c r="S16" s="502"/>
      <c r="T16" s="501"/>
      <c r="U16" s="596"/>
      <c r="V16" s="597"/>
    </row>
    <row r="17" spans="1:22" ht="30" customHeight="1">
      <c r="A17" s="610"/>
      <c r="B17" s="610"/>
      <c r="C17" s="610"/>
      <c r="D17" s="498"/>
      <c r="E17" s="498"/>
      <c r="F17" s="498"/>
      <c r="G17" s="498"/>
      <c r="H17" s="498"/>
      <c r="I17" s="498"/>
      <c r="J17" s="498"/>
      <c r="K17" s="498"/>
      <c r="L17" s="498"/>
      <c r="M17" s="498"/>
      <c r="N17" s="498"/>
      <c r="O17" s="500"/>
      <c r="P17" s="499"/>
      <c r="Q17" s="498"/>
      <c r="R17" s="498"/>
      <c r="S17" s="498"/>
      <c r="T17" s="497"/>
      <c r="U17" s="596"/>
      <c r="V17" s="597"/>
    </row>
    <row r="18" spans="1:22" ht="30" customHeight="1" thickBot="1">
      <c r="A18" s="611"/>
      <c r="B18" s="611"/>
      <c r="C18" s="611"/>
      <c r="D18" s="495"/>
      <c r="E18" s="496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  <c r="Q18" s="495"/>
      <c r="R18" s="495"/>
      <c r="S18" s="495"/>
      <c r="T18" s="494"/>
      <c r="U18" s="612"/>
      <c r="V18" s="613"/>
    </row>
    <row r="19" spans="1:22" ht="30" customHeight="1">
      <c r="A19" s="614" t="s">
        <v>263</v>
      </c>
      <c r="B19" s="614"/>
      <c r="C19" s="614"/>
      <c r="D19" s="493">
        <v>45</v>
      </c>
      <c r="E19" s="493">
        <v>3</v>
      </c>
      <c r="F19" s="493">
        <v>7</v>
      </c>
      <c r="G19" s="493">
        <v>3</v>
      </c>
      <c r="H19" s="493">
        <v>2</v>
      </c>
      <c r="I19" s="493">
        <v>54</v>
      </c>
      <c r="J19" s="493">
        <v>3</v>
      </c>
      <c r="K19" s="493">
        <v>22</v>
      </c>
      <c r="L19" s="493">
        <v>3</v>
      </c>
      <c r="M19" s="493">
        <v>2</v>
      </c>
      <c r="N19" s="493"/>
      <c r="O19" s="493"/>
      <c r="P19" s="493"/>
      <c r="Q19" s="493"/>
      <c r="R19" s="492"/>
      <c r="S19" s="491"/>
      <c r="T19" s="490"/>
      <c r="U19" s="615">
        <f t="shared" ref="U19:U24" si="0">SUM(D19:T19)</f>
        <v>144</v>
      </c>
      <c r="V19" s="616"/>
    </row>
    <row r="20" spans="1:22" ht="30" customHeight="1">
      <c r="A20" s="614"/>
      <c r="B20" s="614"/>
      <c r="C20" s="614"/>
      <c r="D20" s="489">
        <v>45</v>
      </c>
      <c r="E20" s="489">
        <v>3</v>
      </c>
      <c r="F20" s="489">
        <v>7</v>
      </c>
      <c r="G20" s="489">
        <v>3</v>
      </c>
      <c r="H20" s="489">
        <v>2</v>
      </c>
      <c r="I20" s="489">
        <v>50</v>
      </c>
      <c r="J20" s="489">
        <v>3</v>
      </c>
      <c r="K20" s="489">
        <v>22</v>
      </c>
      <c r="L20" s="489">
        <v>3</v>
      </c>
      <c r="M20" s="489">
        <v>2</v>
      </c>
      <c r="N20" s="489"/>
      <c r="O20" s="489"/>
      <c r="P20" s="489"/>
      <c r="Q20" s="489"/>
      <c r="R20" s="488"/>
      <c r="S20" s="487"/>
      <c r="T20" s="486"/>
      <c r="U20" s="596">
        <f t="shared" si="0"/>
        <v>140</v>
      </c>
      <c r="V20" s="597"/>
    </row>
    <row r="21" spans="1:22" ht="30" customHeight="1">
      <c r="A21" s="614" t="s">
        <v>262</v>
      </c>
      <c r="B21" s="614"/>
      <c r="C21" s="614"/>
      <c r="D21" s="489">
        <v>45</v>
      </c>
      <c r="E21" s="489">
        <v>3</v>
      </c>
      <c r="F21" s="489">
        <v>7</v>
      </c>
      <c r="G21" s="489">
        <v>3</v>
      </c>
      <c r="H21" s="489">
        <v>2</v>
      </c>
      <c r="I21" s="489">
        <v>50</v>
      </c>
      <c r="J21" s="489">
        <v>3</v>
      </c>
      <c r="K21" s="489">
        <v>22</v>
      </c>
      <c r="L21" s="489">
        <v>3</v>
      </c>
      <c r="M21" s="489">
        <v>2</v>
      </c>
      <c r="N21" s="489"/>
      <c r="O21" s="489"/>
      <c r="P21" s="489"/>
      <c r="Q21" s="489"/>
      <c r="R21" s="488"/>
      <c r="S21" s="487"/>
      <c r="T21" s="486"/>
      <c r="U21" s="596">
        <f t="shared" si="0"/>
        <v>140</v>
      </c>
      <c r="V21" s="597"/>
    </row>
    <row r="22" spans="1:22" ht="30" customHeight="1">
      <c r="A22" s="614"/>
      <c r="B22" s="614"/>
      <c r="C22" s="614"/>
      <c r="D22" s="489">
        <v>45</v>
      </c>
      <c r="E22" s="489">
        <v>3</v>
      </c>
      <c r="F22" s="489">
        <v>7</v>
      </c>
      <c r="G22" s="489">
        <v>3</v>
      </c>
      <c r="H22" s="489">
        <v>2</v>
      </c>
      <c r="I22" s="489">
        <v>50</v>
      </c>
      <c r="J22" s="489">
        <v>3</v>
      </c>
      <c r="K22" s="489">
        <v>22</v>
      </c>
      <c r="L22" s="489">
        <v>3</v>
      </c>
      <c r="M22" s="489">
        <v>2</v>
      </c>
      <c r="N22" s="489"/>
      <c r="O22" s="489"/>
      <c r="P22" s="489"/>
      <c r="Q22" s="489"/>
      <c r="R22" s="488"/>
      <c r="S22" s="487"/>
      <c r="T22" s="486"/>
      <c r="U22" s="596">
        <f t="shared" si="0"/>
        <v>140</v>
      </c>
      <c r="V22" s="597"/>
    </row>
    <row r="23" spans="1:22" ht="30" customHeight="1">
      <c r="A23" s="614" t="s">
        <v>261</v>
      </c>
      <c r="B23" s="614"/>
      <c r="C23" s="614"/>
      <c r="D23" s="489">
        <v>50</v>
      </c>
      <c r="E23" s="489">
        <v>3</v>
      </c>
      <c r="F23" s="489">
        <v>10</v>
      </c>
      <c r="G23" s="489">
        <v>3</v>
      </c>
      <c r="H23" s="489">
        <v>2</v>
      </c>
      <c r="I23" s="489">
        <v>59</v>
      </c>
      <c r="J23" s="489">
        <v>3</v>
      </c>
      <c r="K23" s="489">
        <v>25</v>
      </c>
      <c r="L23" s="489">
        <v>3</v>
      </c>
      <c r="M23" s="489">
        <v>2</v>
      </c>
      <c r="N23" s="489"/>
      <c r="O23" s="489"/>
      <c r="P23" s="489"/>
      <c r="Q23" s="489"/>
      <c r="R23" s="488"/>
      <c r="S23" s="487"/>
      <c r="T23" s="486"/>
      <c r="U23" s="596">
        <f t="shared" si="0"/>
        <v>160</v>
      </c>
      <c r="V23" s="597"/>
    </row>
    <row r="24" spans="1:22" ht="30" customHeight="1" thickBot="1">
      <c r="A24" s="617"/>
      <c r="B24" s="617"/>
      <c r="C24" s="617"/>
      <c r="D24" s="485">
        <v>50</v>
      </c>
      <c r="E24" s="485">
        <v>3</v>
      </c>
      <c r="F24" s="485">
        <v>10</v>
      </c>
      <c r="G24" s="485">
        <v>3</v>
      </c>
      <c r="H24" s="485">
        <v>2</v>
      </c>
      <c r="I24" s="485">
        <v>59</v>
      </c>
      <c r="J24" s="485">
        <v>3</v>
      </c>
      <c r="K24" s="485">
        <v>25</v>
      </c>
      <c r="L24" s="485">
        <v>3</v>
      </c>
      <c r="M24" s="485">
        <v>2</v>
      </c>
      <c r="N24" s="485"/>
      <c r="O24" s="485"/>
      <c r="P24" s="485"/>
      <c r="Q24" s="485"/>
      <c r="R24" s="484"/>
      <c r="S24" s="484"/>
      <c r="T24" s="483"/>
      <c r="U24" s="612">
        <f t="shared" si="0"/>
        <v>160</v>
      </c>
      <c r="V24" s="613"/>
    </row>
    <row r="25" spans="1:22" ht="29.25" customHeight="1" thickBot="1">
      <c r="A25" s="618" t="s">
        <v>260</v>
      </c>
      <c r="B25" s="619"/>
      <c r="C25" s="620"/>
      <c r="D25" s="621">
        <v>1</v>
      </c>
      <c r="E25" s="621"/>
      <c r="F25" s="621">
        <v>2</v>
      </c>
      <c r="G25" s="621"/>
      <c r="H25" s="482">
        <v>3</v>
      </c>
      <c r="I25" s="621">
        <v>4</v>
      </c>
      <c r="J25" s="621"/>
      <c r="K25" s="621">
        <v>5</v>
      </c>
      <c r="L25" s="621"/>
      <c r="M25" s="482">
        <v>6</v>
      </c>
      <c r="N25" s="481"/>
      <c r="O25" s="480"/>
      <c r="P25" s="481"/>
      <c r="Q25" s="481"/>
      <c r="R25" s="481"/>
      <c r="S25" s="480"/>
      <c r="T25" s="479"/>
      <c r="U25" s="622"/>
      <c r="V25" s="609"/>
    </row>
    <row r="26" spans="1:22" s="476" customFormat="1" ht="8.25" customHeight="1" thickBot="1">
      <c r="A26" s="478"/>
      <c r="B26" s="477"/>
    </row>
    <row r="27" spans="1:22" ht="25.5" customHeight="1">
      <c r="A27" s="623" t="s">
        <v>259</v>
      </c>
      <c r="B27" s="624"/>
      <c r="C27" s="629" t="s">
        <v>258</v>
      </c>
      <c r="D27" s="630"/>
      <c r="E27" s="630"/>
      <c r="F27" s="630"/>
      <c r="G27" s="630"/>
      <c r="H27" s="630" t="s">
        <v>257</v>
      </c>
      <c r="I27" s="630"/>
      <c r="J27" s="630"/>
      <c r="K27" s="630"/>
      <c r="L27" s="630"/>
      <c r="M27" s="630" t="s">
        <v>256</v>
      </c>
      <c r="N27" s="630"/>
      <c r="O27" s="630"/>
      <c r="P27" s="630"/>
      <c r="Q27" s="630"/>
      <c r="R27" s="630" t="s">
        <v>255</v>
      </c>
      <c r="S27" s="630"/>
      <c r="T27" s="630"/>
      <c r="U27" s="630"/>
      <c r="V27" s="631"/>
    </row>
    <row r="28" spans="1:22" ht="25.5" customHeight="1">
      <c r="A28" s="625"/>
      <c r="B28" s="626"/>
      <c r="C28" s="632"/>
      <c r="D28" s="633"/>
      <c r="E28" s="633"/>
      <c r="F28" s="633"/>
      <c r="G28" s="633"/>
      <c r="H28" s="633"/>
      <c r="I28" s="633"/>
      <c r="J28" s="633"/>
      <c r="K28" s="633"/>
      <c r="L28" s="633"/>
      <c r="M28" s="633"/>
      <c r="N28" s="633"/>
      <c r="O28" s="633"/>
      <c r="P28" s="633"/>
      <c r="Q28" s="633"/>
      <c r="R28" s="633"/>
      <c r="S28" s="633"/>
      <c r="T28" s="633"/>
      <c r="U28" s="633"/>
      <c r="V28" s="634"/>
    </row>
    <row r="29" spans="1:22" ht="25.5" customHeight="1">
      <c r="A29" s="625"/>
      <c r="B29" s="626"/>
      <c r="C29" s="632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633"/>
      <c r="P29" s="633"/>
      <c r="Q29" s="633"/>
      <c r="R29" s="633"/>
      <c r="S29" s="633"/>
      <c r="T29" s="633"/>
      <c r="U29" s="633"/>
      <c r="V29" s="634"/>
    </row>
    <row r="30" spans="1:22" ht="25.5" customHeight="1">
      <c r="A30" s="625"/>
      <c r="B30" s="626"/>
      <c r="C30" s="632"/>
      <c r="D30" s="633"/>
      <c r="E30" s="633"/>
      <c r="F30" s="633"/>
      <c r="G30" s="633"/>
      <c r="H30" s="633"/>
      <c r="I30" s="633"/>
      <c r="J30" s="633"/>
      <c r="K30" s="633"/>
      <c r="L30" s="633"/>
      <c r="M30" s="633"/>
      <c r="N30" s="633"/>
      <c r="O30" s="633"/>
      <c r="P30" s="633"/>
      <c r="Q30" s="633"/>
      <c r="R30" s="633"/>
      <c r="S30" s="633"/>
      <c r="T30" s="633"/>
      <c r="U30" s="633"/>
      <c r="V30" s="634"/>
    </row>
    <row r="31" spans="1:22" ht="25.5" customHeight="1">
      <c r="A31" s="625"/>
      <c r="B31" s="626"/>
      <c r="C31" s="632"/>
      <c r="D31" s="633"/>
      <c r="E31" s="633"/>
      <c r="F31" s="633"/>
      <c r="G31" s="633"/>
      <c r="H31" s="633"/>
      <c r="I31" s="633"/>
      <c r="J31" s="633"/>
      <c r="K31" s="633"/>
      <c r="L31" s="633"/>
      <c r="M31" s="633"/>
      <c r="N31" s="633"/>
      <c r="O31" s="633"/>
      <c r="P31" s="633"/>
      <c r="Q31" s="633"/>
      <c r="R31" s="633"/>
      <c r="S31" s="633"/>
      <c r="T31" s="633"/>
      <c r="U31" s="633"/>
      <c r="V31" s="634"/>
    </row>
    <row r="32" spans="1:22" ht="25.5" customHeight="1">
      <c r="A32" s="625"/>
      <c r="B32" s="626"/>
      <c r="C32" s="632"/>
      <c r="D32" s="633"/>
      <c r="E32" s="633"/>
      <c r="F32" s="633"/>
      <c r="G32" s="633"/>
      <c r="H32" s="633"/>
      <c r="I32" s="633"/>
      <c r="J32" s="633"/>
      <c r="K32" s="633"/>
      <c r="L32" s="633"/>
      <c r="M32" s="633"/>
      <c r="N32" s="633"/>
      <c r="O32" s="633"/>
      <c r="P32" s="633"/>
      <c r="Q32" s="633"/>
      <c r="R32" s="633"/>
      <c r="S32" s="633"/>
      <c r="T32" s="633"/>
      <c r="U32" s="633"/>
      <c r="V32" s="634"/>
    </row>
    <row r="33" spans="1:22" ht="25.5" customHeight="1">
      <c r="A33" s="625"/>
      <c r="B33" s="626"/>
      <c r="C33" s="632"/>
      <c r="D33" s="633"/>
      <c r="E33" s="633"/>
      <c r="F33" s="633"/>
      <c r="G33" s="633"/>
      <c r="H33" s="633"/>
      <c r="I33" s="633"/>
      <c r="J33" s="633"/>
      <c r="K33" s="633"/>
      <c r="L33" s="633"/>
      <c r="M33" s="633"/>
      <c r="N33" s="633"/>
      <c r="O33" s="633"/>
      <c r="P33" s="633"/>
      <c r="Q33" s="633"/>
      <c r="R33" s="633"/>
      <c r="S33" s="633"/>
      <c r="T33" s="633"/>
      <c r="U33" s="633"/>
      <c r="V33" s="634"/>
    </row>
    <row r="34" spans="1:22" ht="25.5" customHeight="1">
      <c r="A34" s="625"/>
      <c r="B34" s="626"/>
      <c r="C34" s="635" t="s">
        <v>254</v>
      </c>
      <c r="D34" s="636"/>
      <c r="E34" s="636"/>
      <c r="F34" s="636"/>
      <c r="G34" s="636"/>
      <c r="H34" s="636" t="s">
        <v>253</v>
      </c>
      <c r="I34" s="636"/>
      <c r="J34" s="636"/>
      <c r="K34" s="636"/>
      <c r="L34" s="636"/>
      <c r="M34" s="636" t="s">
        <v>252</v>
      </c>
      <c r="N34" s="636"/>
      <c r="O34" s="636"/>
      <c r="P34" s="636"/>
      <c r="Q34" s="636"/>
      <c r="R34" s="636" t="s">
        <v>251</v>
      </c>
      <c r="S34" s="636"/>
      <c r="T34" s="636"/>
      <c r="U34" s="636"/>
      <c r="V34" s="637"/>
    </row>
    <row r="35" spans="1:22" ht="25.5" customHeight="1">
      <c r="A35" s="625"/>
      <c r="B35" s="626"/>
      <c r="C35" s="632"/>
      <c r="D35" s="633"/>
      <c r="E35" s="633"/>
      <c r="F35" s="633"/>
      <c r="G35" s="633"/>
      <c r="H35" s="633"/>
      <c r="I35" s="633"/>
      <c r="J35" s="633"/>
      <c r="K35" s="633"/>
      <c r="L35" s="633"/>
      <c r="M35" s="633"/>
      <c r="N35" s="633"/>
      <c r="O35" s="633"/>
      <c r="P35" s="633"/>
      <c r="Q35" s="633"/>
      <c r="R35" s="633"/>
      <c r="S35" s="633"/>
      <c r="T35" s="633"/>
      <c r="U35" s="633"/>
      <c r="V35" s="634"/>
    </row>
    <row r="36" spans="1:22" ht="25.5" customHeight="1">
      <c r="A36" s="625"/>
      <c r="B36" s="626"/>
      <c r="C36" s="632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4"/>
    </row>
    <row r="37" spans="1:22" ht="25.5" customHeight="1">
      <c r="A37" s="625"/>
      <c r="B37" s="626"/>
      <c r="C37" s="632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4"/>
    </row>
    <row r="38" spans="1:22" ht="25.5" customHeight="1">
      <c r="A38" s="625"/>
      <c r="B38" s="626"/>
      <c r="C38" s="632"/>
      <c r="D38" s="633"/>
      <c r="E38" s="633"/>
      <c r="F38" s="633"/>
      <c r="G38" s="633"/>
      <c r="H38" s="633"/>
      <c r="I38" s="633"/>
      <c r="J38" s="633"/>
      <c r="K38" s="633"/>
      <c r="L38" s="633"/>
      <c r="M38" s="633"/>
      <c r="N38" s="633"/>
      <c r="O38" s="633"/>
      <c r="P38" s="633"/>
      <c r="Q38" s="633"/>
      <c r="R38" s="633"/>
      <c r="S38" s="633"/>
      <c r="T38" s="633"/>
      <c r="U38" s="633"/>
      <c r="V38" s="634"/>
    </row>
    <row r="39" spans="1:22" ht="25.5" customHeight="1">
      <c r="A39" s="625"/>
      <c r="B39" s="626"/>
      <c r="C39" s="632"/>
      <c r="D39" s="633"/>
      <c r="E39" s="633"/>
      <c r="F39" s="633"/>
      <c r="G39" s="633"/>
      <c r="H39" s="633"/>
      <c r="I39" s="633"/>
      <c r="J39" s="633"/>
      <c r="K39" s="633"/>
      <c r="L39" s="633"/>
      <c r="M39" s="633"/>
      <c r="N39" s="633"/>
      <c r="O39" s="633"/>
      <c r="P39" s="633"/>
      <c r="Q39" s="633"/>
      <c r="R39" s="633"/>
      <c r="S39" s="633"/>
      <c r="T39" s="633"/>
      <c r="U39" s="633"/>
      <c r="V39" s="634"/>
    </row>
    <row r="40" spans="1:22" ht="25.5" customHeight="1">
      <c r="A40" s="625"/>
      <c r="B40" s="626"/>
      <c r="C40" s="632"/>
      <c r="D40" s="633"/>
      <c r="E40" s="633"/>
      <c r="F40" s="633"/>
      <c r="G40" s="633"/>
      <c r="H40" s="633"/>
      <c r="I40" s="633"/>
      <c r="J40" s="633"/>
      <c r="K40" s="633"/>
      <c r="L40" s="633"/>
      <c r="M40" s="633"/>
      <c r="N40" s="633"/>
      <c r="O40" s="633"/>
      <c r="P40" s="633"/>
      <c r="Q40" s="633"/>
      <c r="R40" s="633"/>
      <c r="S40" s="633"/>
      <c r="T40" s="633"/>
      <c r="U40" s="633"/>
      <c r="V40" s="634"/>
    </row>
    <row r="41" spans="1:22" ht="25.5" customHeight="1">
      <c r="A41" s="625"/>
      <c r="B41" s="626"/>
      <c r="C41" s="635"/>
      <c r="D41" s="636"/>
      <c r="E41" s="636"/>
      <c r="F41" s="636"/>
      <c r="G41" s="636"/>
      <c r="H41" s="636"/>
      <c r="I41" s="636"/>
      <c r="J41" s="636"/>
      <c r="K41" s="636"/>
      <c r="L41" s="636"/>
      <c r="M41" s="636"/>
      <c r="N41" s="636"/>
      <c r="O41" s="636"/>
      <c r="P41" s="636"/>
      <c r="Q41" s="636"/>
      <c r="R41" s="636"/>
      <c r="S41" s="636"/>
      <c r="T41" s="636"/>
      <c r="U41" s="636"/>
      <c r="V41" s="637"/>
    </row>
    <row r="42" spans="1:22" ht="25.5" customHeight="1">
      <c r="A42" s="625"/>
      <c r="B42" s="626"/>
      <c r="C42" s="632"/>
      <c r="D42" s="633"/>
      <c r="E42" s="633"/>
      <c r="F42" s="633"/>
      <c r="G42" s="633"/>
      <c r="H42" s="633"/>
      <c r="I42" s="633"/>
      <c r="J42" s="633"/>
      <c r="K42" s="633"/>
      <c r="L42" s="633"/>
      <c r="M42" s="633"/>
      <c r="N42" s="633"/>
      <c r="O42" s="633"/>
      <c r="P42" s="633"/>
      <c r="Q42" s="633"/>
      <c r="R42" s="633"/>
      <c r="S42" s="633"/>
      <c r="T42" s="633"/>
      <c r="U42" s="633"/>
      <c r="V42" s="634"/>
    </row>
    <row r="43" spans="1:22" ht="25.5" customHeight="1">
      <c r="A43" s="625"/>
      <c r="B43" s="626"/>
      <c r="C43" s="632"/>
      <c r="D43" s="633"/>
      <c r="E43" s="633"/>
      <c r="F43" s="633"/>
      <c r="G43" s="633"/>
      <c r="H43" s="633"/>
      <c r="I43" s="633"/>
      <c r="J43" s="633"/>
      <c r="K43" s="633"/>
      <c r="L43" s="633"/>
      <c r="M43" s="633"/>
      <c r="N43" s="633"/>
      <c r="O43" s="633"/>
      <c r="P43" s="633"/>
      <c r="Q43" s="633"/>
      <c r="R43" s="633"/>
      <c r="S43" s="633"/>
      <c r="T43" s="633"/>
      <c r="U43" s="633"/>
      <c r="V43" s="634"/>
    </row>
    <row r="44" spans="1:22" ht="25.5" customHeight="1">
      <c r="A44" s="625"/>
      <c r="B44" s="626"/>
      <c r="C44" s="632"/>
      <c r="D44" s="633"/>
      <c r="E44" s="633"/>
      <c r="F44" s="633"/>
      <c r="G44" s="633"/>
      <c r="H44" s="633"/>
      <c r="I44" s="633"/>
      <c r="J44" s="633"/>
      <c r="K44" s="633"/>
      <c r="L44" s="633"/>
      <c r="M44" s="633"/>
      <c r="N44" s="633"/>
      <c r="O44" s="633"/>
      <c r="P44" s="633"/>
      <c r="Q44" s="633"/>
      <c r="R44" s="633"/>
      <c r="S44" s="633"/>
      <c r="T44" s="633"/>
      <c r="U44" s="633"/>
      <c r="V44" s="634"/>
    </row>
    <row r="45" spans="1:22" ht="25.5" customHeight="1">
      <c r="A45" s="625"/>
      <c r="B45" s="626"/>
      <c r="C45" s="632"/>
      <c r="D45" s="633"/>
      <c r="E45" s="633"/>
      <c r="F45" s="633"/>
      <c r="G45" s="633"/>
      <c r="H45" s="633"/>
      <c r="I45" s="633"/>
      <c r="J45" s="633"/>
      <c r="K45" s="633"/>
      <c r="L45" s="633"/>
      <c r="M45" s="633"/>
      <c r="N45" s="633"/>
      <c r="O45" s="633"/>
      <c r="P45" s="633"/>
      <c r="Q45" s="633"/>
      <c r="R45" s="633"/>
      <c r="S45" s="633"/>
      <c r="T45" s="633"/>
      <c r="U45" s="633"/>
      <c r="V45" s="634"/>
    </row>
    <row r="46" spans="1:22" ht="25.5" customHeight="1">
      <c r="A46" s="625"/>
      <c r="B46" s="626"/>
      <c r="C46" s="632"/>
      <c r="D46" s="633"/>
      <c r="E46" s="633"/>
      <c r="F46" s="633"/>
      <c r="G46" s="633"/>
      <c r="H46" s="633"/>
      <c r="I46" s="633"/>
      <c r="J46" s="633"/>
      <c r="K46" s="633"/>
      <c r="L46" s="633"/>
      <c r="M46" s="633"/>
      <c r="N46" s="633"/>
      <c r="O46" s="633"/>
      <c r="P46" s="633"/>
      <c r="Q46" s="633"/>
      <c r="R46" s="633"/>
      <c r="S46" s="633"/>
      <c r="T46" s="633"/>
      <c r="U46" s="633"/>
      <c r="V46" s="634"/>
    </row>
    <row r="47" spans="1:22" ht="25.5" customHeight="1" thickBot="1">
      <c r="A47" s="627"/>
      <c r="B47" s="628"/>
      <c r="C47" s="638"/>
      <c r="D47" s="639"/>
      <c r="E47" s="639"/>
      <c r="F47" s="639"/>
      <c r="G47" s="639"/>
      <c r="H47" s="639"/>
      <c r="I47" s="639"/>
      <c r="J47" s="639"/>
      <c r="K47" s="639"/>
      <c r="L47" s="639"/>
      <c r="M47" s="639"/>
      <c r="N47" s="639"/>
      <c r="O47" s="639"/>
      <c r="P47" s="639"/>
      <c r="Q47" s="639"/>
      <c r="R47" s="639"/>
      <c r="S47" s="639"/>
      <c r="T47" s="639"/>
      <c r="U47" s="639"/>
      <c r="V47" s="640"/>
    </row>
  </sheetData>
  <mergeCells count="72">
    <mergeCell ref="C42:G47"/>
    <mergeCell ref="H42:L47"/>
    <mergeCell ref="M42:Q47"/>
    <mergeCell ref="R42:V47"/>
    <mergeCell ref="R35:V40"/>
    <mergeCell ref="C41:G41"/>
    <mergeCell ref="H41:L41"/>
    <mergeCell ref="M41:Q41"/>
    <mergeCell ref="R41:V41"/>
    <mergeCell ref="A27:B47"/>
    <mergeCell ref="C27:G27"/>
    <mergeCell ref="H27:L27"/>
    <mergeCell ref="M27:Q27"/>
    <mergeCell ref="R27:V27"/>
    <mergeCell ref="C28:G33"/>
    <mergeCell ref="H28:L33"/>
    <mergeCell ref="M28:Q33"/>
    <mergeCell ref="R28:V33"/>
    <mergeCell ref="C34:G34"/>
    <mergeCell ref="H34:L34"/>
    <mergeCell ref="M34:Q34"/>
    <mergeCell ref="R34:V34"/>
    <mergeCell ref="C35:G40"/>
    <mergeCell ref="H35:L40"/>
    <mergeCell ref="M35:Q40"/>
    <mergeCell ref="A23:C23"/>
    <mergeCell ref="U23:V23"/>
    <mergeCell ref="A24:C24"/>
    <mergeCell ref="U24:V24"/>
    <mergeCell ref="A25:C25"/>
    <mergeCell ref="D25:E25"/>
    <mergeCell ref="U25:V25"/>
    <mergeCell ref="F25:G25"/>
    <mergeCell ref="I25:J25"/>
    <mergeCell ref="K25:L25"/>
    <mergeCell ref="A20:C20"/>
    <mergeCell ref="U20:V20"/>
    <mergeCell ref="A21:C21"/>
    <mergeCell ref="U21:V21"/>
    <mergeCell ref="A22:C22"/>
    <mergeCell ref="U22:V22"/>
    <mergeCell ref="A17:C17"/>
    <mergeCell ref="U17:V17"/>
    <mergeCell ref="A18:C18"/>
    <mergeCell ref="U18:V18"/>
    <mergeCell ref="A19:C19"/>
    <mergeCell ref="U19:V19"/>
    <mergeCell ref="A16:C16"/>
    <mergeCell ref="U16:V16"/>
    <mergeCell ref="C9:F9"/>
    <mergeCell ref="C10:F10"/>
    <mergeCell ref="A11:C11"/>
    <mergeCell ref="U11:V11"/>
    <mergeCell ref="A12:C12"/>
    <mergeCell ref="U12:V12"/>
    <mergeCell ref="U13:V13"/>
    <mergeCell ref="A14:C14"/>
    <mergeCell ref="U14:V14"/>
    <mergeCell ref="A15:C15"/>
    <mergeCell ref="U15:V15"/>
    <mergeCell ref="A6:B6"/>
    <mergeCell ref="C6:H6"/>
    <mergeCell ref="U6:V6"/>
    <mergeCell ref="A7:B7"/>
    <mergeCell ref="C7:H7"/>
    <mergeCell ref="U7:V7"/>
    <mergeCell ref="U5:V5"/>
    <mergeCell ref="J2:S2"/>
    <mergeCell ref="T2:V2"/>
    <mergeCell ref="U3:V3"/>
    <mergeCell ref="A4:F4"/>
    <mergeCell ref="U4:V4"/>
  </mergeCells>
  <phoneticPr fontId="3"/>
  <pageMargins left="0.73" right="0.2" top="0.5" bottom="0.31" header="0.51200000000000001" footer="0.51200000000000001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C19"/>
  <sheetViews>
    <sheetView view="pageBreakPreview" zoomScale="60" zoomScaleNormal="100" workbookViewId="0">
      <selection activeCell="F8" sqref="F8"/>
    </sheetView>
  </sheetViews>
  <sheetFormatPr defaultRowHeight="13.5"/>
  <cols>
    <col min="1" max="1" width="9.33203125" style="464"/>
    <col min="2" max="2" width="48.6640625" style="464" customWidth="1"/>
    <col min="3" max="3" width="74.83203125" style="464" customWidth="1"/>
    <col min="4" max="16384" width="9.33203125" style="464"/>
  </cols>
  <sheetData>
    <row r="1" spans="2:3" ht="14.25" thickBot="1"/>
    <row r="2" spans="2:3" ht="31.5" customHeight="1">
      <c r="B2" s="574" t="s">
        <v>250</v>
      </c>
      <c r="C2" s="575"/>
    </row>
    <row r="3" spans="2:3" ht="22.5" customHeight="1">
      <c r="B3" s="474" t="s">
        <v>249</v>
      </c>
      <c r="C3" s="473" t="s">
        <v>248</v>
      </c>
    </row>
    <row r="4" spans="2:3" ht="19.5" customHeight="1">
      <c r="B4" s="472" t="s">
        <v>247</v>
      </c>
      <c r="C4" s="471"/>
    </row>
    <row r="5" spans="2:3" ht="56.25" customHeight="1">
      <c r="B5" s="468"/>
      <c r="C5" s="467"/>
    </row>
    <row r="6" spans="2:3" ht="56.25" customHeight="1">
      <c r="B6" s="468"/>
      <c r="C6" s="467"/>
    </row>
    <row r="7" spans="2:3" ht="56.25" customHeight="1">
      <c r="B7" s="468"/>
      <c r="C7" s="467"/>
    </row>
    <row r="8" spans="2:3" ht="56.25" customHeight="1">
      <c r="B8" s="468"/>
      <c r="C8" s="467"/>
    </row>
    <row r="9" spans="2:3" ht="56.25" customHeight="1">
      <c r="B9" s="468"/>
      <c r="C9" s="467"/>
    </row>
    <row r="10" spans="2:3" ht="56.25" customHeight="1">
      <c r="B10" s="468"/>
      <c r="C10" s="467"/>
    </row>
    <row r="11" spans="2:3" ht="56.25" customHeight="1" thickBot="1">
      <c r="B11" s="466"/>
      <c r="C11" s="465"/>
    </row>
    <row r="12" spans="2:3" ht="18" customHeight="1">
      <c r="B12" s="470" t="s">
        <v>246</v>
      </c>
      <c r="C12" s="469"/>
    </row>
    <row r="13" spans="2:3" ht="56.25" customHeight="1">
      <c r="B13" s="468"/>
      <c r="C13" s="467"/>
    </row>
    <row r="14" spans="2:3" ht="56.25" customHeight="1">
      <c r="B14" s="468"/>
      <c r="C14" s="467"/>
    </row>
    <row r="15" spans="2:3" ht="56.25" customHeight="1">
      <c r="B15" s="468"/>
      <c r="C15" s="467"/>
    </row>
    <row r="16" spans="2:3" ht="56.25" customHeight="1">
      <c r="B16" s="468"/>
      <c r="C16" s="467"/>
    </row>
    <row r="17" spans="2:3" ht="56.25" customHeight="1">
      <c r="B17" s="468"/>
      <c r="C17" s="467"/>
    </row>
    <row r="18" spans="2:3" ht="56.25" customHeight="1">
      <c r="B18" s="468"/>
      <c r="C18" s="467"/>
    </row>
    <row r="19" spans="2:3" ht="56.25" customHeight="1" thickBot="1">
      <c r="B19" s="466"/>
      <c r="C19" s="465"/>
    </row>
  </sheetData>
  <mergeCells count="1">
    <mergeCell ref="B2:C2"/>
  </mergeCells>
  <phoneticPr fontId="3"/>
  <pageMargins left="0.7" right="0.7" top="0.75" bottom="0.75" header="0.3" footer="0.3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BG60"/>
  <sheetViews>
    <sheetView view="pageBreakPreview" topLeftCell="A41" zoomScale="130" zoomScaleNormal="100" zoomScaleSheetLayoutView="130" workbookViewId="0">
      <selection activeCell="R60" sqref="R6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216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237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286" t="s">
        <v>2</v>
      </c>
      <c r="B21" s="40" t="s">
        <v>56</v>
      </c>
      <c r="C21" s="38"/>
      <c r="D21" s="38"/>
      <c r="E21" s="38"/>
      <c r="F21" s="38"/>
      <c r="G21" s="38"/>
      <c r="H21" s="38"/>
      <c r="I21" s="38"/>
      <c r="J21" s="39"/>
      <c r="K21" s="40" t="s">
        <v>57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287"/>
      <c r="B22" s="49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288" t="s">
        <v>9</v>
      </c>
      <c r="B23" s="60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137</v>
      </c>
      <c r="Y23" s="62">
        <v>274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289" t="s">
        <v>17</v>
      </c>
      <c r="B24" s="65">
        <f>'入力シート（補助）'!H48</f>
        <v>7</v>
      </c>
      <c r="C24" s="313">
        <f>'入力シート（補助）'!I48</f>
        <v>3</v>
      </c>
      <c r="D24" s="66">
        <f>SUM(B24:C24)</f>
        <v>10</v>
      </c>
      <c r="E24" s="65">
        <f>'入力シート（補助）'!J48</f>
        <v>0</v>
      </c>
      <c r="F24" s="66">
        <f>'入力シート（補助）'!K48</f>
        <v>2</v>
      </c>
      <c r="G24" s="66">
        <f>SUM(E24:F24)</f>
        <v>2</v>
      </c>
      <c r="H24" s="65">
        <f>D24+G24</f>
        <v>12</v>
      </c>
      <c r="I24" s="67">
        <f t="shared" ref="I24:I26" si="0">IF(H24=0,"-",G24/H24%)</f>
        <v>16.666666666666668</v>
      </c>
      <c r="J24" s="68">
        <f>H24/$H$60%</f>
        <v>0.52608505041648401</v>
      </c>
      <c r="K24" s="69">
        <f>'入力シート（補助）'!L48</f>
        <v>105</v>
      </c>
      <c r="L24" s="66">
        <f>'入力シート（補助）'!M48</f>
        <v>17</v>
      </c>
      <c r="M24" s="66">
        <f>SUM(K24:L24)</f>
        <v>122</v>
      </c>
      <c r="N24" s="65">
        <f>'入力シート（補助）'!N48</f>
        <v>1</v>
      </c>
      <c r="O24" s="66">
        <f>'入力シート（補助）'!O48</f>
        <v>4</v>
      </c>
      <c r="P24" s="66">
        <f>SUM(N24:O24)</f>
        <v>5</v>
      </c>
      <c r="Q24" s="65">
        <f>M24+P24</f>
        <v>127</v>
      </c>
      <c r="R24" s="67">
        <f t="shared" ref="R24:R26" si="1">IF(Q24=0,"-",P24/Q24%)</f>
        <v>3.9370078740157481</v>
      </c>
      <c r="S24" s="68">
        <f>Q24/$Q$60%</f>
        <v>1.5855181023720351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290" t="s">
        <v>18</v>
      </c>
      <c r="B25" s="74">
        <f>'入力シート（補助）'!H49</f>
        <v>13</v>
      </c>
      <c r="C25" s="314">
        <f>'入力シート（補助）'!I49</f>
        <v>1</v>
      </c>
      <c r="D25" s="75">
        <f t="shared" ref="D25:D58" si="2">SUM(B25:C25)</f>
        <v>14</v>
      </c>
      <c r="E25" s="74">
        <f>'入力シート（補助）'!J49</f>
        <v>0</v>
      </c>
      <c r="F25" s="75">
        <f>'入力シート（補助）'!K49</f>
        <v>2</v>
      </c>
      <c r="G25" s="75">
        <f t="shared" ref="G25:G58" si="3">SUM(E25:F25)</f>
        <v>2</v>
      </c>
      <c r="H25" s="74">
        <f>D25+G25</f>
        <v>16</v>
      </c>
      <c r="I25" s="76">
        <f t="shared" si="0"/>
        <v>12.5</v>
      </c>
      <c r="J25" s="77">
        <f t="shared" ref="J25:J26" si="4">H25/$H$60%</f>
        <v>0.70144673388864542</v>
      </c>
      <c r="K25" s="78">
        <f>'入力シート（補助）'!L49</f>
        <v>111</v>
      </c>
      <c r="L25" s="75">
        <f>'入力シート（補助）'!M49</f>
        <v>15</v>
      </c>
      <c r="M25" s="75">
        <f t="shared" ref="M25:M29" si="5">SUM(K25:L25)</f>
        <v>126</v>
      </c>
      <c r="N25" s="74">
        <f>'入力シート（補助）'!N49</f>
        <v>1</v>
      </c>
      <c r="O25" s="75">
        <f>'入力シート（補助）'!O49</f>
        <v>6</v>
      </c>
      <c r="P25" s="75">
        <f t="shared" ref="P25:P29" si="6">SUM(N25:O25)</f>
        <v>7</v>
      </c>
      <c r="Q25" s="74">
        <f>M25+P25</f>
        <v>133</v>
      </c>
      <c r="R25" s="76">
        <f t="shared" si="1"/>
        <v>5.2631578947368416</v>
      </c>
      <c r="S25" s="77">
        <f t="shared" ref="S25:S60" si="7">Q25/$Q$60%</f>
        <v>1.6604244694132335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290" t="s">
        <v>19</v>
      </c>
      <c r="B26" s="74">
        <f>'入力シート（補助）'!H50</f>
        <v>16</v>
      </c>
      <c r="C26" s="314">
        <f>'入力シート（補助）'!I50</f>
        <v>1</v>
      </c>
      <c r="D26" s="75">
        <f t="shared" si="2"/>
        <v>17</v>
      </c>
      <c r="E26" s="74">
        <f>'入力シート（補助）'!J50</f>
        <v>0</v>
      </c>
      <c r="F26" s="75">
        <f>'入力シート（補助）'!K50</f>
        <v>1</v>
      </c>
      <c r="G26" s="75">
        <f t="shared" si="3"/>
        <v>1</v>
      </c>
      <c r="H26" s="74">
        <f t="shared" ref="H26:H59" si="8">D26+G26</f>
        <v>18</v>
      </c>
      <c r="I26" s="76">
        <f t="shared" si="0"/>
        <v>5.5555555555555554</v>
      </c>
      <c r="J26" s="77">
        <f t="shared" si="4"/>
        <v>0.78912757562472602</v>
      </c>
      <c r="K26" s="78">
        <f>'入力シート（補助）'!L50</f>
        <v>100</v>
      </c>
      <c r="L26" s="75">
        <f>'入力シート（補助）'!M50</f>
        <v>18</v>
      </c>
      <c r="M26" s="75">
        <f t="shared" si="5"/>
        <v>118</v>
      </c>
      <c r="N26" s="74">
        <f>'入力シート（補助）'!N50</f>
        <v>0</v>
      </c>
      <c r="O26" s="75">
        <f>'入力シート（補助）'!O50</f>
        <v>3</v>
      </c>
      <c r="P26" s="75">
        <f t="shared" si="6"/>
        <v>3</v>
      </c>
      <c r="Q26" s="74">
        <f t="shared" ref="Q26:Q59" si="9">M26+P26</f>
        <v>121</v>
      </c>
      <c r="R26" s="76">
        <f t="shared" si="1"/>
        <v>2.4793388429752068</v>
      </c>
      <c r="S26" s="77">
        <f t="shared" si="7"/>
        <v>1.5106117353308366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291" t="s">
        <v>20</v>
      </c>
      <c r="B27" s="80">
        <f>'入力シート（補助）'!H51</f>
        <v>22</v>
      </c>
      <c r="C27" s="315">
        <f>'入力シート（補助）'!I51</f>
        <v>2</v>
      </c>
      <c r="D27" s="81">
        <f t="shared" si="2"/>
        <v>24</v>
      </c>
      <c r="E27" s="80">
        <f>'入力シート（補助）'!J51</f>
        <v>0</v>
      </c>
      <c r="F27" s="81">
        <f>'入力シート（補助）'!K51</f>
        <v>0</v>
      </c>
      <c r="G27" s="81">
        <f t="shared" si="3"/>
        <v>0</v>
      </c>
      <c r="H27" s="80">
        <f t="shared" si="8"/>
        <v>24</v>
      </c>
      <c r="I27" s="82">
        <f>IF(H27=0,"-",G27/H27%)</f>
        <v>0</v>
      </c>
      <c r="J27" s="83">
        <f t="shared" ref="J27:J59" si="10">H27/$H$60%</f>
        <v>1.052170100832968</v>
      </c>
      <c r="K27" s="84">
        <f>'入力シート（補助）'!L51</f>
        <v>117</v>
      </c>
      <c r="L27" s="81">
        <f>'入力シート（補助）'!M51</f>
        <v>14</v>
      </c>
      <c r="M27" s="81">
        <f t="shared" si="5"/>
        <v>131</v>
      </c>
      <c r="N27" s="80">
        <f>'入力シート（補助）'!N51</f>
        <v>0</v>
      </c>
      <c r="O27" s="81">
        <f>'入力シート（補助）'!O51</f>
        <v>6</v>
      </c>
      <c r="P27" s="81">
        <f t="shared" si="6"/>
        <v>6</v>
      </c>
      <c r="Q27" s="80">
        <f t="shared" si="9"/>
        <v>137</v>
      </c>
      <c r="R27" s="82">
        <f>IF(Q27=0,"-",P27/Q27%)</f>
        <v>4.3795620437956204</v>
      </c>
      <c r="S27" s="83">
        <f t="shared" si="7"/>
        <v>1.7103620474406993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290" t="s">
        <v>21</v>
      </c>
      <c r="B28" s="74">
        <f>'入力シート（補助）'!H52</f>
        <v>18</v>
      </c>
      <c r="C28" s="314">
        <f>'入力シート（補助）'!I52</f>
        <v>1</v>
      </c>
      <c r="D28" s="75">
        <f t="shared" si="2"/>
        <v>19</v>
      </c>
      <c r="E28" s="74">
        <f>'入力シート（補助）'!J52</f>
        <v>0</v>
      </c>
      <c r="F28" s="75">
        <f>'入力シート（補助）'!K52</f>
        <v>1</v>
      </c>
      <c r="G28" s="75">
        <f t="shared" si="3"/>
        <v>1</v>
      </c>
      <c r="H28" s="74">
        <f t="shared" si="8"/>
        <v>20</v>
      </c>
      <c r="I28" s="76">
        <f t="shared" ref="I28:I60" si="11">IF(H28=0,"-",G28/H28%)</f>
        <v>5</v>
      </c>
      <c r="J28" s="77">
        <f t="shared" si="10"/>
        <v>0.87680841736080672</v>
      </c>
      <c r="K28" s="78">
        <f>'入力シート（補助）'!L52</f>
        <v>122</v>
      </c>
      <c r="L28" s="75">
        <f>'入力シート（補助）'!M52</f>
        <v>15</v>
      </c>
      <c r="M28" s="75">
        <f t="shared" si="5"/>
        <v>137</v>
      </c>
      <c r="N28" s="74">
        <f>'入力シート（補助）'!N52</f>
        <v>0</v>
      </c>
      <c r="O28" s="75">
        <f>'入力シート（補助）'!O52</f>
        <v>3</v>
      </c>
      <c r="P28" s="75">
        <f t="shared" si="6"/>
        <v>3</v>
      </c>
      <c r="Q28" s="74">
        <f t="shared" si="9"/>
        <v>140</v>
      </c>
      <c r="R28" s="76">
        <f t="shared" ref="R28:R60" si="12">IF(Q28=0,"-",P28/Q28%)</f>
        <v>2.1428571428571428</v>
      </c>
      <c r="S28" s="77">
        <f t="shared" si="7"/>
        <v>1.7478152309612984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292" t="s">
        <v>22</v>
      </c>
      <c r="B29" s="86">
        <f>'入力シート（補助）'!H53</f>
        <v>28</v>
      </c>
      <c r="C29" s="316">
        <f>'入力シート（補助）'!I53</f>
        <v>2</v>
      </c>
      <c r="D29" s="87">
        <f t="shared" si="2"/>
        <v>30</v>
      </c>
      <c r="E29" s="86">
        <f>'入力シート（補助）'!J53</f>
        <v>0</v>
      </c>
      <c r="F29" s="87">
        <f>'入力シート（補助）'!K53</f>
        <v>1</v>
      </c>
      <c r="G29" s="87">
        <f t="shared" si="3"/>
        <v>1</v>
      </c>
      <c r="H29" s="86">
        <f t="shared" si="8"/>
        <v>31</v>
      </c>
      <c r="I29" s="88">
        <f t="shared" si="11"/>
        <v>3.2258064516129035</v>
      </c>
      <c r="J29" s="89">
        <f t="shared" si="10"/>
        <v>1.3590530469092503</v>
      </c>
      <c r="K29" s="90">
        <f>'入力シート（補助）'!L53</f>
        <v>135</v>
      </c>
      <c r="L29" s="87">
        <f>'入力シート（補助）'!M53</f>
        <v>25</v>
      </c>
      <c r="M29" s="87">
        <f t="shared" si="5"/>
        <v>160</v>
      </c>
      <c r="N29" s="86">
        <f>'入力シート（補助）'!N53</f>
        <v>1</v>
      </c>
      <c r="O29" s="87">
        <f>'入力シート（補助）'!O53</f>
        <v>9</v>
      </c>
      <c r="P29" s="87">
        <f t="shared" si="6"/>
        <v>10</v>
      </c>
      <c r="Q29" s="86">
        <f t="shared" si="9"/>
        <v>170</v>
      </c>
      <c r="R29" s="88">
        <f t="shared" si="12"/>
        <v>5.882352941176471</v>
      </c>
      <c r="S29" s="89">
        <f t="shared" si="7"/>
        <v>2.1223470661672912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293" t="s">
        <v>23</v>
      </c>
      <c r="B30" s="318">
        <f>SUM(B24:B29)</f>
        <v>104</v>
      </c>
      <c r="C30" s="320">
        <f>SUM(C24:C29)</f>
        <v>10</v>
      </c>
      <c r="D30" s="94">
        <f t="shared" ref="D30:G30" si="13">SUM(D24:D29)</f>
        <v>114</v>
      </c>
      <c r="E30" s="93">
        <f>SUM(E24:E29)</f>
        <v>0</v>
      </c>
      <c r="F30" s="94">
        <f>SUM(F24:F29)</f>
        <v>7</v>
      </c>
      <c r="G30" s="94">
        <f t="shared" si="13"/>
        <v>7</v>
      </c>
      <c r="H30" s="93">
        <f t="shared" si="8"/>
        <v>121</v>
      </c>
      <c r="I30" s="95">
        <f t="shared" si="11"/>
        <v>5.785123966942149</v>
      </c>
      <c r="J30" s="96">
        <f t="shared" si="10"/>
        <v>5.3046909250328804</v>
      </c>
      <c r="K30" s="320">
        <f>SUM(K24:K29)</f>
        <v>690</v>
      </c>
      <c r="L30" s="310">
        <f>SUM(L24:L29)</f>
        <v>104</v>
      </c>
      <c r="M30" s="94">
        <f t="shared" ref="M30" si="14">SUM(M24:M29)</f>
        <v>794</v>
      </c>
      <c r="N30" s="93">
        <f>SUM(N24:N29)</f>
        <v>3</v>
      </c>
      <c r="O30" s="310">
        <f>SUM(O24:O29)</f>
        <v>31</v>
      </c>
      <c r="P30" s="94">
        <f t="shared" ref="P30" si="15">SUM(P24:P29)</f>
        <v>34</v>
      </c>
      <c r="Q30" s="93">
        <f t="shared" si="9"/>
        <v>828</v>
      </c>
      <c r="R30" s="95">
        <f t="shared" si="12"/>
        <v>4.1062801932367154</v>
      </c>
      <c r="S30" s="96">
        <f t="shared" si="7"/>
        <v>10.337078651685394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294" t="s">
        <v>24</v>
      </c>
      <c r="B31" s="99">
        <f>'入力シート（補助）'!H55</f>
        <v>28</v>
      </c>
      <c r="C31" s="317">
        <f>'入力シート（補助）'!I55</f>
        <v>4</v>
      </c>
      <c r="D31" s="100">
        <f t="shared" si="2"/>
        <v>32</v>
      </c>
      <c r="E31" s="99">
        <f>'入力シート（補助）'!J55</f>
        <v>0</v>
      </c>
      <c r="F31" s="100">
        <f>'入力シート（補助）'!K55</f>
        <v>2</v>
      </c>
      <c r="G31" s="100">
        <f t="shared" si="3"/>
        <v>2</v>
      </c>
      <c r="H31" s="99">
        <f t="shared" si="8"/>
        <v>34</v>
      </c>
      <c r="I31" s="101">
        <f t="shared" si="11"/>
        <v>5.8823529411764701</v>
      </c>
      <c r="J31" s="102">
        <f t="shared" si="10"/>
        <v>1.4905743095133714</v>
      </c>
      <c r="K31" s="103">
        <f>'入力シート（補助）'!L55</f>
        <v>157</v>
      </c>
      <c r="L31" s="100">
        <f>'入力シート（補助）'!M55</f>
        <v>27</v>
      </c>
      <c r="M31" s="100">
        <f t="shared" ref="M31:M36" si="16">SUM(K31:L31)</f>
        <v>184</v>
      </c>
      <c r="N31" s="99">
        <f>'入力シート（補助）'!N55</f>
        <v>0</v>
      </c>
      <c r="O31" s="100">
        <f>'入力シート（補助）'!O55</f>
        <v>4</v>
      </c>
      <c r="P31" s="100">
        <f t="shared" ref="P31:P36" si="17">SUM(N31:O31)</f>
        <v>4</v>
      </c>
      <c r="Q31" s="99">
        <f t="shared" si="9"/>
        <v>188</v>
      </c>
      <c r="R31" s="101">
        <f t="shared" si="12"/>
        <v>2.1276595744680851</v>
      </c>
      <c r="S31" s="102">
        <f t="shared" si="7"/>
        <v>2.3470661672908864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290" t="s">
        <v>25</v>
      </c>
      <c r="B32" s="74">
        <f>'入力シート（補助）'!H56</f>
        <v>20</v>
      </c>
      <c r="C32" s="314">
        <f>'入力シート（補助）'!I56</f>
        <v>1</v>
      </c>
      <c r="D32" s="75">
        <f t="shared" si="2"/>
        <v>21</v>
      </c>
      <c r="E32" s="74">
        <f>'入力シート（補助）'!J56</f>
        <v>1</v>
      </c>
      <c r="F32" s="75">
        <f>'入力シート（補助）'!K56</f>
        <v>2</v>
      </c>
      <c r="G32" s="75">
        <f t="shared" si="3"/>
        <v>3</v>
      </c>
      <c r="H32" s="74">
        <f t="shared" si="8"/>
        <v>24</v>
      </c>
      <c r="I32" s="76">
        <f t="shared" si="11"/>
        <v>12.5</v>
      </c>
      <c r="J32" s="77">
        <f t="shared" si="10"/>
        <v>1.052170100832968</v>
      </c>
      <c r="K32" s="78">
        <f>'入力シート（補助）'!L56</f>
        <v>124</v>
      </c>
      <c r="L32" s="75">
        <f>'入力シート（補助）'!M56</f>
        <v>14</v>
      </c>
      <c r="M32" s="75">
        <f t="shared" si="16"/>
        <v>138</v>
      </c>
      <c r="N32" s="74">
        <f>'入力シート（補助）'!N56</f>
        <v>2</v>
      </c>
      <c r="O32" s="75">
        <f>'入力シート（補助）'!O56</f>
        <v>5</v>
      </c>
      <c r="P32" s="75">
        <f t="shared" si="17"/>
        <v>7</v>
      </c>
      <c r="Q32" s="74">
        <f t="shared" si="9"/>
        <v>145</v>
      </c>
      <c r="R32" s="76">
        <f t="shared" si="12"/>
        <v>4.8275862068965516</v>
      </c>
      <c r="S32" s="77">
        <f t="shared" si="7"/>
        <v>1.8102372034956307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290" t="s">
        <v>26</v>
      </c>
      <c r="B33" s="74">
        <f>'入力シート（補助）'!H57</f>
        <v>27</v>
      </c>
      <c r="C33" s="314">
        <f>'入力シート（補助）'!I57</f>
        <v>2</v>
      </c>
      <c r="D33" s="75">
        <f t="shared" si="2"/>
        <v>29</v>
      </c>
      <c r="E33" s="74">
        <f>'入力シート（補助）'!J57</f>
        <v>0</v>
      </c>
      <c r="F33" s="75">
        <f>'入力シート（補助）'!K57</f>
        <v>3</v>
      </c>
      <c r="G33" s="75">
        <f t="shared" si="3"/>
        <v>3</v>
      </c>
      <c r="H33" s="74">
        <f t="shared" si="8"/>
        <v>32</v>
      </c>
      <c r="I33" s="76">
        <f t="shared" si="11"/>
        <v>9.375</v>
      </c>
      <c r="J33" s="77">
        <f t="shared" si="10"/>
        <v>1.4028934677772908</v>
      </c>
      <c r="K33" s="78">
        <f>'入力シート（補助）'!L57</f>
        <v>116</v>
      </c>
      <c r="L33" s="75">
        <f>'入力シート（補助）'!M57</f>
        <v>18</v>
      </c>
      <c r="M33" s="75">
        <f t="shared" si="16"/>
        <v>134</v>
      </c>
      <c r="N33" s="74">
        <f>'入力シート（補助）'!N57</f>
        <v>0</v>
      </c>
      <c r="O33" s="75">
        <f>'入力シート（補助）'!O57</f>
        <v>8</v>
      </c>
      <c r="P33" s="75">
        <f t="shared" si="17"/>
        <v>8</v>
      </c>
      <c r="Q33" s="74">
        <f t="shared" si="9"/>
        <v>142</v>
      </c>
      <c r="R33" s="76">
        <f t="shared" si="12"/>
        <v>5.6338028169014089</v>
      </c>
      <c r="S33" s="77">
        <f t="shared" si="7"/>
        <v>1.7727840199750313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290" t="s">
        <v>27</v>
      </c>
      <c r="B34" s="74">
        <f>'入力シート（補助）'!H58</f>
        <v>15</v>
      </c>
      <c r="C34" s="314">
        <f>'入力シート（補助）'!I58</f>
        <v>2</v>
      </c>
      <c r="D34" s="75">
        <f t="shared" si="2"/>
        <v>17</v>
      </c>
      <c r="E34" s="74">
        <f>'入力シート（補助）'!J58</f>
        <v>0</v>
      </c>
      <c r="F34" s="75">
        <f>'入力シート（補助）'!K58</f>
        <v>1</v>
      </c>
      <c r="G34" s="75">
        <f t="shared" si="3"/>
        <v>1</v>
      </c>
      <c r="H34" s="74">
        <f t="shared" si="8"/>
        <v>18</v>
      </c>
      <c r="I34" s="76">
        <f t="shared" si="11"/>
        <v>5.5555555555555554</v>
      </c>
      <c r="J34" s="77">
        <f t="shared" si="10"/>
        <v>0.78912757562472602</v>
      </c>
      <c r="K34" s="78">
        <f>'入力シート（補助）'!L58</f>
        <v>101</v>
      </c>
      <c r="L34" s="75">
        <f>'入力シート（補助）'!M58</f>
        <v>23</v>
      </c>
      <c r="M34" s="75">
        <f t="shared" si="16"/>
        <v>124</v>
      </c>
      <c r="N34" s="74">
        <f>'入力シート（補助）'!N58</f>
        <v>0</v>
      </c>
      <c r="O34" s="75">
        <f>'入力シート（補助）'!O58</f>
        <v>3</v>
      </c>
      <c r="P34" s="75">
        <f t="shared" si="17"/>
        <v>3</v>
      </c>
      <c r="Q34" s="74">
        <f t="shared" si="9"/>
        <v>127</v>
      </c>
      <c r="R34" s="76">
        <f t="shared" si="12"/>
        <v>2.3622047244094486</v>
      </c>
      <c r="S34" s="77">
        <f t="shared" si="7"/>
        <v>1.5855181023720351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290" t="s">
        <v>28</v>
      </c>
      <c r="B35" s="74">
        <f>'入力シート（補助）'!H59</f>
        <v>19</v>
      </c>
      <c r="C35" s="314">
        <f>'入力シート（補助）'!I59</f>
        <v>2</v>
      </c>
      <c r="D35" s="75">
        <f t="shared" si="2"/>
        <v>21</v>
      </c>
      <c r="E35" s="74">
        <f>'入力シート（補助）'!J59</f>
        <v>0</v>
      </c>
      <c r="F35" s="75">
        <f>'入力シート（補助）'!K59</f>
        <v>1</v>
      </c>
      <c r="G35" s="75">
        <f t="shared" si="3"/>
        <v>1</v>
      </c>
      <c r="H35" s="74">
        <f t="shared" si="8"/>
        <v>22</v>
      </c>
      <c r="I35" s="76">
        <f t="shared" si="11"/>
        <v>4.5454545454545459</v>
      </c>
      <c r="J35" s="77">
        <f t="shared" si="10"/>
        <v>0.96448925909688743</v>
      </c>
      <c r="K35" s="78">
        <f>'入力シート（補助）'!L59</f>
        <v>129</v>
      </c>
      <c r="L35" s="75">
        <f>'入力シート（補助）'!M59</f>
        <v>32</v>
      </c>
      <c r="M35" s="75">
        <f t="shared" si="16"/>
        <v>161</v>
      </c>
      <c r="N35" s="74">
        <f>'入力シート（補助）'!N59</f>
        <v>0</v>
      </c>
      <c r="O35" s="75">
        <f>'入力シート（補助）'!O59</f>
        <v>6</v>
      </c>
      <c r="P35" s="75">
        <f t="shared" si="17"/>
        <v>6</v>
      </c>
      <c r="Q35" s="74">
        <f t="shared" si="9"/>
        <v>167</v>
      </c>
      <c r="R35" s="76">
        <f t="shared" si="12"/>
        <v>3.5928143712574854</v>
      </c>
      <c r="S35" s="77">
        <f t="shared" si="7"/>
        <v>2.0848938826466918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292" t="s">
        <v>29</v>
      </c>
      <c r="B36" s="86">
        <f>'入力シート（補助）'!H60</f>
        <v>9</v>
      </c>
      <c r="C36" s="316">
        <f>'入力シート（補助）'!I60</f>
        <v>0</v>
      </c>
      <c r="D36" s="87">
        <f t="shared" si="2"/>
        <v>9</v>
      </c>
      <c r="E36" s="86">
        <f>'入力シート（補助）'!J60</f>
        <v>0</v>
      </c>
      <c r="F36" s="87">
        <f>'入力シート（補助）'!K60</f>
        <v>2</v>
      </c>
      <c r="G36" s="87">
        <f t="shared" si="3"/>
        <v>2</v>
      </c>
      <c r="H36" s="86">
        <f t="shared" si="8"/>
        <v>11</v>
      </c>
      <c r="I36" s="88">
        <f t="shared" si="11"/>
        <v>18.181818181818183</v>
      </c>
      <c r="J36" s="89">
        <f t="shared" si="10"/>
        <v>0.48224462954844372</v>
      </c>
      <c r="K36" s="90">
        <f>'入力シート（補助）'!L60</f>
        <v>83</v>
      </c>
      <c r="L36" s="87">
        <f>'入力シート（補助）'!M60</f>
        <v>15</v>
      </c>
      <c r="M36" s="87">
        <f t="shared" si="16"/>
        <v>98</v>
      </c>
      <c r="N36" s="86">
        <f>'入力シート（補助）'!N60</f>
        <v>1</v>
      </c>
      <c r="O36" s="87">
        <f>'入力シート（補助）'!O60</f>
        <v>6</v>
      </c>
      <c r="P36" s="87">
        <f t="shared" si="17"/>
        <v>7</v>
      </c>
      <c r="Q36" s="86">
        <f t="shared" si="9"/>
        <v>105</v>
      </c>
      <c r="R36" s="88">
        <f t="shared" si="12"/>
        <v>6.6666666666666661</v>
      </c>
      <c r="S36" s="89">
        <f t="shared" si="7"/>
        <v>1.3108614232209739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293" t="s">
        <v>30</v>
      </c>
      <c r="B37" s="93">
        <f>SUM(B31:B36)</f>
        <v>118</v>
      </c>
      <c r="C37" s="310">
        <f>SUM(C31:C36)</f>
        <v>11</v>
      </c>
      <c r="D37" s="94">
        <f t="shared" ref="D37:G37" si="18">SUM(D31:D36)</f>
        <v>129</v>
      </c>
      <c r="E37" s="93">
        <f>SUM(E31:E36)</f>
        <v>1</v>
      </c>
      <c r="F37" s="94">
        <f>SUM(F31:F36)</f>
        <v>11</v>
      </c>
      <c r="G37" s="94">
        <f t="shared" si="18"/>
        <v>12</v>
      </c>
      <c r="H37" s="93">
        <f t="shared" si="8"/>
        <v>141</v>
      </c>
      <c r="I37" s="95">
        <f t="shared" si="11"/>
        <v>8.5106382978723403</v>
      </c>
      <c r="J37" s="96">
        <f t="shared" si="10"/>
        <v>6.1814993423936873</v>
      </c>
      <c r="K37" s="320">
        <f>SUM(K31:K36)</f>
        <v>710</v>
      </c>
      <c r="L37" s="310">
        <f>SUM(L31:L36)</f>
        <v>129</v>
      </c>
      <c r="M37" s="94">
        <f t="shared" ref="M37" si="19">SUM(M31:M36)</f>
        <v>839</v>
      </c>
      <c r="N37" s="93">
        <f>SUM(N31:N36)</f>
        <v>3</v>
      </c>
      <c r="O37" s="310">
        <f>SUM(O31:O36)</f>
        <v>32</v>
      </c>
      <c r="P37" s="94">
        <f t="shared" ref="P37" si="20">SUM(P31:P36)</f>
        <v>35</v>
      </c>
      <c r="Q37" s="93">
        <f t="shared" si="9"/>
        <v>874</v>
      </c>
      <c r="R37" s="95">
        <f t="shared" si="12"/>
        <v>4.0045766590389018</v>
      </c>
      <c r="S37" s="96">
        <f t="shared" si="7"/>
        <v>10.911360799001249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293" t="s">
        <v>31</v>
      </c>
      <c r="B38" s="104">
        <f>'入力シート（補助）'!H62</f>
        <v>118</v>
      </c>
      <c r="C38" s="108">
        <f>'入力シート（補助）'!I62</f>
        <v>23</v>
      </c>
      <c r="D38" s="94">
        <f t="shared" si="2"/>
        <v>141</v>
      </c>
      <c r="E38" s="104">
        <f>'入力シート（補助）'!J62</f>
        <v>0</v>
      </c>
      <c r="F38" s="105">
        <f>'入力シート（補助）'!K62</f>
        <v>12</v>
      </c>
      <c r="G38" s="94">
        <f t="shared" si="3"/>
        <v>12</v>
      </c>
      <c r="H38" s="93">
        <f t="shared" si="8"/>
        <v>153</v>
      </c>
      <c r="I38" s="95">
        <f t="shared" si="11"/>
        <v>7.8431372549019605</v>
      </c>
      <c r="J38" s="96">
        <f t="shared" si="10"/>
        <v>6.7075843928101717</v>
      </c>
      <c r="K38" s="106">
        <f>'入力シート（補助）'!L62</f>
        <v>587</v>
      </c>
      <c r="L38" s="105">
        <f>'入力シート（補助）'!M62</f>
        <v>118</v>
      </c>
      <c r="M38" s="94">
        <f t="shared" ref="M38:M51" si="21">SUM(K38:L38)</f>
        <v>705</v>
      </c>
      <c r="N38" s="104">
        <f>'入力シート（補助）'!N62</f>
        <v>4</v>
      </c>
      <c r="O38" s="105">
        <f>'入力シート（補助）'!O62</f>
        <v>59</v>
      </c>
      <c r="P38" s="94">
        <f t="shared" ref="P38:P51" si="22">SUM(N38:O38)</f>
        <v>63</v>
      </c>
      <c r="Q38" s="93">
        <f t="shared" si="9"/>
        <v>768</v>
      </c>
      <c r="R38" s="95">
        <f t="shared" si="12"/>
        <v>8.203125</v>
      </c>
      <c r="S38" s="96">
        <f t="shared" si="7"/>
        <v>9.5880149812734086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295" t="s">
        <v>32</v>
      </c>
      <c r="B39" s="104">
        <f>'入力シート（補助）'!H63</f>
        <v>150</v>
      </c>
      <c r="C39" s="108">
        <f>'入力シート（補助）'!I63</f>
        <v>28</v>
      </c>
      <c r="D39" s="94">
        <f t="shared" si="2"/>
        <v>178</v>
      </c>
      <c r="E39" s="104">
        <f>'入力シート（補助）'!J63</f>
        <v>1</v>
      </c>
      <c r="F39" s="105">
        <f>'入力シート（補助）'!K63</f>
        <v>11</v>
      </c>
      <c r="G39" s="94">
        <f t="shared" si="3"/>
        <v>12</v>
      </c>
      <c r="H39" s="93">
        <f t="shared" si="8"/>
        <v>190</v>
      </c>
      <c r="I39" s="95">
        <f t="shared" si="11"/>
        <v>6.3157894736842106</v>
      </c>
      <c r="J39" s="96">
        <f t="shared" si="10"/>
        <v>8.3296799649276636</v>
      </c>
      <c r="K39" s="106">
        <f>'入力シート（補助）'!L63</f>
        <v>419</v>
      </c>
      <c r="L39" s="105">
        <f>'入力シート（補助）'!M63</f>
        <v>95</v>
      </c>
      <c r="M39" s="94">
        <f t="shared" si="21"/>
        <v>514</v>
      </c>
      <c r="N39" s="104">
        <f>'入力シート（補助）'!N63</f>
        <v>2</v>
      </c>
      <c r="O39" s="105">
        <f>'入力シート（補助）'!O63</f>
        <v>39</v>
      </c>
      <c r="P39" s="94">
        <f t="shared" si="22"/>
        <v>41</v>
      </c>
      <c r="Q39" s="93">
        <f t="shared" si="9"/>
        <v>555</v>
      </c>
      <c r="R39" s="95">
        <f t="shared" si="12"/>
        <v>7.3873873873873874</v>
      </c>
      <c r="S39" s="96">
        <f t="shared" si="7"/>
        <v>6.9288389513108619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295" t="s">
        <v>33</v>
      </c>
      <c r="B40" s="104">
        <f>'入力シート（補助）'!H64</f>
        <v>153</v>
      </c>
      <c r="C40" s="108">
        <f>'入力シート（補助）'!I64</f>
        <v>32</v>
      </c>
      <c r="D40" s="94">
        <f t="shared" si="2"/>
        <v>185</v>
      </c>
      <c r="E40" s="104">
        <f>'入力シート（補助）'!J64</f>
        <v>0</v>
      </c>
      <c r="F40" s="105">
        <f>'入力シート（補助）'!K64</f>
        <v>15</v>
      </c>
      <c r="G40" s="94">
        <f t="shared" si="3"/>
        <v>15</v>
      </c>
      <c r="H40" s="93">
        <f t="shared" si="8"/>
        <v>200</v>
      </c>
      <c r="I40" s="95">
        <f t="shared" si="11"/>
        <v>7.5</v>
      </c>
      <c r="J40" s="96">
        <f t="shared" si="10"/>
        <v>8.7680841736080666</v>
      </c>
      <c r="K40" s="106">
        <f>'入力シート（補助）'!L64</f>
        <v>396</v>
      </c>
      <c r="L40" s="105">
        <f>'入力シート（補助）'!M64</f>
        <v>100</v>
      </c>
      <c r="M40" s="94">
        <f t="shared" si="21"/>
        <v>496</v>
      </c>
      <c r="N40" s="104">
        <f>'入力シート（補助）'!N64</f>
        <v>1</v>
      </c>
      <c r="O40" s="105">
        <f>'入力シート（補助）'!O64</f>
        <v>33</v>
      </c>
      <c r="P40" s="94">
        <f t="shared" si="22"/>
        <v>34</v>
      </c>
      <c r="Q40" s="93">
        <f t="shared" si="9"/>
        <v>530</v>
      </c>
      <c r="R40" s="95">
        <f t="shared" si="12"/>
        <v>6.4150943396226419</v>
      </c>
      <c r="S40" s="96">
        <f t="shared" si="7"/>
        <v>6.6167290886392012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295" t="s">
        <v>34</v>
      </c>
      <c r="B41" s="104">
        <f>'入力シート（補助）'!H65</f>
        <v>174</v>
      </c>
      <c r="C41" s="108">
        <f>'入力シート（補助）'!I65</f>
        <v>27</v>
      </c>
      <c r="D41" s="94">
        <f t="shared" si="2"/>
        <v>201</v>
      </c>
      <c r="E41" s="104">
        <f>'入力シート（補助）'!J65</f>
        <v>0</v>
      </c>
      <c r="F41" s="105">
        <f>'入力シート（補助）'!K65</f>
        <v>6</v>
      </c>
      <c r="G41" s="94">
        <f t="shared" si="3"/>
        <v>6</v>
      </c>
      <c r="H41" s="93">
        <f t="shared" si="8"/>
        <v>207</v>
      </c>
      <c r="I41" s="95">
        <f t="shared" si="11"/>
        <v>2.8985507246376816</v>
      </c>
      <c r="J41" s="96">
        <f t="shared" si="10"/>
        <v>9.0749671196843487</v>
      </c>
      <c r="K41" s="106">
        <f>'入力シート（補助）'!L65</f>
        <v>449</v>
      </c>
      <c r="L41" s="105">
        <f>'入力シート（補助）'!M65</f>
        <v>75</v>
      </c>
      <c r="M41" s="94">
        <f t="shared" si="21"/>
        <v>524</v>
      </c>
      <c r="N41" s="104">
        <f>'入力シート（補助）'!N65</f>
        <v>1</v>
      </c>
      <c r="O41" s="105">
        <f>'入力シート（補助）'!O65</f>
        <v>29</v>
      </c>
      <c r="P41" s="94">
        <f t="shared" si="22"/>
        <v>30</v>
      </c>
      <c r="Q41" s="93">
        <f t="shared" si="9"/>
        <v>554</v>
      </c>
      <c r="R41" s="95">
        <f t="shared" si="12"/>
        <v>5.4151624548736459</v>
      </c>
      <c r="S41" s="96">
        <f t="shared" si="7"/>
        <v>6.9163545568039959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295" t="s">
        <v>35</v>
      </c>
      <c r="B42" s="104">
        <f>'入力シート（補助）'!H66</f>
        <v>177</v>
      </c>
      <c r="C42" s="108">
        <f>'入力シート（補助）'!I66</f>
        <v>26</v>
      </c>
      <c r="D42" s="94">
        <f t="shared" si="2"/>
        <v>203</v>
      </c>
      <c r="E42" s="104">
        <f>'入力シート（補助）'!J66</f>
        <v>2</v>
      </c>
      <c r="F42" s="105">
        <f>'入力シート（補助）'!K66</f>
        <v>8</v>
      </c>
      <c r="G42" s="94">
        <f t="shared" si="3"/>
        <v>10</v>
      </c>
      <c r="H42" s="93">
        <f t="shared" si="8"/>
        <v>213</v>
      </c>
      <c r="I42" s="95">
        <f t="shared" si="11"/>
        <v>4.694835680751174</v>
      </c>
      <c r="J42" s="96">
        <f t="shared" si="10"/>
        <v>9.3380096448925922</v>
      </c>
      <c r="K42" s="106">
        <f>'入力シート（補助）'!L66</f>
        <v>494</v>
      </c>
      <c r="L42" s="105">
        <f>'入力シート（補助）'!M66</f>
        <v>101</v>
      </c>
      <c r="M42" s="94">
        <f t="shared" si="21"/>
        <v>595</v>
      </c>
      <c r="N42" s="104">
        <f>'入力シート（補助）'!N66</f>
        <v>4</v>
      </c>
      <c r="O42" s="105">
        <f>'入力シート（補助）'!O66</f>
        <v>23</v>
      </c>
      <c r="P42" s="94">
        <f t="shared" si="22"/>
        <v>27</v>
      </c>
      <c r="Q42" s="93">
        <f t="shared" si="9"/>
        <v>622</v>
      </c>
      <c r="R42" s="95">
        <f t="shared" si="12"/>
        <v>4.3408360128617369</v>
      </c>
      <c r="S42" s="96">
        <f t="shared" si="7"/>
        <v>7.7652933832709117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295" t="s">
        <v>36</v>
      </c>
      <c r="B43" s="104">
        <f>'入力シート（補助）'!H67</f>
        <v>141</v>
      </c>
      <c r="C43" s="108">
        <f>'入力シート（補助）'!I67</f>
        <v>29</v>
      </c>
      <c r="D43" s="94">
        <f t="shared" si="2"/>
        <v>170</v>
      </c>
      <c r="E43" s="104">
        <f>'入力シート（補助）'!J67</f>
        <v>1</v>
      </c>
      <c r="F43" s="105">
        <f>'入力シート（補助）'!K67</f>
        <v>12</v>
      </c>
      <c r="G43" s="94">
        <f t="shared" si="3"/>
        <v>13</v>
      </c>
      <c r="H43" s="93">
        <f t="shared" si="8"/>
        <v>183</v>
      </c>
      <c r="I43" s="95">
        <f t="shared" si="11"/>
        <v>7.1038251366120218</v>
      </c>
      <c r="J43" s="96">
        <f t="shared" si="10"/>
        <v>8.0227970188513815</v>
      </c>
      <c r="K43" s="106">
        <f>'入力シート（補助）'!L67</f>
        <v>485</v>
      </c>
      <c r="L43" s="105">
        <f>'入力シート（補助）'!M67</f>
        <v>112</v>
      </c>
      <c r="M43" s="94">
        <f t="shared" si="21"/>
        <v>597</v>
      </c>
      <c r="N43" s="104">
        <f>'入力シート（補助）'!N67</f>
        <v>2</v>
      </c>
      <c r="O43" s="105">
        <f>'入力シート（補助）'!O67</f>
        <v>21</v>
      </c>
      <c r="P43" s="94">
        <f t="shared" si="22"/>
        <v>23</v>
      </c>
      <c r="Q43" s="93">
        <f t="shared" si="9"/>
        <v>620</v>
      </c>
      <c r="R43" s="95">
        <f t="shared" si="12"/>
        <v>3.7096774193548385</v>
      </c>
      <c r="S43" s="96">
        <f t="shared" si="7"/>
        <v>7.7403245942571788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295" t="s">
        <v>37</v>
      </c>
      <c r="B44" s="107">
        <f>'入力シート（補助）'!H68</f>
        <v>160</v>
      </c>
      <c r="C44" s="108">
        <f>'入力シート（補助）'!I68</f>
        <v>48</v>
      </c>
      <c r="D44" s="109">
        <f t="shared" si="2"/>
        <v>208</v>
      </c>
      <c r="E44" s="107">
        <f>'入力シート（補助）'!J68</f>
        <v>1</v>
      </c>
      <c r="F44" s="110">
        <f>'入力シート（補助）'!K68</f>
        <v>11</v>
      </c>
      <c r="G44" s="109">
        <f t="shared" si="3"/>
        <v>12</v>
      </c>
      <c r="H44" s="104">
        <f t="shared" si="8"/>
        <v>220</v>
      </c>
      <c r="I44" s="95">
        <f t="shared" si="11"/>
        <v>5.4545454545454541</v>
      </c>
      <c r="J44" s="96">
        <f t="shared" si="10"/>
        <v>9.6448925909688743</v>
      </c>
      <c r="K44" s="111">
        <f>'入力シート（補助）'!L68</f>
        <v>453</v>
      </c>
      <c r="L44" s="108">
        <f>'入力シート（補助）'!M68</f>
        <v>118</v>
      </c>
      <c r="M44" s="109">
        <f t="shared" si="21"/>
        <v>571</v>
      </c>
      <c r="N44" s="107">
        <f>'入力シート（補助）'!N68</f>
        <v>3</v>
      </c>
      <c r="O44" s="110">
        <f>'入力シート（補助）'!O68</f>
        <v>19</v>
      </c>
      <c r="P44" s="109">
        <f t="shared" si="22"/>
        <v>22</v>
      </c>
      <c r="Q44" s="104">
        <f t="shared" si="9"/>
        <v>593</v>
      </c>
      <c r="R44" s="95">
        <f t="shared" si="12"/>
        <v>3.7099494097807759</v>
      </c>
      <c r="S44" s="96">
        <f t="shared" si="7"/>
        <v>7.403245942571786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296" t="s">
        <v>38</v>
      </c>
      <c r="B45" s="107">
        <f>'入力シート（補助）'!H69</f>
        <v>168</v>
      </c>
      <c r="C45" s="108">
        <f>'入力シート（補助）'!I69</f>
        <v>30</v>
      </c>
      <c r="D45" s="109">
        <f t="shared" si="2"/>
        <v>198</v>
      </c>
      <c r="E45" s="107">
        <f>'入力シート（補助）'!J69</f>
        <v>2</v>
      </c>
      <c r="F45" s="110">
        <f>'入力シート（補助）'!K69</f>
        <v>8</v>
      </c>
      <c r="G45" s="109">
        <f t="shared" si="3"/>
        <v>10</v>
      </c>
      <c r="H45" s="104">
        <f t="shared" si="8"/>
        <v>208</v>
      </c>
      <c r="I45" s="95">
        <f t="shared" si="11"/>
        <v>4.8076923076923075</v>
      </c>
      <c r="J45" s="96">
        <f t="shared" si="10"/>
        <v>9.118807540552389</v>
      </c>
      <c r="K45" s="111">
        <f>'入力シート（補助）'!L69</f>
        <v>501</v>
      </c>
      <c r="L45" s="108">
        <f>'入力シート（補助）'!M69</f>
        <v>145</v>
      </c>
      <c r="M45" s="109">
        <f t="shared" si="21"/>
        <v>646</v>
      </c>
      <c r="N45" s="107">
        <f>'入力シート（補助）'!N69</f>
        <v>2</v>
      </c>
      <c r="O45" s="110">
        <f>'入力シート（補助）'!O69</f>
        <v>23</v>
      </c>
      <c r="P45" s="109">
        <f t="shared" si="22"/>
        <v>25</v>
      </c>
      <c r="Q45" s="104">
        <f t="shared" si="9"/>
        <v>671</v>
      </c>
      <c r="R45" s="95">
        <f t="shared" si="12"/>
        <v>3.7257824143070044</v>
      </c>
      <c r="S45" s="96">
        <f t="shared" si="7"/>
        <v>8.3770287141073663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297" t="s">
        <v>39</v>
      </c>
      <c r="B46" s="114">
        <f>'入力シート（補助）'!H70</f>
        <v>27</v>
      </c>
      <c r="C46" s="115">
        <f>'入力シート（補助）'!I70</f>
        <v>8</v>
      </c>
      <c r="D46" s="116">
        <f t="shared" si="2"/>
        <v>35</v>
      </c>
      <c r="E46" s="114">
        <f>'入力シート（補助）'!J70</f>
        <v>0</v>
      </c>
      <c r="F46" s="117">
        <f>'入力シート（補助）'!K70</f>
        <v>1</v>
      </c>
      <c r="G46" s="116">
        <f t="shared" si="3"/>
        <v>1</v>
      </c>
      <c r="H46" s="118">
        <f t="shared" si="8"/>
        <v>36</v>
      </c>
      <c r="I46" s="119">
        <f t="shared" si="11"/>
        <v>2.7777777777777777</v>
      </c>
      <c r="J46" s="120">
        <f t="shared" si="10"/>
        <v>1.578255151249452</v>
      </c>
      <c r="K46" s="121">
        <f>'入力シート（補助）'!L70</f>
        <v>101</v>
      </c>
      <c r="L46" s="115">
        <f>'入力シート（補助）'!M70</f>
        <v>18</v>
      </c>
      <c r="M46" s="116">
        <f t="shared" si="21"/>
        <v>119</v>
      </c>
      <c r="N46" s="114">
        <f>'入力シート（補助）'!N70</f>
        <v>0</v>
      </c>
      <c r="O46" s="117">
        <f>'入力シート（補助）'!O70</f>
        <v>1</v>
      </c>
      <c r="P46" s="116">
        <f t="shared" si="22"/>
        <v>1</v>
      </c>
      <c r="Q46" s="118">
        <f t="shared" si="9"/>
        <v>120</v>
      </c>
      <c r="R46" s="119">
        <f t="shared" si="12"/>
        <v>0.83333333333333337</v>
      </c>
      <c r="S46" s="120">
        <f t="shared" si="7"/>
        <v>1.4981273408239701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298" t="s">
        <v>40</v>
      </c>
      <c r="B47" s="123">
        <f>'入力シート（補助）'!H71</f>
        <v>32</v>
      </c>
      <c r="C47" s="124">
        <f>'入力シート（補助）'!I71</f>
        <v>3</v>
      </c>
      <c r="D47" s="125">
        <f t="shared" si="2"/>
        <v>35</v>
      </c>
      <c r="E47" s="123">
        <f>'入力シート（補助）'!J71</f>
        <v>0</v>
      </c>
      <c r="F47" s="126">
        <f>'入力シート（補助）'!K71</f>
        <v>2</v>
      </c>
      <c r="G47" s="125">
        <f t="shared" si="3"/>
        <v>2</v>
      </c>
      <c r="H47" s="127">
        <f t="shared" si="8"/>
        <v>37</v>
      </c>
      <c r="I47" s="128">
        <f t="shared" si="11"/>
        <v>5.4054054054054053</v>
      </c>
      <c r="J47" s="129">
        <f t="shared" si="10"/>
        <v>1.6220955721174923</v>
      </c>
      <c r="K47" s="130">
        <f>'入力シート（補助）'!L71</f>
        <v>103</v>
      </c>
      <c r="L47" s="124">
        <f>'入力シート（補助）'!M71</f>
        <v>22</v>
      </c>
      <c r="M47" s="125">
        <f t="shared" si="21"/>
        <v>125</v>
      </c>
      <c r="N47" s="123">
        <f>'入力シート（補助）'!N71</f>
        <v>0</v>
      </c>
      <c r="O47" s="126">
        <f>'入力シート（補助）'!O71</f>
        <v>1</v>
      </c>
      <c r="P47" s="125">
        <f t="shared" si="22"/>
        <v>1</v>
      </c>
      <c r="Q47" s="127">
        <f t="shared" si="9"/>
        <v>126</v>
      </c>
      <c r="R47" s="128">
        <f t="shared" si="12"/>
        <v>0.79365079365079361</v>
      </c>
      <c r="S47" s="129">
        <f t="shared" si="7"/>
        <v>1.5730337078651686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298" t="s">
        <v>41</v>
      </c>
      <c r="B48" s="123">
        <f>'入力シート（補助）'!H72</f>
        <v>26</v>
      </c>
      <c r="C48" s="124">
        <f>'入力シート（補助）'!I72</f>
        <v>7</v>
      </c>
      <c r="D48" s="125">
        <f t="shared" si="2"/>
        <v>33</v>
      </c>
      <c r="E48" s="123">
        <f>'入力シート（補助）'!J72</f>
        <v>0</v>
      </c>
      <c r="F48" s="126">
        <f>'入力シート（補助）'!K72</f>
        <v>1</v>
      </c>
      <c r="G48" s="125">
        <f t="shared" si="3"/>
        <v>1</v>
      </c>
      <c r="H48" s="127">
        <f t="shared" si="8"/>
        <v>34</v>
      </c>
      <c r="I48" s="128">
        <f t="shared" si="11"/>
        <v>2.9411764705882351</v>
      </c>
      <c r="J48" s="129">
        <f t="shared" si="10"/>
        <v>1.4905743095133714</v>
      </c>
      <c r="K48" s="130">
        <f>'入力シート（補助）'!L72</f>
        <v>85</v>
      </c>
      <c r="L48" s="124">
        <f>'入力シート（補助）'!M72</f>
        <v>28</v>
      </c>
      <c r="M48" s="125">
        <f t="shared" si="21"/>
        <v>113</v>
      </c>
      <c r="N48" s="123">
        <f>'入力シート（補助）'!N72</f>
        <v>0</v>
      </c>
      <c r="O48" s="126">
        <f>'入力シート（補助）'!O72</f>
        <v>6</v>
      </c>
      <c r="P48" s="125">
        <f t="shared" si="22"/>
        <v>6</v>
      </c>
      <c r="Q48" s="127">
        <f t="shared" si="9"/>
        <v>119</v>
      </c>
      <c r="R48" s="128">
        <f t="shared" si="12"/>
        <v>5.0420168067226889</v>
      </c>
      <c r="S48" s="129">
        <f t="shared" si="7"/>
        <v>1.4856429463171037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298" t="s">
        <v>42</v>
      </c>
      <c r="B49" s="123">
        <f>'入力シート（補助）'!H73</f>
        <v>39</v>
      </c>
      <c r="C49" s="124">
        <f>'入力シート（補助）'!I73</f>
        <v>6</v>
      </c>
      <c r="D49" s="125">
        <f t="shared" si="2"/>
        <v>45</v>
      </c>
      <c r="E49" s="123">
        <f>'入力シート（補助）'!J73</f>
        <v>0</v>
      </c>
      <c r="F49" s="126">
        <f>'入力シート（補助）'!K73</f>
        <v>3</v>
      </c>
      <c r="G49" s="125">
        <f t="shared" si="3"/>
        <v>3</v>
      </c>
      <c r="H49" s="127">
        <f t="shared" si="8"/>
        <v>48</v>
      </c>
      <c r="I49" s="128">
        <f t="shared" si="11"/>
        <v>6.25</v>
      </c>
      <c r="J49" s="129">
        <f t="shared" si="10"/>
        <v>2.104340201665936</v>
      </c>
      <c r="K49" s="130">
        <f>'入力シート（補助）'!L73</f>
        <v>104</v>
      </c>
      <c r="L49" s="124">
        <f>'入力シート（補助）'!M73</f>
        <v>25</v>
      </c>
      <c r="M49" s="125">
        <f t="shared" si="21"/>
        <v>129</v>
      </c>
      <c r="N49" s="123">
        <f>'入力シート（補助）'!N73</f>
        <v>0</v>
      </c>
      <c r="O49" s="126">
        <f>'入力シート（補助）'!O73</f>
        <v>2</v>
      </c>
      <c r="P49" s="125">
        <f t="shared" si="22"/>
        <v>2</v>
      </c>
      <c r="Q49" s="127">
        <f t="shared" si="9"/>
        <v>131</v>
      </c>
      <c r="R49" s="128">
        <f t="shared" si="12"/>
        <v>1.5267175572519083</v>
      </c>
      <c r="S49" s="129">
        <f t="shared" si="7"/>
        <v>1.6354556803995008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298" t="s">
        <v>43</v>
      </c>
      <c r="B50" s="74">
        <f>'入力シート（補助）'!H74</f>
        <v>41</v>
      </c>
      <c r="C50" s="314">
        <f>'入力シート（補助）'!I74</f>
        <v>2</v>
      </c>
      <c r="D50" s="75">
        <f t="shared" si="2"/>
        <v>43</v>
      </c>
      <c r="E50" s="74">
        <f>'入力シート（補助）'!J74</f>
        <v>0</v>
      </c>
      <c r="F50" s="75">
        <f>'入力シート（補助）'!K74</f>
        <v>0</v>
      </c>
      <c r="G50" s="75">
        <f t="shared" si="3"/>
        <v>0</v>
      </c>
      <c r="H50" s="74">
        <f t="shared" si="8"/>
        <v>43</v>
      </c>
      <c r="I50" s="76">
        <f t="shared" si="11"/>
        <v>0</v>
      </c>
      <c r="J50" s="77">
        <f t="shared" si="10"/>
        <v>1.8851380973257343</v>
      </c>
      <c r="K50" s="78">
        <f>'入力シート（補助）'!L74</f>
        <v>110</v>
      </c>
      <c r="L50" s="75">
        <f>'入力シート（補助）'!M74</f>
        <v>18</v>
      </c>
      <c r="M50" s="75">
        <f t="shared" si="21"/>
        <v>128</v>
      </c>
      <c r="N50" s="74">
        <f>'入力シート（補助）'!N74</f>
        <v>0</v>
      </c>
      <c r="O50" s="75">
        <f>'入力シート（補助）'!O74</f>
        <v>2</v>
      </c>
      <c r="P50" s="75">
        <f t="shared" si="22"/>
        <v>2</v>
      </c>
      <c r="Q50" s="74">
        <f t="shared" si="9"/>
        <v>130</v>
      </c>
      <c r="R50" s="76">
        <f t="shared" si="12"/>
        <v>1.5384615384615383</v>
      </c>
      <c r="S50" s="77">
        <f t="shared" si="7"/>
        <v>1.6229712858926344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299" t="s">
        <v>44</v>
      </c>
      <c r="B51" s="86">
        <f>'入力シート（補助）'!H75</f>
        <v>19</v>
      </c>
      <c r="C51" s="316">
        <f>'入力シート（補助）'!I75</f>
        <v>3</v>
      </c>
      <c r="D51" s="87">
        <f t="shared" si="2"/>
        <v>22</v>
      </c>
      <c r="E51" s="86">
        <f>'入力シート（補助）'!J75</f>
        <v>0</v>
      </c>
      <c r="F51" s="87">
        <f>'入力シート（補助）'!K75</f>
        <v>0</v>
      </c>
      <c r="G51" s="87">
        <f t="shared" si="3"/>
        <v>0</v>
      </c>
      <c r="H51" s="86">
        <f t="shared" si="8"/>
        <v>22</v>
      </c>
      <c r="I51" s="132">
        <f t="shared" si="11"/>
        <v>0</v>
      </c>
      <c r="J51" s="133">
        <f t="shared" si="10"/>
        <v>0.96448925909688743</v>
      </c>
      <c r="K51" s="90">
        <f>'入力シート（補助）'!L75</f>
        <v>83</v>
      </c>
      <c r="L51" s="87">
        <f>'入力シート（補助）'!M75</f>
        <v>18</v>
      </c>
      <c r="M51" s="87">
        <f t="shared" si="21"/>
        <v>101</v>
      </c>
      <c r="N51" s="86">
        <f>'入力シート（補助）'!N75</f>
        <v>1</v>
      </c>
      <c r="O51" s="87">
        <f>'入力シート（補助）'!O75</f>
        <v>0</v>
      </c>
      <c r="P51" s="87">
        <f t="shared" si="22"/>
        <v>1</v>
      </c>
      <c r="Q51" s="86">
        <f t="shared" si="9"/>
        <v>102</v>
      </c>
      <c r="R51" s="132">
        <f t="shared" si="12"/>
        <v>0.98039215686274506</v>
      </c>
      <c r="S51" s="133">
        <f t="shared" si="7"/>
        <v>1.2734082397003745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296" t="s">
        <v>45</v>
      </c>
      <c r="B52" s="93">
        <f>SUM(B46:B51)</f>
        <v>184</v>
      </c>
      <c r="C52" s="310">
        <f>SUM(C46:C51)</f>
        <v>29</v>
      </c>
      <c r="D52" s="94">
        <f t="shared" ref="D52:G52" si="23">SUM(D46:D51)</f>
        <v>213</v>
      </c>
      <c r="E52" s="93">
        <f>SUM(E46:E51)</f>
        <v>0</v>
      </c>
      <c r="F52" s="94">
        <f>SUM(F46:F51)</f>
        <v>7</v>
      </c>
      <c r="G52" s="94">
        <f t="shared" si="23"/>
        <v>7</v>
      </c>
      <c r="H52" s="93">
        <f t="shared" si="8"/>
        <v>220</v>
      </c>
      <c r="I52" s="95">
        <f t="shared" si="11"/>
        <v>3.1818181818181817</v>
      </c>
      <c r="J52" s="96">
        <f t="shared" si="10"/>
        <v>9.6448925909688743</v>
      </c>
      <c r="K52" s="97">
        <f>SUM(K46:K51)</f>
        <v>586</v>
      </c>
      <c r="L52" s="310">
        <f>SUM(L46:L51)</f>
        <v>129</v>
      </c>
      <c r="M52" s="94">
        <f t="shared" ref="M52" si="24">SUM(M46:M51)</f>
        <v>715</v>
      </c>
      <c r="N52" s="93">
        <f>SUM(N46:N51)</f>
        <v>1</v>
      </c>
      <c r="O52" s="310">
        <f>SUM(O46:O51)</f>
        <v>12</v>
      </c>
      <c r="P52" s="94">
        <f t="shared" ref="P52" si="25">SUM(P46:P51)</f>
        <v>13</v>
      </c>
      <c r="Q52" s="93">
        <f t="shared" si="9"/>
        <v>728</v>
      </c>
      <c r="R52" s="95">
        <f t="shared" si="12"/>
        <v>1.7857142857142856</v>
      </c>
      <c r="S52" s="96">
        <f t="shared" si="7"/>
        <v>9.0886392009987524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294" t="s">
        <v>46</v>
      </c>
      <c r="B53" s="134">
        <f>'入力シート（補助）'!H77</f>
        <v>38</v>
      </c>
      <c r="C53" s="319">
        <f>'入力シート（補助）'!I77</f>
        <v>3</v>
      </c>
      <c r="D53" s="135">
        <f t="shared" si="2"/>
        <v>41</v>
      </c>
      <c r="E53" s="134">
        <f>'入力シート（補助）'!J77</f>
        <v>0</v>
      </c>
      <c r="F53" s="135">
        <f>'入力シート（補助）'!K77</f>
        <v>1</v>
      </c>
      <c r="G53" s="135">
        <f t="shared" si="3"/>
        <v>1</v>
      </c>
      <c r="H53" s="134">
        <f t="shared" si="8"/>
        <v>42</v>
      </c>
      <c r="I53" s="136">
        <f t="shared" si="11"/>
        <v>2.3809523809523809</v>
      </c>
      <c r="J53" s="137">
        <f t="shared" si="10"/>
        <v>1.841297676457694</v>
      </c>
      <c r="K53" s="138">
        <f>'入力シート（補助）'!L77</f>
        <v>102</v>
      </c>
      <c r="L53" s="135">
        <f>'入力シート（補助）'!M77</f>
        <v>12</v>
      </c>
      <c r="M53" s="135">
        <f t="shared" ref="M53:M58" si="26">SUM(K53:L53)</f>
        <v>114</v>
      </c>
      <c r="N53" s="134">
        <f>'入力シート（補助）'!N77</f>
        <v>0</v>
      </c>
      <c r="O53" s="135">
        <f>'入力シート（補助）'!O77</f>
        <v>1</v>
      </c>
      <c r="P53" s="135">
        <f t="shared" ref="P53:P58" si="27">SUM(N53:O53)</f>
        <v>1</v>
      </c>
      <c r="Q53" s="134">
        <f t="shared" si="9"/>
        <v>115</v>
      </c>
      <c r="R53" s="136">
        <f t="shared" si="12"/>
        <v>0.86956521739130443</v>
      </c>
      <c r="S53" s="137">
        <f t="shared" si="7"/>
        <v>1.4357053682896381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290" t="s">
        <v>47</v>
      </c>
      <c r="B54" s="74">
        <f>'入力シート（補助）'!H78</f>
        <v>38</v>
      </c>
      <c r="C54" s="314">
        <f>'入力シート（補助）'!I78</f>
        <v>3</v>
      </c>
      <c r="D54" s="75">
        <f t="shared" si="2"/>
        <v>41</v>
      </c>
      <c r="E54" s="74">
        <f>'入力シート（補助）'!J78</f>
        <v>0</v>
      </c>
      <c r="F54" s="75">
        <f>'入力シート（補助）'!K78</f>
        <v>1</v>
      </c>
      <c r="G54" s="75">
        <f t="shared" si="3"/>
        <v>1</v>
      </c>
      <c r="H54" s="74">
        <f t="shared" si="8"/>
        <v>42</v>
      </c>
      <c r="I54" s="76">
        <f t="shared" si="11"/>
        <v>2.3809523809523809</v>
      </c>
      <c r="J54" s="77">
        <f t="shared" si="10"/>
        <v>1.841297676457694</v>
      </c>
      <c r="K54" s="78">
        <f>'入力シート（補助）'!L78</f>
        <v>123</v>
      </c>
      <c r="L54" s="75">
        <f>'入力シート（補助）'!M78</f>
        <v>9</v>
      </c>
      <c r="M54" s="75">
        <f t="shared" si="26"/>
        <v>132</v>
      </c>
      <c r="N54" s="74">
        <f>'入力シート（補助）'!N78</f>
        <v>0</v>
      </c>
      <c r="O54" s="75">
        <f>'入力シート（補助）'!O78</f>
        <v>1</v>
      </c>
      <c r="P54" s="75">
        <f t="shared" si="27"/>
        <v>1</v>
      </c>
      <c r="Q54" s="74">
        <f t="shared" si="9"/>
        <v>133</v>
      </c>
      <c r="R54" s="76">
        <f t="shared" si="12"/>
        <v>0.75187969924812026</v>
      </c>
      <c r="S54" s="77">
        <f t="shared" si="7"/>
        <v>1.6604244694132335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290" t="s">
        <v>48</v>
      </c>
      <c r="B55" s="74">
        <f>'入力シート（補助）'!H79</f>
        <v>34</v>
      </c>
      <c r="C55" s="314">
        <f>'入力シート（補助）'!I79</f>
        <v>4</v>
      </c>
      <c r="D55" s="75">
        <f t="shared" si="2"/>
        <v>38</v>
      </c>
      <c r="E55" s="74">
        <f>'入力シート（補助）'!J79</f>
        <v>0</v>
      </c>
      <c r="F55" s="75">
        <f>'入力シート（補助）'!K79</f>
        <v>0</v>
      </c>
      <c r="G55" s="75">
        <f t="shared" si="3"/>
        <v>0</v>
      </c>
      <c r="H55" s="74">
        <f t="shared" si="8"/>
        <v>38</v>
      </c>
      <c r="I55" s="76">
        <f t="shared" si="11"/>
        <v>0</v>
      </c>
      <c r="J55" s="77">
        <f t="shared" si="10"/>
        <v>1.6659359929855329</v>
      </c>
      <c r="K55" s="78">
        <f>'入力シート（補助）'!L79</f>
        <v>125</v>
      </c>
      <c r="L55" s="75">
        <f>'入力シート（補助）'!M79</f>
        <v>17</v>
      </c>
      <c r="M55" s="75">
        <f t="shared" si="26"/>
        <v>142</v>
      </c>
      <c r="N55" s="74">
        <f>'入力シート（補助）'!N79</f>
        <v>0</v>
      </c>
      <c r="O55" s="75">
        <f>'入力シート（補助）'!O79</f>
        <v>1</v>
      </c>
      <c r="P55" s="75">
        <f t="shared" si="27"/>
        <v>1</v>
      </c>
      <c r="Q55" s="74">
        <f t="shared" si="9"/>
        <v>143</v>
      </c>
      <c r="R55" s="76">
        <f t="shared" si="12"/>
        <v>0.69930069930069938</v>
      </c>
      <c r="S55" s="77">
        <f t="shared" si="7"/>
        <v>1.7852684144818978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290" t="s">
        <v>49</v>
      </c>
      <c r="B56" s="74">
        <f>'入力シート（補助）'!H80</f>
        <v>22</v>
      </c>
      <c r="C56" s="314">
        <f>'入力シート（補助）'!I80</f>
        <v>3</v>
      </c>
      <c r="D56" s="75">
        <f t="shared" si="2"/>
        <v>25</v>
      </c>
      <c r="E56" s="74">
        <f>'入力シート（補助）'!J80</f>
        <v>0</v>
      </c>
      <c r="F56" s="75">
        <f>'入力シート（補助）'!K80</f>
        <v>2</v>
      </c>
      <c r="G56" s="75">
        <f t="shared" si="3"/>
        <v>2</v>
      </c>
      <c r="H56" s="74">
        <f t="shared" si="8"/>
        <v>27</v>
      </c>
      <c r="I56" s="128">
        <f t="shared" si="11"/>
        <v>7.4074074074074066</v>
      </c>
      <c r="J56" s="129">
        <f t="shared" si="10"/>
        <v>1.1836913634370891</v>
      </c>
      <c r="K56" s="78">
        <f>'入力シート（補助）'!L80</f>
        <v>74</v>
      </c>
      <c r="L56" s="75">
        <f>'入力シート（補助）'!M80</f>
        <v>8</v>
      </c>
      <c r="M56" s="75">
        <f t="shared" si="26"/>
        <v>82</v>
      </c>
      <c r="N56" s="74">
        <f>'入力シート（補助）'!N80</f>
        <v>0</v>
      </c>
      <c r="O56" s="75">
        <f>'入力シート（補助）'!O80</f>
        <v>2</v>
      </c>
      <c r="P56" s="75">
        <f t="shared" si="27"/>
        <v>2</v>
      </c>
      <c r="Q56" s="74">
        <f t="shared" si="9"/>
        <v>84</v>
      </c>
      <c r="R56" s="128">
        <f t="shared" si="12"/>
        <v>2.3809523809523809</v>
      </c>
      <c r="S56" s="129">
        <f t="shared" si="7"/>
        <v>1.0486891385767791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290" t="s">
        <v>50</v>
      </c>
      <c r="B57" s="78">
        <f>'入力シート（補助）'!H81</f>
        <v>35</v>
      </c>
      <c r="C57" s="75">
        <f>'入力シート（補助）'!I81</f>
        <v>4</v>
      </c>
      <c r="D57" s="75">
        <f t="shared" si="2"/>
        <v>39</v>
      </c>
      <c r="E57" s="74">
        <f>'入力シート（補助）'!J81</f>
        <v>0</v>
      </c>
      <c r="F57" s="75">
        <f>'入力シート（補助）'!K81</f>
        <v>0</v>
      </c>
      <c r="G57" s="75">
        <f t="shared" si="3"/>
        <v>0</v>
      </c>
      <c r="H57" s="74">
        <f t="shared" si="8"/>
        <v>39</v>
      </c>
      <c r="I57" s="76">
        <f t="shared" si="11"/>
        <v>0</v>
      </c>
      <c r="J57" s="77">
        <f t="shared" si="10"/>
        <v>1.7097764138535732</v>
      </c>
      <c r="K57" s="78">
        <f>'入力シート（補助）'!L81</f>
        <v>76</v>
      </c>
      <c r="L57" s="75">
        <f>'入力シート（補助）'!M81</f>
        <v>10</v>
      </c>
      <c r="M57" s="75">
        <f t="shared" si="26"/>
        <v>86</v>
      </c>
      <c r="N57" s="74">
        <f>'入力シート（補助）'!N81</f>
        <v>1</v>
      </c>
      <c r="O57" s="75">
        <f>'入力シート（補助）'!O81</f>
        <v>0</v>
      </c>
      <c r="P57" s="75">
        <f t="shared" si="27"/>
        <v>1</v>
      </c>
      <c r="Q57" s="74">
        <f t="shared" si="9"/>
        <v>87</v>
      </c>
      <c r="R57" s="76">
        <f t="shared" si="12"/>
        <v>1.1494252873563218</v>
      </c>
      <c r="S57" s="77">
        <f t="shared" si="7"/>
        <v>1.0861423220973783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300" t="s">
        <v>51</v>
      </c>
      <c r="B58" s="90">
        <f>'入力シート（補助）'!H82</f>
        <v>35</v>
      </c>
      <c r="C58" s="87">
        <f>'入力シート（補助）'!I82</f>
        <v>2</v>
      </c>
      <c r="D58" s="87">
        <f t="shared" si="2"/>
        <v>37</v>
      </c>
      <c r="E58" s="86">
        <f>'入力シート（補助）'!J82</f>
        <v>0</v>
      </c>
      <c r="F58" s="87">
        <f>'入力シート（補助）'!K82</f>
        <v>0</v>
      </c>
      <c r="G58" s="87">
        <f t="shared" si="3"/>
        <v>0</v>
      </c>
      <c r="H58" s="86">
        <f t="shared" si="8"/>
        <v>37</v>
      </c>
      <c r="I58" s="132">
        <f t="shared" si="11"/>
        <v>0</v>
      </c>
      <c r="J58" s="133">
        <f t="shared" si="10"/>
        <v>1.6220955721174923</v>
      </c>
      <c r="K58" s="90">
        <f>'入力シート（補助）'!L82</f>
        <v>91</v>
      </c>
      <c r="L58" s="87">
        <f>'入力シート（補助）'!M82</f>
        <v>13</v>
      </c>
      <c r="M58" s="87">
        <f t="shared" si="26"/>
        <v>104</v>
      </c>
      <c r="N58" s="86">
        <f>'入力シート（補助）'!N82</f>
        <v>0</v>
      </c>
      <c r="O58" s="87">
        <f>'入力シート（補助）'!O82</f>
        <v>1</v>
      </c>
      <c r="P58" s="87">
        <f t="shared" si="27"/>
        <v>1</v>
      </c>
      <c r="Q58" s="86">
        <f t="shared" si="9"/>
        <v>105</v>
      </c>
      <c r="R58" s="132">
        <f t="shared" si="12"/>
        <v>0.95238095238095233</v>
      </c>
      <c r="S58" s="133">
        <f t="shared" si="7"/>
        <v>1.3108614232209739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296" t="s">
        <v>52</v>
      </c>
      <c r="B59" s="97">
        <f>SUM(B53:B58)</f>
        <v>202</v>
      </c>
      <c r="C59" s="312">
        <f>SUM(C53:C58)</f>
        <v>19</v>
      </c>
      <c r="D59" s="94">
        <f t="shared" ref="D59:G59" si="28">SUM(D53:D58)</f>
        <v>221</v>
      </c>
      <c r="E59" s="93">
        <f>SUM(E53:E58)</f>
        <v>0</v>
      </c>
      <c r="F59" s="94">
        <f>SUM(F53:F58)</f>
        <v>4</v>
      </c>
      <c r="G59" s="94">
        <f t="shared" si="28"/>
        <v>4</v>
      </c>
      <c r="H59" s="93">
        <f t="shared" si="8"/>
        <v>225</v>
      </c>
      <c r="I59" s="546">
        <f t="shared" si="11"/>
        <v>1.7777777777777777</v>
      </c>
      <c r="J59" s="96">
        <f t="shared" si="10"/>
        <v>9.8640946953090758</v>
      </c>
      <c r="K59" s="97">
        <f>SUM(K53:K58)</f>
        <v>591</v>
      </c>
      <c r="L59" s="94">
        <f>SUM(L53:L58)</f>
        <v>69</v>
      </c>
      <c r="M59" s="94">
        <f t="shared" ref="M59" si="29">SUM(M53:M58)</f>
        <v>660</v>
      </c>
      <c r="N59" s="93">
        <f>SUM(N53:N58)</f>
        <v>1</v>
      </c>
      <c r="O59" s="94">
        <f>SUM(O53:O58)</f>
        <v>6</v>
      </c>
      <c r="P59" s="94">
        <f t="shared" ref="P59" si="30">SUM(P53:P58)</f>
        <v>7</v>
      </c>
      <c r="Q59" s="93">
        <f t="shared" si="9"/>
        <v>667</v>
      </c>
      <c r="R59" s="95">
        <f t="shared" si="12"/>
        <v>1.0494752623688155</v>
      </c>
      <c r="S59" s="96">
        <f t="shared" si="7"/>
        <v>8.3270911360799005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301" t="s">
        <v>53</v>
      </c>
      <c r="B60" s="145">
        <f>B30+B37+B38+B39+B40+B41+B42+B43+B44+B45+B52+B59</f>
        <v>1849</v>
      </c>
      <c r="C60" s="311">
        <f t="shared" ref="C60:J60" si="31">C30+C37+C38+C39+C40+C41+C42+C43+C44+C45+C52+C59</f>
        <v>312</v>
      </c>
      <c r="D60" s="143">
        <f t="shared" si="31"/>
        <v>2161</v>
      </c>
      <c r="E60" s="141">
        <f t="shared" si="31"/>
        <v>8</v>
      </c>
      <c r="F60" s="144">
        <f t="shared" si="31"/>
        <v>112</v>
      </c>
      <c r="G60" s="143">
        <f t="shared" si="31"/>
        <v>120</v>
      </c>
      <c r="H60" s="302">
        <f t="shared" si="31"/>
        <v>2281</v>
      </c>
      <c r="I60" s="547">
        <f t="shared" si="11"/>
        <v>5.2608505041648401</v>
      </c>
      <c r="J60" s="304">
        <f t="shared" si="31"/>
        <v>100.00000000000001</v>
      </c>
      <c r="K60" s="145">
        <f>K30+K37+K38+K39+K40+K41+K42+K43+K44+K45+K52+K59</f>
        <v>6361</v>
      </c>
      <c r="L60" s="142">
        <f t="shared" ref="L60" si="32">L30+L37+L38+L39+L40+L41+L42+L43+L44+L45+L52+L59</f>
        <v>1295</v>
      </c>
      <c r="M60" s="143">
        <f t="shared" ref="M60" si="33">M30+M37+M38+M39+M40+M41+M42+M43+M44+M45+M52+M59</f>
        <v>7656</v>
      </c>
      <c r="N60" s="141">
        <f t="shared" ref="N60" si="34">N30+N37+N38+N39+N40+N41+N42+N43+N44+N45+N52+N59</f>
        <v>27</v>
      </c>
      <c r="O60" s="144">
        <f t="shared" ref="O60" si="35">O30+O37+O38+O39+O40+O41+O42+O43+O44+O45+O52+O59</f>
        <v>327</v>
      </c>
      <c r="P60" s="143">
        <f t="shared" ref="P60:Q60" si="36">P30+P37+P38+P39+P40+P41+P42+P43+P44+P45+P52+P59</f>
        <v>354</v>
      </c>
      <c r="Q60" s="302">
        <f t="shared" si="36"/>
        <v>8010</v>
      </c>
      <c r="R60" s="547">
        <f t="shared" si="12"/>
        <v>4.4194756554307117</v>
      </c>
      <c r="S60" s="304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106" priority="7" stopIfTrue="1">
      <formula>$Y30=1</formula>
    </cfRule>
  </conditionalFormatting>
  <conditionalFormatting sqref="B44:J49 B30:J30 B37:J37 B52:J52 B59:J59">
    <cfRule type="expression" dxfId="105" priority="5" stopIfTrue="1">
      <formula>$Y30=1</formula>
    </cfRule>
  </conditionalFormatting>
  <conditionalFormatting sqref="K44:R49 K59:R59 K30:R30 K37:R37 K52:R52">
    <cfRule type="expression" dxfId="104" priority="4" stopIfTrue="1">
      <formula>$Y30=1</formula>
    </cfRule>
  </conditionalFormatting>
  <conditionalFormatting sqref="S44:S49 S30 S37 S52 S59">
    <cfRule type="expression" dxfId="103" priority="3" stopIfTrue="1">
      <formula>$Y30=1</formula>
    </cfRule>
  </conditionalFormatting>
  <conditionalFormatting sqref="I60">
    <cfRule type="expression" dxfId="102" priority="2" stopIfTrue="1">
      <formula>$Y60=1</formula>
    </cfRule>
  </conditionalFormatting>
  <conditionalFormatting sqref="R60">
    <cfRule type="expression" dxfId="101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G60"/>
  <sheetViews>
    <sheetView view="pageBreakPreview" topLeftCell="A49" zoomScale="115" zoomScaleNormal="100" zoomScaleSheetLayoutView="115" workbookViewId="0">
      <selection activeCell="R60" sqref="R6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216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237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59</v>
      </c>
      <c r="C21" s="38"/>
      <c r="D21" s="38"/>
      <c r="E21" s="38"/>
      <c r="F21" s="38"/>
      <c r="G21" s="38"/>
      <c r="H21" s="38"/>
      <c r="I21" s="38"/>
      <c r="J21" s="39"/>
      <c r="K21" s="40" t="s">
        <v>60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190</v>
      </c>
      <c r="Y23" s="62">
        <v>179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'入力シート（補助）'!P48</f>
        <v>6</v>
      </c>
      <c r="C24" s="313">
        <f>'入力シート（補助）'!Q48</f>
        <v>4</v>
      </c>
      <c r="D24" s="66">
        <f>SUM(B24:C24)</f>
        <v>10</v>
      </c>
      <c r="E24" s="65">
        <f>'入力シート（補助）'!R48</f>
        <v>0</v>
      </c>
      <c r="F24" s="66">
        <f>'入力シート（補助）'!S48</f>
        <v>2</v>
      </c>
      <c r="G24" s="66">
        <f>SUM(E24:F24)</f>
        <v>2</v>
      </c>
      <c r="H24" s="65">
        <f>D24+G24</f>
        <v>12</v>
      </c>
      <c r="I24" s="67">
        <f t="shared" ref="I24:I26" si="0">IF(H24=0,"-",G24/H24%)</f>
        <v>16.666666666666668</v>
      </c>
      <c r="J24" s="68">
        <f>H24/$H$60%</f>
        <v>0.74626865671641796</v>
      </c>
      <c r="K24" s="69">
        <f>'入力シート（補助）'!T48</f>
        <v>5</v>
      </c>
      <c r="L24" s="66">
        <f>'入力シート（補助）'!U48</f>
        <v>0</v>
      </c>
      <c r="M24" s="66">
        <f>SUM(K24:L24)</f>
        <v>5</v>
      </c>
      <c r="N24" s="65">
        <f>'入力シート（補助）'!V48</f>
        <v>0</v>
      </c>
      <c r="O24" s="66">
        <f>'入力シート（補助）'!W48</f>
        <v>1</v>
      </c>
      <c r="P24" s="66">
        <f>SUM(N24:O24)</f>
        <v>1</v>
      </c>
      <c r="Q24" s="65">
        <f>M24+P24</f>
        <v>6</v>
      </c>
      <c r="R24" s="67">
        <f t="shared" ref="R24:R26" si="1">IF(Q24=0,"-",P24/Q24%)</f>
        <v>16.666666666666668</v>
      </c>
      <c r="S24" s="68">
        <f>Q24/$Q$60%</f>
        <v>0.44809559372666169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'入力シート（補助）'!P49</f>
        <v>9</v>
      </c>
      <c r="C25" s="314">
        <f>'入力シート（補助）'!Q49</f>
        <v>0</v>
      </c>
      <c r="D25" s="75">
        <f t="shared" ref="D25:D58" si="2">SUM(B25:C25)</f>
        <v>9</v>
      </c>
      <c r="E25" s="74">
        <f>'入力シート（補助）'!R49</f>
        <v>1</v>
      </c>
      <c r="F25" s="75">
        <f>'入力シート（補助）'!S49</f>
        <v>2</v>
      </c>
      <c r="G25" s="75">
        <f t="shared" ref="G25:G58" si="3">SUM(E25:F25)</f>
        <v>3</v>
      </c>
      <c r="H25" s="74">
        <f>D25+G25</f>
        <v>12</v>
      </c>
      <c r="I25" s="76">
        <f t="shared" si="0"/>
        <v>25</v>
      </c>
      <c r="J25" s="77">
        <f t="shared" ref="J25:J59" si="4">H25/$H$60%</f>
        <v>0.74626865671641796</v>
      </c>
      <c r="K25" s="78">
        <f>'入力シート（補助）'!T49</f>
        <v>5</v>
      </c>
      <c r="L25" s="75">
        <f>'入力シート（補助）'!U49</f>
        <v>1</v>
      </c>
      <c r="M25" s="75">
        <f t="shared" ref="M25:M29" si="5">SUM(K25:L25)</f>
        <v>6</v>
      </c>
      <c r="N25" s="74">
        <f>'入力シート（補助）'!V49</f>
        <v>0</v>
      </c>
      <c r="O25" s="75">
        <f>'入力シート（補助）'!W49</f>
        <v>1</v>
      </c>
      <c r="P25" s="75">
        <f t="shared" ref="P25:P29" si="6">SUM(N25:O25)</f>
        <v>1</v>
      </c>
      <c r="Q25" s="74">
        <f>M25+P25</f>
        <v>7</v>
      </c>
      <c r="R25" s="76">
        <f t="shared" si="1"/>
        <v>14.285714285714285</v>
      </c>
      <c r="S25" s="77">
        <f t="shared" ref="S25:S60" si="7">Q25/$Q$60%</f>
        <v>0.52277819268110526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'入力シート（補助）'!P50</f>
        <v>15</v>
      </c>
      <c r="C26" s="314">
        <f>'入力シート（補助）'!Q50</f>
        <v>0</v>
      </c>
      <c r="D26" s="75">
        <f t="shared" si="2"/>
        <v>15</v>
      </c>
      <c r="E26" s="74">
        <f>'入力シート（補助）'!R50</f>
        <v>0</v>
      </c>
      <c r="F26" s="75">
        <f>'入力シート（補助）'!S50</f>
        <v>0</v>
      </c>
      <c r="G26" s="75">
        <f t="shared" si="3"/>
        <v>0</v>
      </c>
      <c r="H26" s="74">
        <f t="shared" ref="H26:H59" si="8">D26+G26</f>
        <v>15</v>
      </c>
      <c r="I26" s="76">
        <f t="shared" si="0"/>
        <v>0</v>
      </c>
      <c r="J26" s="77">
        <f t="shared" si="4"/>
        <v>0.93283582089552253</v>
      </c>
      <c r="K26" s="78">
        <f>'入力シート（補助）'!T50</f>
        <v>7</v>
      </c>
      <c r="L26" s="75">
        <f>'入力シート（補助）'!U50</f>
        <v>4</v>
      </c>
      <c r="M26" s="75">
        <f t="shared" si="5"/>
        <v>11</v>
      </c>
      <c r="N26" s="74">
        <f>'入力シート（補助）'!V50</f>
        <v>0</v>
      </c>
      <c r="O26" s="75">
        <f>'入力シート（補助）'!W50</f>
        <v>0</v>
      </c>
      <c r="P26" s="75">
        <f t="shared" si="6"/>
        <v>0</v>
      </c>
      <c r="Q26" s="74">
        <f t="shared" ref="Q26:Q59" si="9">M26+P26</f>
        <v>11</v>
      </c>
      <c r="R26" s="76">
        <f t="shared" si="1"/>
        <v>0</v>
      </c>
      <c r="S26" s="77">
        <f t="shared" si="7"/>
        <v>0.82150858849887975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'入力シート（補助）'!P51</f>
        <v>11</v>
      </c>
      <c r="C27" s="315">
        <f>'入力シート（補助）'!Q51</f>
        <v>2</v>
      </c>
      <c r="D27" s="81">
        <f t="shared" si="2"/>
        <v>13</v>
      </c>
      <c r="E27" s="80">
        <f>'入力シート（補助）'!R51</f>
        <v>0</v>
      </c>
      <c r="F27" s="81">
        <f>'入力シート（補助）'!S51</f>
        <v>1</v>
      </c>
      <c r="G27" s="81">
        <f t="shared" si="3"/>
        <v>1</v>
      </c>
      <c r="H27" s="80">
        <f t="shared" si="8"/>
        <v>14</v>
      </c>
      <c r="I27" s="82">
        <f>IF(H27=0,"-",G27/H27%)</f>
        <v>7.1428571428571423</v>
      </c>
      <c r="J27" s="83">
        <f t="shared" si="4"/>
        <v>0.87064676616915437</v>
      </c>
      <c r="K27" s="84">
        <f>'入力シート（補助）'!T51</f>
        <v>5</v>
      </c>
      <c r="L27" s="81">
        <f>'入力シート（補助）'!U51</f>
        <v>0</v>
      </c>
      <c r="M27" s="81">
        <f t="shared" si="5"/>
        <v>5</v>
      </c>
      <c r="N27" s="80">
        <f>'入力シート（補助）'!V51</f>
        <v>0</v>
      </c>
      <c r="O27" s="81">
        <f>'入力シート（補助）'!W51</f>
        <v>1</v>
      </c>
      <c r="P27" s="81">
        <f t="shared" si="6"/>
        <v>1</v>
      </c>
      <c r="Q27" s="80">
        <f t="shared" si="9"/>
        <v>6</v>
      </c>
      <c r="R27" s="82">
        <f>IF(Q27=0,"-",P27/Q27%)</f>
        <v>16.666666666666668</v>
      </c>
      <c r="S27" s="83">
        <f t="shared" si="7"/>
        <v>0.44809559372666169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'入力シート（補助）'!P52</f>
        <v>9</v>
      </c>
      <c r="C28" s="314">
        <f>'入力シート（補助）'!Q52</f>
        <v>6</v>
      </c>
      <c r="D28" s="75">
        <f t="shared" si="2"/>
        <v>15</v>
      </c>
      <c r="E28" s="74">
        <f>'入力シート（補助）'!R52</f>
        <v>0</v>
      </c>
      <c r="F28" s="75">
        <f>'入力シート（補助）'!S52</f>
        <v>0</v>
      </c>
      <c r="G28" s="75">
        <f t="shared" si="3"/>
        <v>0</v>
      </c>
      <c r="H28" s="74">
        <f t="shared" si="8"/>
        <v>15</v>
      </c>
      <c r="I28" s="76">
        <f t="shared" ref="I28:I60" si="10">IF(H28=0,"-",G28/H28%)</f>
        <v>0</v>
      </c>
      <c r="J28" s="77">
        <f t="shared" si="4"/>
        <v>0.93283582089552253</v>
      </c>
      <c r="K28" s="78">
        <f>'入力シート（補助）'!T52</f>
        <v>8</v>
      </c>
      <c r="L28" s="75">
        <f>'入力シート（補助）'!U52</f>
        <v>0</v>
      </c>
      <c r="M28" s="75">
        <f t="shared" si="5"/>
        <v>8</v>
      </c>
      <c r="N28" s="74">
        <f>'入力シート（補助）'!V52</f>
        <v>0</v>
      </c>
      <c r="O28" s="75">
        <f>'入力シート（補助）'!W52</f>
        <v>1</v>
      </c>
      <c r="P28" s="75">
        <f t="shared" si="6"/>
        <v>1</v>
      </c>
      <c r="Q28" s="74">
        <f t="shared" si="9"/>
        <v>9</v>
      </c>
      <c r="R28" s="76">
        <f t="shared" ref="R28:R60" si="11">IF(Q28=0,"-",P28/Q28%)</f>
        <v>11.111111111111111</v>
      </c>
      <c r="S28" s="77">
        <f t="shared" si="7"/>
        <v>0.67214339058999251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'入力シート（補助）'!P53</f>
        <v>24</v>
      </c>
      <c r="C29" s="316">
        <f>'入力シート（補助）'!Q53</f>
        <v>3</v>
      </c>
      <c r="D29" s="87">
        <f t="shared" si="2"/>
        <v>27</v>
      </c>
      <c r="E29" s="86">
        <f>'入力シート（補助）'!R53</f>
        <v>1</v>
      </c>
      <c r="F29" s="87">
        <f>'入力シート（補助）'!S53</f>
        <v>1</v>
      </c>
      <c r="G29" s="87">
        <f t="shared" si="3"/>
        <v>2</v>
      </c>
      <c r="H29" s="86">
        <f t="shared" si="8"/>
        <v>29</v>
      </c>
      <c r="I29" s="88">
        <f t="shared" si="10"/>
        <v>6.8965517241379315</v>
      </c>
      <c r="J29" s="89">
        <f t="shared" si="4"/>
        <v>1.8034825870646769</v>
      </c>
      <c r="K29" s="90">
        <f>'入力シート（補助）'!T53</f>
        <v>15</v>
      </c>
      <c r="L29" s="87">
        <f>'入力シート（補助）'!U53</f>
        <v>0</v>
      </c>
      <c r="M29" s="87">
        <f t="shared" si="5"/>
        <v>15</v>
      </c>
      <c r="N29" s="86">
        <f>'入力シート（補助）'!V53</f>
        <v>0</v>
      </c>
      <c r="O29" s="87">
        <f>'入力シート（補助）'!W53</f>
        <v>1</v>
      </c>
      <c r="P29" s="87">
        <f t="shared" si="6"/>
        <v>1</v>
      </c>
      <c r="Q29" s="86">
        <f t="shared" si="9"/>
        <v>16</v>
      </c>
      <c r="R29" s="88">
        <f t="shared" si="11"/>
        <v>6.25</v>
      </c>
      <c r="S29" s="89">
        <f t="shared" si="7"/>
        <v>1.1949215832710978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74</v>
      </c>
      <c r="C30" s="310">
        <f>SUM(C24:C29)</f>
        <v>15</v>
      </c>
      <c r="D30" s="94">
        <f t="shared" ref="D30:G30" si="12">SUM(D24:D29)</f>
        <v>89</v>
      </c>
      <c r="E30" s="93">
        <f>SUM(E24:E29)</f>
        <v>2</v>
      </c>
      <c r="F30" s="310">
        <f>SUM(F24:F29)</f>
        <v>6</v>
      </c>
      <c r="G30" s="94">
        <f t="shared" si="12"/>
        <v>8</v>
      </c>
      <c r="H30" s="93">
        <f t="shared" si="8"/>
        <v>97</v>
      </c>
      <c r="I30" s="95">
        <f t="shared" si="10"/>
        <v>8.247422680412372</v>
      </c>
      <c r="J30" s="96">
        <f t="shared" si="4"/>
        <v>6.032338308457712</v>
      </c>
      <c r="K30" s="93">
        <f t="shared" ref="K30:L30" si="13">SUM(K24:K29)</f>
        <v>45</v>
      </c>
      <c r="L30" s="310">
        <f t="shared" si="13"/>
        <v>5</v>
      </c>
      <c r="M30" s="94">
        <f t="shared" ref="M30:P30" si="14">SUM(M24:M29)</f>
        <v>50</v>
      </c>
      <c r="N30" s="93">
        <f t="shared" si="14"/>
        <v>0</v>
      </c>
      <c r="O30" s="310">
        <f t="shared" si="14"/>
        <v>5</v>
      </c>
      <c r="P30" s="94">
        <f t="shared" si="14"/>
        <v>5</v>
      </c>
      <c r="Q30" s="93">
        <f t="shared" si="9"/>
        <v>55</v>
      </c>
      <c r="R30" s="95">
        <f t="shared" si="11"/>
        <v>9.0909090909090899</v>
      </c>
      <c r="S30" s="96">
        <f t="shared" si="7"/>
        <v>4.1075429424943986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'入力シート（補助）'!P55</f>
        <v>28</v>
      </c>
      <c r="C31" s="317">
        <f>'入力シート（補助）'!Q55</f>
        <v>3</v>
      </c>
      <c r="D31" s="100">
        <f t="shared" si="2"/>
        <v>31</v>
      </c>
      <c r="E31" s="99">
        <f>'入力シート（補助）'!R55</f>
        <v>0</v>
      </c>
      <c r="F31" s="100">
        <f>'入力シート（補助）'!S55</f>
        <v>0</v>
      </c>
      <c r="G31" s="100">
        <f t="shared" si="3"/>
        <v>0</v>
      </c>
      <c r="H31" s="99">
        <f t="shared" si="8"/>
        <v>31</v>
      </c>
      <c r="I31" s="101">
        <f t="shared" si="10"/>
        <v>0</v>
      </c>
      <c r="J31" s="102">
        <f t="shared" si="4"/>
        <v>1.9278606965174132</v>
      </c>
      <c r="K31" s="103">
        <f>'入力シート（補助）'!T55</f>
        <v>4</v>
      </c>
      <c r="L31" s="100">
        <f>'入力シート（補助）'!U55</f>
        <v>4</v>
      </c>
      <c r="M31" s="100">
        <f t="shared" ref="M31:M36" si="15">SUM(K31:L31)</f>
        <v>8</v>
      </c>
      <c r="N31" s="99">
        <f>'入力シート（補助）'!V55</f>
        <v>0</v>
      </c>
      <c r="O31" s="100">
        <f>'入力シート（補助）'!W55</f>
        <v>0</v>
      </c>
      <c r="P31" s="100">
        <f t="shared" ref="P31:P36" si="16">SUM(N31:O31)</f>
        <v>0</v>
      </c>
      <c r="Q31" s="99">
        <f t="shared" si="9"/>
        <v>8</v>
      </c>
      <c r="R31" s="101">
        <f t="shared" si="11"/>
        <v>0</v>
      </c>
      <c r="S31" s="102">
        <f t="shared" si="7"/>
        <v>0.59746079163554888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'入力シート（補助）'!P56</f>
        <v>18</v>
      </c>
      <c r="C32" s="314">
        <f>'入力シート（補助）'!Q56</f>
        <v>4</v>
      </c>
      <c r="D32" s="75">
        <f t="shared" si="2"/>
        <v>22</v>
      </c>
      <c r="E32" s="74">
        <f>'入力シート（補助）'!R56</f>
        <v>1</v>
      </c>
      <c r="F32" s="75">
        <f>'入力シート（補助）'!S56</f>
        <v>2</v>
      </c>
      <c r="G32" s="75">
        <f t="shared" si="3"/>
        <v>3</v>
      </c>
      <c r="H32" s="74">
        <f t="shared" si="8"/>
        <v>25</v>
      </c>
      <c r="I32" s="76">
        <f t="shared" si="10"/>
        <v>12</v>
      </c>
      <c r="J32" s="77">
        <f t="shared" si="4"/>
        <v>1.5547263681592041</v>
      </c>
      <c r="K32" s="78">
        <f>'入力シート（補助）'!T56</f>
        <v>14</v>
      </c>
      <c r="L32" s="75">
        <f>'入力シート（補助）'!U56</f>
        <v>1</v>
      </c>
      <c r="M32" s="75">
        <f t="shared" si="15"/>
        <v>15</v>
      </c>
      <c r="N32" s="74">
        <f>'入力シート（補助）'!V56</f>
        <v>0</v>
      </c>
      <c r="O32" s="75">
        <f>'入力シート（補助）'!W56</f>
        <v>0</v>
      </c>
      <c r="P32" s="75">
        <f t="shared" si="16"/>
        <v>0</v>
      </c>
      <c r="Q32" s="74">
        <f t="shared" si="9"/>
        <v>15</v>
      </c>
      <c r="R32" s="76">
        <f t="shared" si="11"/>
        <v>0</v>
      </c>
      <c r="S32" s="77">
        <f t="shared" si="7"/>
        <v>1.1202389843166543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'入力シート（補助）'!P57</f>
        <v>17</v>
      </c>
      <c r="C33" s="314">
        <f>'入力シート（補助）'!Q57</f>
        <v>7</v>
      </c>
      <c r="D33" s="75">
        <f t="shared" si="2"/>
        <v>24</v>
      </c>
      <c r="E33" s="74">
        <f>'入力シート（補助）'!R57</f>
        <v>0</v>
      </c>
      <c r="F33" s="75">
        <f>'入力シート（補助）'!S57</f>
        <v>0</v>
      </c>
      <c r="G33" s="75">
        <f t="shared" si="3"/>
        <v>0</v>
      </c>
      <c r="H33" s="74">
        <f t="shared" si="8"/>
        <v>24</v>
      </c>
      <c r="I33" s="76">
        <f t="shared" si="10"/>
        <v>0</v>
      </c>
      <c r="J33" s="77">
        <f t="shared" si="4"/>
        <v>1.4925373134328359</v>
      </c>
      <c r="K33" s="78">
        <f>'入力シート（補助）'!T57</f>
        <v>15</v>
      </c>
      <c r="L33" s="75">
        <f>'入力シート（補助）'!U57</f>
        <v>6</v>
      </c>
      <c r="M33" s="75">
        <f t="shared" si="15"/>
        <v>21</v>
      </c>
      <c r="N33" s="74">
        <f>'入力シート（補助）'!V57</f>
        <v>0</v>
      </c>
      <c r="O33" s="75">
        <f>'入力シート（補助）'!W57</f>
        <v>2</v>
      </c>
      <c r="P33" s="75">
        <f t="shared" si="16"/>
        <v>2</v>
      </c>
      <c r="Q33" s="74">
        <f t="shared" si="9"/>
        <v>23</v>
      </c>
      <c r="R33" s="76">
        <f t="shared" si="11"/>
        <v>8.695652173913043</v>
      </c>
      <c r="S33" s="77">
        <f t="shared" si="7"/>
        <v>1.717699775952203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'入力シート（補助）'!P58</f>
        <v>17</v>
      </c>
      <c r="C34" s="314">
        <f>'入力シート（補助）'!Q58</f>
        <v>1</v>
      </c>
      <c r="D34" s="75">
        <f t="shared" si="2"/>
        <v>18</v>
      </c>
      <c r="E34" s="74">
        <f>'入力シート（補助）'!R58</f>
        <v>0</v>
      </c>
      <c r="F34" s="75">
        <f>'入力シート（補助）'!S58</f>
        <v>1</v>
      </c>
      <c r="G34" s="75">
        <f t="shared" si="3"/>
        <v>1</v>
      </c>
      <c r="H34" s="74">
        <f t="shared" si="8"/>
        <v>19</v>
      </c>
      <c r="I34" s="76">
        <f t="shared" si="10"/>
        <v>5.2631578947368425</v>
      </c>
      <c r="J34" s="77">
        <f t="shared" si="4"/>
        <v>1.1815920398009951</v>
      </c>
      <c r="K34" s="78">
        <f>'入力シート（補助）'!T58</f>
        <v>11</v>
      </c>
      <c r="L34" s="75">
        <f>'入力シート（補助）'!U58</f>
        <v>2</v>
      </c>
      <c r="M34" s="75">
        <f t="shared" si="15"/>
        <v>13</v>
      </c>
      <c r="N34" s="74">
        <f>'入力シート（補助）'!V58</f>
        <v>0</v>
      </c>
      <c r="O34" s="75">
        <f>'入力シート（補助）'!W58</f>
        <v>1</v>
      </c>
      <c r="P34" s="75">
        <f t="shared" si="16"/>
        <v>1</v>
      </c>
      <c r="Q34" s="74">
        <f t="shared" si="9"/>
        <v>14</v>
      </c>
      <c r="R34" s="76">
        <f t="shared" si="11"/>
        <v>7.1428571428571423</v>
      </c>
      <c r="S34" s="77">
        <f t="shared" si="7"/>
        <v>1.0455563853622105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'入力シート（補助）'!P59</f>
        <v>28</v>
      </c>
      <c r="C35" s="314">
        <f>'入力シート（補助）'!Q59</f>
        <v>6</v>
      </c>
      <c r="D35" s="75">
        <f t="shared" si="2"/>
        <v>34</v>
      </c>
      <c r="E35" s="74">
        <f>'入力シート（補助）'!R59</f>
        <v>1</v>
      </c>
      <c r="F35" s="75">
        <f>'入力シート（補助）'!S59</f>
        <v>2</v>
      </c>
      <c r="G35" s="75">
        <f t="shared" si="3"/>
        <v>3</v>
      </c>
      <c r="H35" s="74">
        <f t="shared" si="8"/>
        <v>37</v>
      </c>
      <c r="I35" s="76">
        <f t="shared" si="10"/>
        <v>8.1081081081081088</v>
      </c>
      <c r="J35" s="77">
        <f t="shared" si="4"/>
        <v>2.3009950248756224</v>
      </c>
      <c r="K35" s="78">
        <f>'入力シート（補助）'!T59</f>
        <v>8</v>
      </c>
      <c r="L35" s="75">
        <f>'入力シート（補助）'!U59</f>
        <v>1</v>
      </c>
      <c r="M35" s="75">
        <f t="shared" si="15"/>
        <v>9</v>
      </c>
      <c r="N35" s="74">
        <f>'入力シート（補助）'!V59</f>
        <v>0</v>
      </c>
      <c r="O35" s="75">
        <f>'入力シート（補助）'!W59</f>
        <v>1</v>
      </c>
      <c r="P35" s="75">
        <f t="shared" si="16"/>
        <v>1</v>
      </c>
      <c r="Q35" s="74">
        <f t="shared" si="9"/>
        <v>10</v>
      </c>
      <c r="R35" s="76">
        <f t="shared" si="11"/>
        <v>10</v>
      </c>
      <c r="S35" s="77">
        <f t="shared" si="7"/>
        <v>0.74682598954443613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'入力シート（補助）'!P60</f>
        <v>15</v>
      </c>
      <c r="C36" s="316">
        <f>'入力シート（補助）'!Q60</f>
        <v>2</v>
      </c>
      <c r="D36" s="87">
        <f t="shared" si="2"/>
        <v>17</v>
      </c>
      <c r="E36" s="86">
        <f>'入力シート（補助）'!R60</f>
        <v>1</v>
      </c>
      <c r="F36" s="87">
        <f>'入力シート（補助）'!S60</f>
        <v>2</v>
      </c>
      <c r="G36" s="87">
        <f t="shared" si="3"/>
        <v>3</v>
      </c>
      <c r="H36" s="86">
        <f t="shared" si="8"/>
        <v>20</v>
      </c>
      <c r="I36" s="88">
        <f t="shared" si="10"/>
        <v>15</v>
      </c>
      <c r="J36" s="89">
        <f t="shared" si="4"/>
        <v>1.2437810945273633</v>
      </c>
      <c r="K36" s="90">
        <f>'入力シート（補助）'!T60</f>
        <v>9</v>
      </c>
      <c r="L36" s="87">
        <f>'入力シート（補助）'!U60</f>
        <v>3</v>
      </c>
      <c r="M36" s="87">
        <f t="shared" si="15"/>
        <v>12</v>
      </c>
      <c r="N36" s="86">
        <f>'入力シート（補助）'!V60</f>
        <v>0</v>
      </c>
      <c r="O36" s="87">
        <f>'入力シート（補助）'!W60</f>
        <v>3</v>
      </c>
      <c r="P36" s="87">
        <f t="shared" si="16"/>
        <v>3</v>
      </c>
      <c r="Q36" s="86">
        <f t="shared" si="9"/>
        <v>15</v>
      </c>
      <c r="R36" s="88">
        <f t="shared" si="11"/>
        <v>20</v>
      </c>
      <c r="S36" s="89">
        <f t="shared" si="7"/>
        <v>1.1202389843166543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318">
        <f>SUM(B31:B36)</f>
        <v>123</v>
      </c>
      <c r="C37" s="310">
        <f>SUM(C31:C36)</f>
        <v>23</v>
      </c>
      <c r="D37" s="94">
        <f t="shared" ref="D37:G37" si="17">SUM(D31:D36)</f>
        <v>146</v>
      </c>
      <c r="E37" s="93">
        <f>SUM(E31:E36)</f>
        <v>3</v>
      </c>
      <c r="F37" s="310">
        <f>SUM(F31:F36)</f>
        <v>7</v>
      </c>
      <c r="G37" s="94">
        <f t="shared" si="17"/>
        <v>10</v>
      </c>
      <c r="H37" s="93">
        <f t="shared" si="8"/>
        <v>156</v>
      </c>
      <c r="I37" s="95">
        <f t="shared" si="10"/>
        <v>6.4102564102564097</v>
      </c>
      <c r="J37" s="96">
        <f t="shared" si="4"/>
        <v>9.7014925373134346</v>
      </c>
      <c r="K37" s="93">
        <f t="shared" ref="K37:L37" si="18">SUM(K31:K36)</f>
        <v>61</v>
      </c>
      <c r="L37" s="310">
        <f t="shared" si="18"/>
        <v>17</v>
      </c>
      <c r="M37" s="94">
        <f t="shared" ref="M37:P37" si="19">SUM(M31:M36)</f>
        <v>78</v>
      </c>
      <c r="N37" s="93">
        <f t="shared" si="19"/>
        <v>0</v>
      </c>
      <c r="O37" s="310">
        <f t="shared" si="19"/>
        <v>7</v>
      </c>
      <c r="P37" s="94">
        <f t="shared" si="19"/>
        <v>7</v>
      </c>
      <c r="Q37" s="93">
        <f t="shared" si="9"/>
        <v>85</v>
      </c>
      <c r="R37" s="95">
        <f t="shared" si="11"/>
        <v>8.2352941176470598</v>
      </c>
      <c r="S37" s="96">
        <f t="shared" si="7"/>
        <v>6.3480209111277066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'入力シート（補助）'!P62</f>
        <v>91</v>
      </c>
      <c r="C38" s="108">
        <f>'入力シート（補助）'!Q62</f>
        <v>20</v>
      </c>
      <c r="D38" s="94">
        <f t="shared" si="2"/>
        <v>111</v>
      </c>
      <c r="E38" s="104">
        <f>'入力シート（補助）'!R62</f>
        <v>2</v>
      </c>
      <c r="F38" s="105">
        <f>'入力シート（補助）'!S62</f>
        <v>5</v>
      </c>
      <c r="G38" s="94">
        <f t="shared" si="3"/>
        <v>7</v>
      </c>
      <c r="H38" s="93">
        <f t="shared" si="8"/>
        <v>118</v>
      </c>
      <c r="I38" s="95">
        <f t="shared" si="10"/>
        <v>5.9322033898305087</v>
      </c>
      <c r="J38" s="96">
        <f t="shared" si="4"/>
        <v>7.3383084577114435</v>
      </c>
      <c r="K38" s="106">
        <f>'入力シート（補助）'!T62</f>
        <v>79</v>
      </c>
      <c r="L38" s="105">
        <f>'入力シート（補助）'!U62</f>
        <v>32</v>
      </c>
      <c r="M38" s="94">
        <f t="shared" ref="M38:M51" si="20">SUM(K38:L38)</f>
        <v>111</v>
      </c>
      <c r="N38" s="104">
        <f>'入力シート（補助）'!V62</f>
        <v>5</v>
      </c>
      <c r="O38" s="105">
        <f>'入力シート（補助）'!W62</f>
        <v>13</v>
      </c>
      <c r="P38" s="94">
        <f t="shared" ref="P38:P51" si="21">SUM(N38:O38)</f>
        <v>18</v>
      </c>
      <c r="Q38" s="93">
        <f t="shared" si="9"/>
        <v>129</v>
      </c>
      <c r="R38" s="95">
        <f t="shared" si="11"/>
        <v>13.953488372093023</v>
      </c>
      <c r="S38" s="96">
        <f t="shared" si="7"/>
        <v>9.6340552651232265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5" t="s">
        <v>32</v>
      </c>
      <c r="B39" s="104">
        <f>'入力シート（補助）'!P63</f>
        <v>98</v>
      </c>
      <c r="C39" s="108">
        <f>'入力シート（補助）'!Q63</f>
        <v>23</v>
      </c>
      <c r="D39" s="94">
        <f t="shared" si="2"/>
        <v>121</v>
      </c>
      <c r="E39" s="104">
        <f>'入力シート（補助）'!R63</f>
        <v>3</v>
      </c>
      <c r="F39" s="105">
        <f>'入力シート（補助）'!S63</f>
        <v>7</v>
      </c>
      <c r="G39" s="94">
        <f t="shared" si="3"/>
        <v>10</v>
      </c>
      <c r="H39" s="93">
        <f t="shared" si="8"/>
        <v>131</v>
      </c>
      <c r="I39" s="95">
        <f t="shared" si="10"/>
        <v>7.6335877862595414</v>
      </c>
      <c r="J39" s="96">
        <f t="shared" si="4"/>
        <v>8.1467661691542297</v>
      </c>
      <c r="K39" s="106">
        <f>'入力シート（補助）'!T63</f>
        <v>79</v>
      </c>
      <c r="L39" s="105">
        <f>'入力シート（補助）'!U63</f>
        <v>23</v>
      </c>
      <c r="M39" s="94">
        <f t="shared" si="20"/>
        <v>102</v>
      </c>
      <c r="N39" s="104">
        <f>'入力シート（補助）'!V63</f>
        <v>3</v>
      </c>
      <c r="O39" s="105">
        <f>'入力シート（補助）'!W63</f>
        <v>7</v>
      </c>
      <c r="P39" s="94">
        <f t="shared" si="21"/>
        <v>10</v>
      </c>
      <c r="Q39" s="93">
        <f t="shared" si="9"/>
        <v>112</v>
      </c>
      <c r="R39" s="95">
        <f t="shared" si="11"/>
        <v>8.928571428571427</v>
      </c>
      <c r="S39" s="96">
        <f t="shared" si="7"/>
        <v>8.3644510828976841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5" t="s">
        <v>33</v>
      </c>
      <c r="B40" s="104">
        <f>'入力シート（補助）'!P64</f>
        <v>119</v>
      </c>
      <c r="C40" s="108">
        <f>'入力シート（補助）'!Q64</f>
        <v>23</v>
      </c>
      <c r="D40" s="94">
        <f t="shared" si="2"/>
        <v>142</v>
      </c>
      <c r="E40" s="104">
        <f>'入力シート（補助）'!R64</f>
        <v>3</v>
      </c>
      <c r="F40" s="105">
        <f>'入力シート（補助）'!S64</f>
        <v>6</v>
      </c>
      <c r="G40" s="94">
        <f t="shared" si="3"/>
        <v>9</v>
      </c>
      <c r="H40" s="93">
        <f t="shared" si="8"/>
        <v>151</v>
      </c>
      <c r="I40" s="95">
        <f t="shared" si="10"/>
        <v>5.9602649006622519</v>
      </c>
      <c r="J40" s="96">
        <f t="shared" si="4"/>
        <v>9.3905472636815936</v>
      </c>
      <c r="K40" s="106">
        <f>'入力シート（補助）'!T64</f>
        <v>87</v>
      </c>
      <c r="L40" s="105">
        <f>'入力シート（補助）'!U64</f>
        <v>19</v>
      </c>
      <c r="M40" s="94">
        <f t="shared" si="20"/>
        <v>106</v>
      </c>
      <c r="N40" s="104">
        <f>'入力シート（補助）'!V64</f>
        <v>4</v>
      </c>
      <c r="O40" s="105">
        <f>'入力シート（補助）'!W64</f>
        <v>6</v>
      </c>
      <c r="P40" s="94">
        <f t="shared" si="21"/>
        <v>10</v>
      </c>
      <c r="Q40" s="93">
        <f t="shared" si="9"/>
        <v>116</v>
      </c>
      <c r="R40" s="95">
        <f t="shared" si="11"/>
        <v>8.6206896551724146</v>
      </c>
      <c r="S40" s="96">
        <f t="shared" si="7"/>
        <v>8.6631814787154582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5" t="s">
        <v>34</v>
      </c>
      <c r="B41" s="104">
        <f>'入力シート（補助）'!P65</f>
        <v>97</v>
      </c>
      <c r="C41" s="108">
        <f>'入力シート（補助）'!Q65</f>
        <v>20</v>
      </c>
      <c r="D41" s="94">
        <f t="shared" si="2"/>
        <v>117</v>
      </c>
      <c r="E41" s="104">
        <f>'入力シート（補助）'!R65</f>
        <v>2</v>
      </c>
      <c r="F41" s="105">
        <f>'入力シート（補助）'!S65</f>
        <v>2</v>
      </c>
      <c r="G41" s="94">
        <f t="shared" si="3"/>
        <v>4</v>
      </c>
      <c r="H41" s="93">
        <f t="shared" si="8"/>
        <v>121</v>
      </c>
      <c r="I41" s="95">
        <f t="shared" si="10"/>
        <v>3.3057851239669422</v>
      </c>
      <c r="J41" s="96">
        <f t="shared" si="4"/>
        <v>7.5248756218905477</v>
      </c>
      <c r="K41" s="106">
        <f>'入力シート（補助）'!T65</f>
        <v>80</v>
      </c>
      <c r="L41" s="105">
        <f>'入力シート（補助）'!U65</f>
        <v>30</v>
      </c>
      <c r="M41" s="94">
        <f t="shared" si="20"/>
        <v>110</v>
      </c>
      <c r="N41" s="104">
        <f>'入力シート（補助）'!V65</f>
        <v>4</v>
      </c>
      <c r="O41" s="105">
        <f>'入力シート（補助）'!W65</f>
        <v>5</v>
      </c>
      <c r="P41" s="94">
        <f t="shared" si="21"/>
        <v>9</v>
      </c>
      <c r="Q41" s="93">
        <f t="shared" si="9"/>
        <v>119</v>
      </c>
      <c r="R41" s="95">
        <f t="shared" si="11"/>
        <v>7.5630252100840343</v>
      </c>
      <c r="S41" s="96">
        <f t="shared" si="7"/>
        <v>8.8872292755787896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5" t="s">
        <v>35</v>
      </c>
      <c r="B42" s="104">
        <f>'入力シート（補助）'!P66</f>
        <v>101</v>
      </c>
      <c r="C42" s="108">
        <f>'入力シート（補助）'!Q66</f>
        <v>16</v>
      </c>
      <c r="D42" s="94">
        <f t="shared" si="2"/>
        <v>117</v>
      </c>
      <c r="E42" s="104">
        <f>'入力シート（補助）'!R66</f>
        <v>3</v>
      </c>
      <c r="F42" s="105">
        <f>'入力シート（補助）'!S66</f>
        <v>5</v>
      </c>
      <c r="G42" s="94">
        <f t="shared" si="3"/>
        <v>8</v>
      </c>
      <c r="H42" s="93">
        <f t="shared" si="8"/>
        <v>125</v>
      </c>
      <c r="I42" s="95">
        <f t="shared" si="10"/>
        <v>6.4</v>
      </c>
      <c r="J42" s="96">
        <f t="shared" si="4"/>
        <v>7.7736318407960203</v>
      </c>
      <c r="K42" s="106">
        <f>'入力シート（補助）'!T66</f>
        <v>93</v>
      </c>
      <c r="L42" s="105">
        <f>'入力シート（補助）'!U66</f>
        <v>21</v>
      </c>
      <c r="M42" s="94">
        <f t="shared" si="20"/>
        <v>114</v>
      </c>
      <c r="N42" s="104">
        <f>'入力シート（補助）'!V66</f>
        <v>4</v>
      </c>
      <c r="O42" s="105">
        <f>'入力シート（補助）'!W66</f>
        <v>4</v>
      </c>
      <c r="P42" s="94">
        <f t="shared" si="21"/>
        <v>8</v>
      </c>
      <c r="Q42" s="93">
        <f t="shared" si="9"/>
        <v>122</v>
      </c>
      <c r="R42" s="95">
        <f t="shared" si="11"/>
        <v>6.557377049180328</v>
      </c>
      <c r="S42" s="96">
        <f t="shared" si="7"/>
        <v>9.111277072442121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5" t="s">
        <v>36</v>
      </c>
      <c r="B43" s="104">
        <f>'入力シート（補助）'!P67</f>
        <v>93</v>
      </c>
      <c r="C43" s="108">
        <f>'入力シート（補助）'!Q67</f>
        <v>17</v>
      </c>
      <c r="D43" s="94">
        <f t="shared" si="2"/>
        <v>110</v>
      </c>
      <c r="E43" s="104">
        <f>'入力シート（補助）'!R67</f>
        <v>4</v>
      </c>
      <c r="F43" s="105">
        <f>'入力シート（補助）'!S67</f>
        <v>5</v>
      </c>
      <c r="G43" s="94">
        <f t="shared" si="3"/>
        <v>9</v>
      </c>
      <c r="H43" s="93">
        <f t="shared" si="8"/>
        <v>119</v>
      </c>
      <c r="I43" s="95">
        <f t="shared" si="10"/>
        <v>7.5630252100840343</v>
      </c>
      <c r="J43" s="96">
        <f t="shared" si="4"/>
        <v>7.4004975124378118</v>
      </c>
      <c r="K43" s="106">
        <f>'入力シート（補助）'!T67</f>
        <v>98</v>
      </c>
      <c r="L43" s="105">
        <f>'入力シート（補助）'!U67</f>
        <v>18</v>
      </c>
      <c r="M43" s="94">
        <f t="shared" si="20"/>
        <v>116</v>
      </c>
      <c r="N43" s="104">
        <f>'入力シート（補助）'!V67</f>
        <v>3</v>
      </c>
      <c r="O43" s="105">
        <f>'入力シート（補助）'!W67</f>
        <v>5</v>
      </c>
      <c r="P43" s="94">
        <f t="shared" si="21"/>
        <v>8</v>
      </c>
      <c r="Q43" s="93">
        <f t="shared" si="9"/>
        <v>124</v>
      </c>
      <c r="R43" s="95">
        <f t="shared" si="11"/>
        <v>6.4516129032258069</v>
      </c>
      <c r="S43" s="96">
        <f t="shared" si="7"/>
        <v>9.2606422703510081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5" t="s">
        <v>37</v>
      </c>
      <c r="B44" s="107">
        <f>'入力シート（補助）'!P68</f>
        <v>107</v>
      </c>
      <c r="C44" s="108">
        <f>'入力シート（補助）'!Q68</f>
        <v>23</v>
      </c>
      <c r="D44" s="109">
        <f t="shared" si="2"/>
        <v>130</v>
      </c>
      <c r="E44" s="107">
        <f>'入力シート（補助）'!R68</f>
        <v>3</v>
      </c>
      <c r="F44" s="110">
        <f>'入力シート（補助）'!S68</f>
        <v>2</v>
      </c>
      <c r="G44" s="109">
        <f t="shared" si="3"/>
        <v>5</v>
      </c>
      <c r="H44" s="104">
        <f t="shared" si="8"/>
        <v>135</v>
      </c>
      <c r="I44" s="95">
        <f t="shared" si="10"/>
        <v>3.7037037037037033</v>
      </c>
      <c r="J44" s="96">
        <f t="shared" si="4"/>
        <v>8.3955223880597032</v>
      </c>
      <c r="K44" s="111">
        <f>'入力シート（補助）'!T68</f>
        <v>96</v>
      </c>
      <c r="L44" s="108">
        <f>'入力シート（補助）'!U68</f>
        <v>31</v>
      </c>
      <c r="M44" s="109">
        <f t="shared" si="20"/>
        <v>127</v>
      </c>
      <c r="N44" s="107">
        <f>'入力シート（補助）'!V68</f>
        <v>3</v>
      </c>
      <c r="O44" s="110">
        <f>'入力シート（補助）'!W68</f>
        <v>3</v>
      </c>
      <c r="P44" s="109">
        <f t="shared" si="21"/>
        <v>6</v>
      </c>
      <c r="Q44" s="104">
        <f t="shared" si="9"/>
        <v>133</v>
      </c>
      <c r="R44" s="95">
        <f t="shared" si="11"/>
        <v>4.511278195488722</v>
      </c>
      <c r="S44" s="96">
        <f t="shared" si="7"/>
        <v>9.9327856609410006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'入力シート（補助）'!P69</f>
        <v>110</v>
      </c>
      <c r="C45" s="108">
        <f>'入力シート（補助）'!Q69</f>
        <v>38</v>
      </c>
      <c r="D45" s="109">
        <f t="shared" si="2"/>
        <v>148</v>
      </c>
      <c r="E45" s="107">
        <f>'入力シート（補助）'!R69</f>
        <v>3</v>
      </c>
      <c r="F45" s="110">
        <f>'入力シート（補助）'!S69</f>
        <v>2</v>
      </c>
      <c r="G45" s="109">
        <f t="shared" si="3"/>
        <v>5</v>
      </c>
      <c r="H45" s="104">
        <f t="shared" si="8"/>
        <v>153</v>
      </c>
      <c r="I45" s="95">
        <f t="shared" si="10"/>
        <v>3.2679738562091503</v>
      </c>
      <c r="J45" s="96">
        <f t="shared" si="4"/>
        <v>9.5149253731343286</v>
      </c>
      <c r="K45" s="111">
        <f>'入力シート（補助）'!T69</f>
        <v>111</v>
      </c>
      <c r="L45" s="108">
        <f>'入力シート（補助）'!U69</f>
        <v>26</v>
      </c>
      <c r="M45" s="109">
        <f t="shared" si="20"/>
        <v>137</v>
      </c>
      <c r="N45" s="107">
        <f>'入力シート（補助）'!V69</f>
        <v>3</v>
      </c>
      <c r="O45" s="110">
        <f>'入力シート（補助）'!W69</f>
        <v>5</v>
      </c>
      <c r="P45" s="109">
        <f t="shared" si="21"/>
        <v>8</v>
      </c>
      <c r="Q45" s="104">
        <f t="shared" si="9"/>
        <v>145</v>
      </c>
      <c r="R45" s="95">
        <f t="shared" si="11"/>
        <v>5.5172413793103452</v>
      </c>
      <c r="S45" s="96">
        <f t="shared" si="7"/>
        <v>10.828976848394325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'入力シート（補助）'!P70</f>
        <v>14</v>
      </c>
      <c r="C46" s="115">
        <f>'入力シート（補助）'!Q70</f>
        <v>7</v>
      </c>
      <c r="D46" s="116">
        <f t="shared" si="2"/>
        <v>21</v>
      </c>
      <c r="E46" s="114">
        <f>'入力シート（補助）'!R70</f>
        <v>0</v>
      </c>
      <c r="F46" s="117">
        <f>'入力シート（補助）'!S70</f>
        <v>1</v>
      </c>
      <c r="G46" s="116">
        <f t="shared" si="3"/>
        <v>1</v>
      </c>
      <c r="H46" s="118">
        <f t="shared" si="8"/>
        <v>22</v>
      </c>
      <c r="I46" s="119">
        <f t="shared" si="10"/>
        <v>4.5454545454545459</v>
      </c>
      <c r="J46" s="120">
        <f t="shared" si="4"/>
        <v>1.3681592039800996</v>
      </c>
      <c r="K46" s="121">
        <f>'入力シート（補助）'!T70</f>
        <v>19</v>
      </c>
      <c r="L46" s="115">
        <f>'入力シート（補助）'!U70</f>
        <v>7</v>
      </c>
      <c r="M46" s="116">
        <f t="shared" si="20"/>
        <v>26</v>
      </c>
      <c r="N46" s="114">
        <f>'入力シート（補助）'!V70</f>
        <v>0</v>
      </c>
      <c r="O46" s="117">
        <f>'入力シート（補助）'!W70</f>
        <v>0</v>
      </c>
      <c r="P46" s="116">
        <f t="shared" si="21"/>
        <v>0</v>
      </c>
      <c r="Q46" s="118">
        <f t="shared" si="9"/>
        <v>26</v>
      </c>
      <c r="R46" s="119">
        <f t="shared" si="11"/>
        <v>0</v>
      </c>
      <c r="S46" s="120">
        <f t="shared" si="7"/>
        <v>1.941747572815534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'入力シート（補助）'!P71</f>
        <v>23</v>
      </c>
      <c r="C47" s="124">
        <f>'入力シート（補助）'!Q71</f>
        <v>5</v>
      </c>
      <c r="D47" s="125">
        <f t="shared" si="2"/>
        <v>28</v>
      </c>
      <c r="E47" s="123">
        <f>'入力シート（補助）'!R71</f>
        <v>2</v>
      </c>
      <c r="F47" s="126">
        <f>'入力シート（補助）'!S71</f>
        <v>0</v>
      </c>
      <c r="G47" s="125">
        <f t="shared" si="3"/>
        <v>2</v>
      </c>
      <c r="H47" s="127">
        <f t="shared" si="8"/>
        <v>30</v>
      </c>
      <c r="I47" s="128">
        <f t="shared" si="10"/>
        <v>6.666666666666667</v>
      </c>
      <c r="J47" s="129">
        <f t="shared" si="4"/>
        <v>1.8656716417910451</v>
      </c>
      <c r="K47" s="130">
        <f>'入力シート（補助）'!T71</f>
        <v>9</v>
      </c>
      <c r="L47" s="124">
        <f>'入力シート（補助）'!U71</f>
        <v>3</v>
      </c>
      <c r="M47" s="125">
        <f t="shared" si="20"/>
        <v>12</v>
      </c>
      <c r="N47" s="123">
        <f>'入力シート（補助）'!V71</f>
        <v>0</v>
      </c>
      <c r="O47" s="126">
        <f>'入力シート（補助）'!W71</f>
        <v>0</v>
      </c>
      <c r="P47" s="125">
        <f t="shared" si="21"/>
        <v>0</v>
      </c>
      <c r="Q47" s="127">
        <f t="shared" si="9"/>
        <v>12</v>
      </c>
      <c r="R47" s="128">
        <f t="shared" si="11"/>
        <v>0</v>
      </c>
      <c r="S47" s="129">
        <f t="shared" si="7"/>
        <v>0.89619118745332338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'入力シート（補助）'!P72</f>
        <v>20</v>
      </c>
      <c r="C48" s="124">
        <f>'入力シート（補助）'!Q72</f>
        <v>6</v>
      </c>
      <c r="D48" s="125">
        <f t="shared" si="2"/>
        <v>26</v>
      </c>
      <c r="E48" s="123">
        <f>'入力シート（補助）'!R72</f>
        <v>0</v>
      </c>
      <c r="F48" s="126">
        <f>'入力シート（補助）'!S72</f>
        <v>1</v>
      </c>
      <c r="G48" s="125">
        <f t="shared" si="3"/>
        <v>1</v>
      </c>
      <c r="H48" s="127">
        <f t="shared" si="8"/>
        <v>27</v>
      </c>
      <c r="I48" s="128">
        <f t="shared" si="10"/>
        <v>3.7037037037037033</v>
      </c>
      <c r="J48" s="129">
        <f t="shared" si="4"/>
        <v>1.6791044776119404</v>
      </c>
      <c r="K48" s="130">
        <f>'入力シート（補助）'!T72</f>
        <v>22</v>
      </c>
      <c r="L48" s="124">
        <f>'入力シート（補助）'!U72</f>
        <v>7</v>
      </c>
      <c r="M48" s="125">
        <f t="shared" si="20"/>
        <v>29</v>
      </c>
      <c r="N48" s="123">
        <f>'入力シート（補助）'!V72</f>
        <v>1</v>
      </c>
      <c r="O48" s="126">
        <f>'入力シート（補助）'!W72</f>
        <v>1</v>
      </c>
      <c r="P48" s="125">
        <f t="shared" si="21"/>
        <v>2</v>
      </c>
      <c r="Q48" s="127">
        <f t="shared" si="9"/>
        <v>31</v>
      </c>
      <c r="R48" s="128">
        <f t="shared" si="11"/>
        <v>6.4516129032258069</v>
      </c>
      <c r="S48" s="129">
        <f t="shared" si="7"/>
        <v>2.315160567587752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'入力シート（補助）'!P73</f>
        <v>27</v>
      </c>
      <c r="C49" s="124">
        <f>'入力シート（補助）'!Q73</f>
        <v>6</v>
      </c>
      <c r="D49" s="125">
        <f t="shared" si="2"/>
        <v>33</v>
      </c>
      <c r="E49" s="123">
        <f>'入力シート（補助）'!R73</f>
        <v>2</v>
      </c>
      <c r="F49" s="126">
        <f>'入力シート（補助）'!S73</f>
        <v>0</v>
      </c>
      <c r="G49" s="125">
        <f t="shared" si="3"/>
        <v>2</v>
      </c>
      <c r="H49" s="127">
        <f t="shared" si="8"/>
        <v>35</v>
      </c>
      <c r="I49" s="128">
        <f t="shared" si="10"/>
        <v>5.7142857142857144</v>
      </c>
      <c r="J49" s="129">
        <f t="shared" si="4"/>
        <v>2.1766169154228856</v>
      </c>
      <c r="K49" s="130">
        <f>'入力シート（補助）'!T73</f>
        <v>16</v>
      </c>
      <c r="L49" s="124">
        <f>'入力シート（補助）'!U73</f>
        <v>2</v>
      </c>
      <c r="M49" s="125">
        <f t="shared" si="20"/>
        <v>18</v>
      </c>
      <c r="N49" s="123">
        <f>'入力シート（補助）'!V73</f>
        <v>0</v>
      </c>
      <c r="O49" s="126">
        <f>'入力シート（補助）'!W73</f>
        <v>0</v>
      </c>
      <c r="P49" s="125">
        <f t="shared" si="21"/>
        <v>0</v>
      </c>
      <c r="Q49" s="127">
        <f t="shared" si="9"/>
        <v>18</v>
      </c>
      <c r="R49" s="128">
        <f t="shared" si="11"/>
        <v>0</v>
      </c>
      <c r="S49" s="129">
        <f t="shared" si="7"/>
        <v>1.344286781179985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'入力シート（補助）'!P74</f>
        <v>14</v>
      </c>
      <c r="C50" s="314">
        <f>'入力シート（補助）'!Q74</f>
        <v>4</v>
      </c>
      <c r="D50" s="75">
        <f t="shared" si="2"/>
        <v>18</v>
      </c>
      <c r="E50" s="74">
        <f>'入力シート（補助）'!R74</f>
        <v>0</v>
      </c>
      <c r="F50" s="75">
        <f>'入力シート（補助）'!S74</f>
        <v>0</v>
      </c>
      <c r="G50" s="75">
        <f t="shared" si="3"/>
        <v>0</v>
      </c>
      <c r="H50" s="74">
        <f t="shared" si="8"/>
        <v>18</v>
      </c>
      <c r="I50" s="76">
        <f t="shared" si="10"/>
        <v>0</v>
      </c>
      <c r="J50" s="77">
        <f t="shared" si="4"/>
        <v>1.119402985074627</v>
      </c>
      <c r="K50" s="78">
        <f>'入力シート（補助）'!T74</f>
        <v>13</v>
      </c>
      <c r="L50" s="75">
        <f>'入力シート（補助）'!U74</f>
        <v>7</v>
      </c>
      <c r="M50" s="75">
        <f t="shared" si="20"/>
        <v>20</v>
      </c>
      <c r="N50" s="74">
        <f>'入力シート（補助）'!V74</f>
        <v>2</v>
      </c>
      <c r="O50" s="75">
        <f>'入力シート（補助）'!W74</f>
        <v>0</v>
      </c>
      <c r="P50" s="75">
        <f t="shared" si="21"/>
        <v>2</v>
      </c>
      <c r="Q50" s="74">
        <f t="shared" si="9"/>
        <v>22</v>
      </c>
      <c r="R50" s="76">
        <f t="shared" si="11"/>
        <v>9.0909090909090917</v>
      </c>
      <c r="S50" s="77">
        <f t="shared" si="7"/>
        <v>1.6430171769977595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'入力シート（補助）'!P75</f>
        <v>27</v>
      </c>
      <c r="C51" s="316">
        <f>'入力シート（補助）'!Q75</f>
        <v>2</v>
      </c>
      <c r="D51" s="87">
        <f t="shared" si="2"/>
        <v>29</v>
      </c>
      <c r="E51" s="86">
        <f>'入力シート（補助）'!R75</f>
        <v>0</v>
      </c>
      <c r="F51" s="87">
        <f>'入力シート（補助）'!S75</f>
        <v>0</v>
      </c>
      <c r="G51" s="87">
        <f t="shared" si="3"/>
        <v>0</v>
      </c>
      <c r="H51" s="86">
        <f t="shared" si="8"/>
        <v>29</v>
      </c>
      <c r="I51" s="132">
        <f t="shared" si="10"/>
        <v>0</v>
      </c>
      <c r="J51" s="133">
        <f t="shared" si="4"/>
        <v>1.8034825870646769</v>
      </c>
      <c r="K51" s="90">
        <f>'入力シート（補助）'!T75</f>
        <v>9</v>
      </c>
      <c r="L51" s="87">
        <f>'入力シート（補助）'!U75</f>
        <v>2</v>
      </c>
      <c r="M51" s="87">
        <f t="shared" si="20"/>
        <v>11</v>
      </c>
      <c r="N51" s="86">
        <f>'入力シート（補助）'!V75</f>
        <v>1</v>
      </c>
      <c r="O51" s="87">
        <f>'入力シート（補助）'!W75</f>
        <v>2</v>
      </c>
      <c r="P51" s="87">
        <f t="shared" si="21"/>
        <v>3</v>
      </c>
      <c r="Q51" s="86">
        <f t="shared" si="9"/>
        <v>14</v>
      </c>
      <c r="R51" s="132">
        <f t="shared" si="11"/>
        <v>21.428571428571427</v>
      </c>
      <c r="S51" s="133">
        <f t="shared" si="7"/>
        <v>1.0455563853622105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125</v>
      </c>
      <c r="C52" s="310">
        <f>SUM(C46:C51)</f>
        <v>30</v>
      </c>
      <c r="D52" s="94">
        <f t="shared" ref="D52:G52" si="22">SUM(D46:D51)</f>
        <v>155</v>
      </c>
      <c r="E52" s="93">
        <f>SUM(E46:E51)</f>
        <v>4</v>
      </c>
      <c r="F52" s="310">
        <f>SUM(F46:F51)</f>
        <v>2</v>
      </c>
      <c r="G52" s="94">
        <f t="shared" si="22"/>
        <v>6</v>
      </c>
      <c r="H52" s="93">
        <f t="shared" si="8"/>
        <v>161</v>
      </c>
      <c r="I52" s="95">
        <f t="shared" si="10"/>
        <v>3.7267080745341614</v>
      </c>
      <c r="J52" s="96">
        <f t="shared" si="4"/>
        <v>10.012437810945274</v>
      </c>
      <c r="K52" s="93">
        <f t="shared" ref="K52:L52" si="23">SUM(K46:K51)</f>
        <v>88</v>
      </c>
      <c r="L52" s="310">
        <f t="shared" si="23"/>
        <v>28</v>
      </c>
      <c r="M52" s="94">
        <f t="shared" ref="M52:P52" si="24">SUM(M46:M51)</f>
        <v>116</v>
      </c>
      <c r="N52" s="93">
        <f t="shared" si="24"/>
        <v>4</v>
      </c>
      <c r="O52" s="310">
        <f t="shared" si="24"/>
        <v>3</v>
      </c>
      <c r="P52" s="94">
        <f t="shared" si="24"/>
        <v>7</v>
      </c>
      <c r="Q52" s="93">
        <f t="shared" si="9"/>
        <v>123</v>
      </c>
      <c r="R52" s="95">
        <f t="shared" si="11"/>
        <v>5.691056910569106</v>
      </c>
      <c r="S52" s="96">
        <f t="shared" si="7"/>
        <v>9.1859596713965637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'入力シート（補助）'!P77</f>
        <v>20</v>
      </c>
      <c r="C53" s="319">
        <f>'入力シート（補助）'!Q77</f>
        <v>5</v>
      </c>
      <c r="D53" s="135">
        <f t="shared" si="2"/>
        <v>25</v>
      </c>
      <c r="E53" s="134">
        <f>'入力シート（補助）'!R77</f>
        <v>0</v>
      </c>
      <c r="F53" s="135">
        <f>'入力シート（補助）'!S77</f>
        <v>1</v>
      </c>
      <c r="G53" s="135">
        <f t="shared" si="3"/>
        <v>1</v>
      </c>
      <c r="H53" s="134">
        <f t="shared" si="8"/>
        <v>26</v>
      </c>
      <c r="I53" s="136">
        <f t="shared" si="10"/>
        <v>3.8461538461538458</v>
      </c>
      <c r="J53" s="137">
        <f t="shared" si="4"/>
        <v>1.6169154228855722</v>
      </c>
      <c r="K53" s="138">
        <f>'入力シート（補助）'!T77</f>
        <v>6</v>
      </c>
      <c r="L53" s="135">
        <f>'入力シート（補助）'!U77</f>
        <v>3</v>
      </c>
      <c r="M53" s="135">
        <f t="shared" ref="M53:M58" si="25">SUM(K53:L53)</f>
        <v>9</v>
      </c>
      <c r="N53" s="134">
        <f>'入力シート（補助）'!V77</f>
        <v>0</v>
      </c>
      <c r="O53" s="135">
        <f>'入力シート（補助）'!W77</f>
        <v>0</v>
      </c>
      <c r="P53" s="135">
        <f t="shared" ref="P53:P58" si="26">SUM(N53:O53)</f>
        <v>0</v>
      </c>
      <c r="Q53" s="134">
        <f t="shared" si="9"/>
        <v>9</v>
      </c>
      <c r="R53" s="136">
        <f t="shared" si="11"/>
        <v>0</v>
      </c>
      <c r="S53" s="137">
        <f t="shared" si="7"/>
        <v>0.67214339058999251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'入力シート（補助）'!P78</f>
        <v>15</v>
      </c>
      <c r="C54" s="314">
        <f>'入力シート（補助）'!Q78</f>
        <v>5</v>
      </c>
      <c r="D54" s="75">
        <f t="shared" si="2"/>
        <v>20</v>
      </c>
      <c r="E54" s="74">
        <f>'入力シート（補助）'!R78</f>
        <v>1</v>
      </c>
      <c r="F54" s="75">
        <f>'入力シート（補助）'!S78</f>
        <v>0</v>
      </c>
      <c r="G54" s="75">
        <f t="shared" si="3"/>
        <v>1</v>
      </c>
      <c r="H54" s="74">
        <f t="shared" si="8"/>
        <v>21</v>
      </c>
      <c r="I54" s="76">
        <f t="shared" si="10"/>
        <v>4.7619047619047619</v>
      </c>
      <c r="J54" s="77">
        <f t="shared" si="4"/>
        <v>1.3059701492537314</v>
      </c>
      <c r="K54" s="78">
        <f>'入力シート（補助）'!T78</f>
        <v>10</v>
      </c>
      <c r="L54" s="75">
        <f>'入力シート（補助）'!U78</f>
        <v>5</v>
      </c>
      <c r="M54" s="75">
        <f t="shared" si="25"/>
        <v>15</v>
      </c>
      <c r="N54" s="74">
        <f>'入力シート（補助）'!V78</f>
        <v>1</v>
      </c>
      <c r="O54" s="75">
        <f>'入力シート（補助）'!W78</f>
        <v>1</v>
      </c>
      <c r="P54" s="75">
        <f t="shared" si="26"/>
        <v>2</v>
      </c>
      <c r="Q54" s="74">
        <f t="shared" si="9"/>
        <v>17</v>
      </c>
      <c r="R54" s="76">
        <f t="shared" si="11"/>
        <v>11.76470588235294</v>
      </c>
      <c r="S54" s="77">
        <f t="shared" si="7"/>
        <v>1.2696041822255415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'入力シート（補助）'!P79</f>
        <v>24</v>
      </c>
      <c r="C55" s="314">
        <f>'入力シート（補助）'!Q79</f>
        <v>4</v>
      </c>
      <c r="D55" s="75">
        <f t="shared" si="2"/>
        <v>28</v>
      </c>
      <c r="E55" s="74">
        <f>'入力シート（補助）'!R79</f>
        <v>1</v>
      </c>
      <c r="F55" s="75">
        <f>'入力シート（補助）'!S79</f>
        <v>1</v>
      </c>
      <c r="G55" s="75">
        <f t="shared" si="3"/>
        <v>2</v>
      </c>
      <c r="H55" s="74">
        <f t="shared" si="8"/>
        <v>30</v>
      </c>
      <c r="I55" s="76">
        <f t="shared" si="10"/>
        <v>6.666666666666667</v>
      </c>
      <c r="J55" s="77">
        <f t="shared" si="4"/>
        <v>1.8656716417910451</v>
      </c>
      <c r="K55" s="78">
        <f>'入力シート（補助）'!T79</f>
        <v>7</v>
      </c>
      <c r="L55" s="75">
        <f>'入力シート（補助）'!U79</f>
        <v>2</v>
      </c>
      <c r="M55" s="75">
        <f t="shared" si="25"/>
        <v>9</v>
      </c>
      <c r="N55" s="74">
        <f>'入力シート（補助）'!V79</f>
        <v>0</v>
      </c>
      <c r="O55" s="75">
        <f>'入力シート（補助）'!W79</f>
        <v>0</v>
      </c>
      <c r="P55" s="75">
        <f t="shared" si="26"/>
        <v>0</v>
      </c>
      <c r="Q55" s="74">
        <f t="shared" si="9"/>
        <v>9</v>
      </c>
      <c r="R55" s="76">
        <f t="shared" si="11"/>
        <v>0</v>
      </c>
      <c r="S55" s="77">
        <f t="shared" si="7"/>
        <v>0.67214339058999251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'入力シート（補助）'!P80</f>
        <v>18</v>
      </c>
      <c r="C56" s="314">
        <f>'入力シート（補助）'!Q80</f>
        <v>3</v>
      </c>
      <c r="D56" s="75">
        <f t="shared" si="2"/>
        <v>21</v>
      </c>
      <c r="E56" s="74">
        <f>'入力シート（補助）'!R80</f>
        <v>1</v>
      </c>
      <c r="F56" s="75">
        <f>'入力シート（補助）'!S80</f>
        <v>0</v>
      </c>
      <c r="G56" s="75">
        <f t="shared" si="3"/>
        <v>1</v>
      </c>
      <c r="H56" s="74">
        <f t="shared" si="8"/>
        <v>22</v>
      </c>
      <c r="I56" s="128">
        <f t="shared" si="10"/>
        <v>4.5454545454545459</v>
      </c>
      <c r="J56" s="129">
        <f t="shared" si="4"/>
        <v>1.3681592039800996</v>
      </c>
      <c r="K56" s="78">
        <f>'入力シート（補助）'!T80</f>
        <v>12</v>
      </c>
      <c r="L56" s="75">
        <f>'入力シート（補助）'!U80</f>
        <v>3</v>
      </c>
      <c r="M56" s="75">
        <f t="shared" si="25"/>
        <v>15</v>
      </c>
      <c r="N56" s="74">
        <f>'入力シート（補助）'!V80</f>
        <v>1</v>
      </c>
      <c r="O56" s="75">
        <f>'入力シート（補助）'!W80</f>
        <v>0</v>
      </c>
      <c r="P56" s="75">
        <f t="shared" si="26"/>
        <v>1</v>
      </c>
      <c r="Q56" s="74">
        <f t="shared" si="9"/>
        <v>16</v>
      </c>
      <c r="R56" s="128">
        <f t="shared" si="11"/>
        <v>6.25</v>
      </c>
      <c r="S56" s="129">
        <f t="shared" si="7"/>
        <v>1.1949215832710978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'入力シート（補助）'!P81</f>
        <v>19</v>
      </c>
      <c r="C57" s="75">
        <f>'入力シート（補助）'!Q81</f>
        <v>2</v>
      </c>
      <c r="D57" s="75">
        <f t="shared" si="2"/>
        <v>21</v>
      </c>
      <c r="E57" s="74">
        <f>'入力シート（補助）'!R81</f>
        <v>0</v>
      </c>
      <c r="F57" s="75">
        <f>'入力シート（補助）'!S81</f>
        <v>0</v>
      </c>
      <c r="G57" s="75">
        <f t="shared" si="3"/>
        <v>0</v>
      </c>
      <c r="H57" s="74">
        <f t="shared" si="8"/>
        <v>21</v>
      </c>
      <c r="I57" s="76">
        <f t="shared" si="10"/>
        <v>0</v>
      </c>
      <c r="J57" s="77">
        <f t="shared" si="4"/>
        <v>1.3059701492537314</v>
      </c>
      <c r="K57" s="78">
        <f>'入力シート（補助）'!T81</f>
        <v>11</v>
      </c>
      <c r="L57" s="75">
        <f>'入力シート（補助）'!U81</f>
        <v>1</v>
      </c>
      <c r="M57" s="75">
        <f t="shared" si="25"/>
        <v>12</v>
      </c>
      <c r="N57" s="74">
        <f>'入力シート（補助）'!V81</f>
        <v>1</v>
      </c>
      <c r="O57" s="75">
        <f>'入力シート（補助）'!W81</f>
        <v>0</v>
      </c>
      <c r="P57" s="75">
        <f t="shared" si="26"/>
        <v>1</v>
      </c>
      <c r="Q57" s="74">
        <f t="shared" si="9"/>
        <v>13</v>
      </c>
      <c r="R57" s="76">
        <f t="shared" si="11"/>
        <v>7.6923076923076916</v>
      </c>
      <c r="S57" s="77">
        <f t="shared" si="7"/>
        <v>0.970873786407767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'入力シート（補助）'!P82</f>
        <v>17</v>
      </c>
      <c r="C58" s="87">
        <f>'入力シート（補助）'!Q82</f>
        <v>3</v>
      </c>
      <c r="D58" s="87">
        <f t="shared" si="2"/>
        <v>20</v>
      </c>
      <c r="E58" s="86">
        <f>'入力シート（補助）'!R82</f>
        <v>0</v>
      </c>
      <c r="F58" s="87">
        <f>'入力シート（補助）'!S82</f>
        <v>1</v>
      </c>
      <c r="G58" s="87">
        <f t="shared" si="3"/>
        <v>1</v>
      </c>
      <c r="H58" s="86">
        <f t="shared" si="8"/>
        <v>21</v>
      </c>
      <c r="I58" s="132">
        <f t="shared" si="10"/>
        <v>4.7619047619047619</v>
      </c>
      <c r="J58" s="133">
        <f t="shared" si="4"/>
        <v>1.3059701492537314</v>
      </c>
      <c r="K58" s="90">
        <f>'入力シート（補助）'!T82</f>
        <v>12</v>
      </c>
      <c r="L58" s="87">
        <f>'入力シート（補助）'!U82</f>
        <v>0</v>
      </c>
      <c r="M58" s="87">
        <f t="shared" si="25"/>
        <v>12</v>
      </c>
      <c r="N58" s="86">
        <f>'入力シート（補助）'!V82</f>
        <v>0</v>
      </c>
      <c r="O58" s="87">
        <f>'入力シート（補助）'!W82</f>
        <v>0</v>
      </c>
      <c r="P58" s="87">
        <f t="shared" si="26"/>
        <v>0</v>
      </c>
      <c r="Q58" s="86">
        <f t="shared" si="9"/>
        <v>12</v>
      </c>
      <c r="R58" s="132">
        <f t="shared" si="11"/>
        <v>0</v>
      </c>
      <c r="S58" s="133">
        <f t="shared" si="7"/>
        <v>0.89619118745332338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SUM(B53:B58)</f>
        <v>113</v>
      </c>
      <c r="C59" s="94">
        <f>SUM(C53:C58)</f>
        <v>22</v>
      </c>
      <c r="D59" s="94">
        <f t="shared" ref="D59:G59" si="27">SUM(D53:D58)</f>
        <v>135</v>
      </c>
      <c r="E59" s="93">
        <f>SUM(E53:E58)</f>
        <v>3</v>
      </c>
      <c r="F59" s="94">
        <f>SUM(F53:F58)</f>
        <v>3</v>
      </c>
      <c r="G59" s="94">
        <f t="shared" si="27"/>
        <v>6</v>
      </c>
      <c r="H59" s="93">
        <f t="shared" si="8"/>
        <v>141</v>
      </c>
      <c r="I59" s="95">
        <f t="shared" si="10"/>
        <v>4.2553191489361701</v>
      </c>
      <c r="J59" s="96">
        <f t="shared" si="4"/>
        <v>8.7686567164179117</v>
      </c>
      <c r="K59" s="97">
        <f t="shared" ref="K59:L59" si="28">SUM(K53:K58)</f>
        <v>58</v>
      </c>
      <c r="L59" s="94">
        <f t="shared" si="28"/>
        <v>14</v>
      </c>
      <c r="M59" s="94">
        <f t="shared" ref="M59:P59" si="29">SUM(M53:M58)</f>
        <v>72</v>
      </c>
      <c r="N59" s="93">
        <f t="shared" si="29"/>
        <v>3</v>
      </c>
      <c r="O59" s="94">
        <f t="shared" si="29"/>
        <v>1</v>
      </c>
      <c r="P59" s="94">
        <f t="shared" si="29"/>
        <v>4</v>
      </c>
      <c r="Q59" s="93">
        <f t="shared" si="9"/>
        <v>76</v>
      </c>
      <c r="R59" s="95">
        <f t="shared" si="11"/>
        <v>5.2631578947368425</v>
      </c>
      <c r="S59" s="96">
        <f t="shared" si="7"/>
        <v>5.6758775205377141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1251</v>
      </c>
      <c r="C60" s="142">
        <f>C30+C37+C38+C39+C40+C41+C42+C43+C44+C45+C52+C59</f>
        <v>270</v>
      </c>
      <c r="D60" s="143">
        <f t="shared" ref="D60:L60" si="30">D30+D37+D38+D39+D40+D41+D42+D43+D44+D45+D52+D59</f>
        <v>1521</v>
      </c>
      <c r="E60" s="141">
        <f>E30+E37+E38+E39+E40+E41+E42+E43+E44+E45+E52+E59</f>
        <v>35</v>
      </c>
      <c r="F60" s="144">
        <f>F30+F37+F38+F39+F40+F41+F42+F43+F44+F45+F52+F59</f>
        <v>52</v>
      </c>
      <c r="G60" s="143">
        <f t="shared" si="30"/>
        <v>87</v>
      </c>
      <c r="H60" s="302">
        <f t="shared" si="30"/>
        <v>1608</v>
      </c>
      <c r="I60" s="547">
        <f t="shared" si="10"/>
        <v>5.41044776119403</v>
      </c>
      <c r="J60" s="304">
        <f t="shared" si="30"/>
        <v>100.00000000000001</v>
      </c>
      <c r="K60" s="145">
        <f t="shared" si="30"/>
        <v>975</v>
      </c>
      <c r="L60" s="142">
        <f t="shared" si="30"/>
        <v>264</v>
      </c>
      <c r="M60" s="143">
        <f t="shared" ref="M60:Q60" si="31">M30+M37+M38+M39+M40+M41+M42+M43+M44+M45+M52+M59</f>
        <v>1239</v>
      </c>
      <c r="N60" s="141">
        <f t="shared" si="31"/>
        <v>36</v>
      </c>
      <c r="O60" s="144">
        <f t="shared" si="31"/>
        <v>64</v>
      </c>
      <c r="P60" s="143">
        <f t="shared" si="31"/>
        <v>100</v>
      </c>
      <c r="Q60" s="302">
        <f t="shared" si="31"/>
        <v>1339</v>
      </c>
      <c r="R60" s="547">
        <f t="shared" si="11"/>
        <v>7.4682598954443611</v>
      </c>
      <c r="S60" s="304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100" priority="15" stopIfTrue="1">
      <formula>$Y30=1</formula>
    </cfRule>
  </conditionalFormatting>
  <conditionalFormatting sqref="B44:J49 B59:J59 B30:J30 B37:J37 B52:J52">
    <cfRule type="expression" dxfId="99" priority="11" stopIfTrue="1">
      <formula>$Y30=1</formula>
    </cfRule>
  </conditionalFormatting>
  <conditionalFormatting sqref="M30 M37 K44:R49 M52 K59:R59 P52:R52 P37:R37 P30:R30">
    <cfRule type="expression" dxfId="98" priority="10" stopIfTrue="1">
      <formula>$Y30=1</formula>
    </cfRule>
  </conditionalFormatting>
  <conditionalFormatting sqref="N52:O52">
    <cfRule type="expression" dxfId="97" priority="9" stopIfTrue="1">
      <formula>$Y52=1</formula>
    </cfRule>
  </conditionalFormatting>
  <conditionalFormatting sqref="N37:O37">
    <cfRule type="expression" dxfId="96" priority="8" stopIfTrue="1">
      <formula>$Y37=1</formula>
    </cfRule>
  </conditionalFormatting>
  <conditionalFormatting sqref="N30:O30">
    <cfRule type="expression" dxfId="95" priority="7" stopIfTrue="1">
      <formula>$Y30=1</formula>
    </cfRule>
  </conditionalFormatting>
  <conditionalFormatting sqref="K52:L52">
    <cfRule type="expression" dxfId="94" priority="6" stopIfTrue="1">
      <formula>$Y52=1</formula>
    </cfRule>
  </conditionalFormatting>
  <conditionalFormatting sqref="K37:L37">
    <cfRule type="expression" dxfId="93" priority="5" stopIfTrue="1">
      <formula>$Y37=1</formula>
    </cfRule>
  </conditionalFormatting>
  <conditionalFormatting sqref="K30:L30">
    <cfRule type="expression" dxfId="92" priority="4" stopIfTrue="1">
      <formula>$Y30=1</formula>
    </cfRule>
  </conditionalFormatting>
  <conditionalFormatting sqref="S44:S49 S59 S30 S37 S52">
    <cfRule type="expression" dxfId="91" priority="3" stopIfTrue="1">
      <formula>$Y30=1</formula>
    </cfRule>
  </conditionalFormatting>
  <conditionalFormatting sqref="I60">
    <cfRule type="expression" dxfId="90" priority="2" stopIfTrue="1">
      <formula>$Y60=1</formula>
    </cfRule>
  </conditionalFormatting>
  <conditionalFormatting sqref="R60">
    <cfRule type="expression" dxfId="89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G60"/>
  <sheetViews>
    <sheetView view="pageBreakPreview" topLeftCell="A44" zoomScaleNormal="100" zoomScaleSheetLayoutView="100" workbookViewId="0">
      <selection activeCell="R60" sqref="R6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102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103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216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237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62</v>
      </c>
      <c r="C21" s="38"/>
      <c r="D21" s="38"/>
      <c r="E21" s="38"/>
      <c r="F21" s="38"/>
      <c r="G21" s="38"/>
      <c r="H21" s="38"/>
      <c r="I21" s="38"/>
      <c r="J21" s="39"/>
      <c r="K21" s="40" t="s">
        <v>63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95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96</v>
      </c>
      <c r="J23" s="56" t="s">
        <v>104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96</v>
      </c>
      <c r="S23" s="56" t="s">
        <v>104</v>
      </c>
      <c r="T23" s="61"/>
      <c r="U23" s="61"/>
      <c r="V23" s="62"/>
      <c r="W23" s="62"/>
      <c r="X23" s="62">
        <v>520</v>
      </c>
      <c r="Y23" s="62">
        <v>165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'入力シート（補助）'!X48</f>
        <v>23</v>
      </c>
      <c r="C24" s="313">
        <f>'入力シート（補助）'!Y48</f>
        <v>5</v>
      </c>
      <c r="D24" s="66">
        <f>SUM(B24:C24)</f>
        <v>28</v>
      </c>
      <c r="E24" s="65">
        <f>'入力シート（補助）'!Z48</f>
        <v>2</v>
      </c>
      <c r="F24" s="66">
        <f>'入力シート（補助）'!AA48</f>
        <v>6</v>
      </c>
      <c r="G24" s="66">
        <f>SUM(E24:F24)</f>
        <v>8</v>
      </c>
      <c r="H24" s="65">
        <f>D24+G24</f>
        <v>36</v>
      </c>
      <c r="I24" s="67">
        <f t="shared" ref="I24:I26" si="0">IF(H24=0,"-",G24/H24%)</f>
        <v>22.222222222222221</v>
      </c>
      <c r="J24" s="68">
        <f>H24/$H$60%</f>
        <v>0.61994144997416911</v>
      </c>
      <c r="K24" s="69">
        <f>'入力シート（補助）'!AB48</f>
        <v>4</v>
      </c>
      <c r="L24" s="66">
        <f>'入力シート（補助）'!AC48</f>
        <v>0</v>
      </c>
      <c r="M24" s="66">
        <f>SUM(K24:L24)</f>
        <v>4</v>
      </c>
      <c r="N24" s="65">
        <f>'入力シート（補助）'!AD48</f>
        <v>0</v>
      </c>
      <c r="O24" s="66">
        <f>'入力シート（補助）'!AE48</f>
        <v>0</v>
      </c>
      <c r="P24" s="66">
        <f>SUM(N24:O24)</f>
        <v>0</v>
      </c>
      <c r="Q24" s="65">
        <f>M24+P24</f>
        <v>4</v>
      </c>
      <c r="R24" s="67">
        <f t="shared" ref="R24:R26" si="1">IF(Q24=0,"-",P24/Q24%)</f>
        <v>0</v>
      </c>
      <c r="S24" s="68">
        <f>Q24/$Q$60%</f>
        <v>0.9174311926605504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'入力シート（補助）'!X49</f>
        <v>36</v>
      </c>
      <c r="C25" s="314">
        <f>'入力シート（補助）'!Y49</f>
        <v>3</v>
      </c>
      <c r="D25" s="75">
        <f t="shared" ref="D25:D58" si="2">SUM(B25:C25)</f>
        <v>39</v>
      </c>
      <c r="E25" s="74">
        <f>'入力シート（補助）'!Z49</f>
        <v>2</v>
      </c>
      <c r="F25" s="75">
        <f>'入力シート（補助）'!AA49</f>
        <v>1</v>
      </c>
      <c r="G25" s="75">
        <f t="shared" ref="G25:G58" si="3">SUM(E25:F25)</f>
        <v>3</v>
      </c>
      <c r="H25" s="74">
        <f>D25+G25</f>
        <v>42</v>
      </c>
      <c r="I25" s="76">
        <f t="shared" si="0"/>
        <v>7.1428571428571432</v>
      </c>
      <c r="J25" s="77">
        <f t="shared" ref="J25:J59" si="4">H25/$H$60%</f>
        <v>0.723265024969864</v>
      </c>
      <c r="K25" s="78">
        <f>'入力シート（補助）'!AB49</f>
        <v>4</v>
      </c>
      <c r="L25" s="75">
        <f>'入力シート（補助）'!AC49</f>
        <v>0</v>
      </c>
      <c r="M25" s="75">
        <f t="shared" ref="M25:M29" si="5">SUM(K25:L25)</f>
        <v>4</v>
      </c>
      <c r="N25" s="74">
        <f>'入力シート（補助）'!AD49</f>
        <v>0</v>
      </c>
      <c r="O25" s="75">
        <f>'入力シート（補助）'!AE49</f>
        <v>0</v>
      </c>
      <c r="P25" s="75">
        <f t="shared" ref="P25:P29" si="6">SUM(N25:O25)</f>
        <v>0</v>
      </c>
      <c r="Q25" s="74">
        <f>M25+P25</f>
        <v>4</v>
      </c>
      <c r="R25" s="76">
        <f t="shared" si="1"/>
        <v>0</v>
      </c>
      <c r="S25" s="77">
        <f t="shared" ref="S25:S60" si="7">Q25/$Q$60%</f>
        <v>0.9174311926605504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'入力シート（補助）'!X50</f>
        <v>52</v>
      </c>
      <c r="C26" s="314">
        <f>'入力シート（補助）'!Y50</f>
        <v>4</v>
      </c>
      <c r="D26" s="75">
        <f t="shared" si="2"/>
        <v>56</v>
      </c>
      <c r="E26" s="74">
        <f>'入力シート（補助）'!Z50</f>
        <v>2</v>
      </c>
      <c r="F26" s="75">
        <f>'入力シート（補助）'!AA50</f>
        <v>4</v>
      </c>
      <c r="G26" s="75">
        <f t="shared" si="3"/>
        <v>6</v>
      </c>
      <c r="H26" s="74">
        <f t="shared" ref="H26:H59" si="8">D26+G26</f>
        <v>62</v>
      </c>
      <c r="I26" s="76">
        <f t="shared" si="0"/>
        <v>9.67741935483871</v>
      </c>
      <c r="J26" s="77">
        <f t="shared" si="4"/>
        <v>1.0676769416221801</v>
      </c>
      <c r="K26" s="78">
        <f>'入力シート（補助）'!AB50</f>
        <v>2</v>
      </c>
      <c r="L26" s="75">
        <f>'入力シート（補助）'!AC50</f>
        <v>0</v>
      </c>
      <c r="M26" s="75">
        <f t="shared" si="5"/>
        <v>2</v>
      </c>
      <c r="N26" s="74">
        <f>'入力シート（補助）'!AD50</f>
        <v>0</v>
      </c>
      <c r="O26" s="75">
        <f>'入力シート（補助）'!AE50</f>
        <v>0</v>
      </c>
      <c r="P26" s="75">
        <f t="shared" si="6"/>
        <v>0</v>
      </c>
      <c r="Q26" s="74">
        <f t="shared" ref="Q26:Q59" si="9">M26+P26</f>
        <v>2</v>
      </c>
      <c r="R26" s="76">
        <f t="shared" si="1"/>
        <v>0</v>
      </c>
      <c r="S26" s="77">
        <f t="shared" si="7"/>
        <v>0.4587155963302752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'入力シート（補助）'!X51</f>
        <v>39</v>
      </c>
      <c r="C27" s="315">
        <f>'入力シート（補助）'!Y51</f>
        <v>6</v>
      </c>
      <c r="D27" s="81">
        <f t="shared" si="2"/>
        <v>45</v>
      </c>
      <c r="E27" s="80">
        <f>'入力シート（補助）'!Z51</f>
        <v>2</v>
      </c>
      <c r="F27" s="81">
        <f>'入力シート（補助）'!AA51</f>
        <v>3</v>
      </c>
      <c r="G27" s="81">
        <f t="shared" si="3"/>
        <v>5</v>
      </c>
      <c r="H27" s="80">
        <f t="shared" si="8"/>
        <v>50</v>
      </c>
      <c r="I27" s="82">
        <f>IF(H27=0,"-",G27/H27%)</f>
        <v>10</v>
      </c>
      <c r="J27" s="83">
        <f t="shared" si="4"/>
        <v>0.86102979163079041</v>
      </c>
      <c r="K27" s="84">
        <f>'入力シート（補助）'!AB51</f>
        <v>3</v>
      </c>
      <c r="L27" s="81">
        <f>'入力シート（補助）'!AC51</f>
        <v>1</v>
      </c>
      <c r="M27" s="81">
        <f t="shared" si="5"/>
        <v>4</v>
      </c>
      <c r="N27" s="80">
        <f>'入力シート（補助）'!AD51</f>
        <v>0</v>
      </c>
      <c r="O27" s="81">
        <f>'入力シート（補助）'!AE51</f>
        <v>0</v>
      </c>
      <c r="P27" s="81">
        <f t="shared" si="6"/>
        <v>0</v>
      </c>
      <c r="Q27" s="80">
        <f t="shared" si="9"/>
        <v>4</v>
      </c>
      <c r="R27" s="82">
        <f>IF(Q27=0,"-",P27/Q27%)</f>
        <v>0</v>
      </c>
      <c r="S27" s="83">
        <f t="shared" si="7"/>
        <v>0.9174311926605504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'入力シート（補助）'!X52</f>
        <v>36</v>
      </c>
      <c r="C28" s="314">
        <f>'入力シート（補助）'!Y52</f>
        <v>5</v>
      </c>
      <c r="D28" s="75">
        <f t="shared" si="2"/>
        <v>41</v>
      </c>
      <c r="E28" s="74">
        <f>'入力シート（補助）'!Z52</f>
        <v>2</v>
      </c>
      <c r="F28" s="75">
        <f>'入力シート（補助）'!AA52</f>
        <v>2</v>
      </c>
      <c r="G28" s="75">
        <f t="shared" si="3"/>
        <v>4</v>
      </c>
      <c r="H28" s="74">
        <f t="shared" si="8"/>
        <v>45</v>
      </c>
      <c r="I28" s="76">
        <f t="shared" ref="I28:I60" si="10">IF(H28=0,"-",G28/H28%)</f>
        <v>8.8888888888888893</v>
      </c>
      <c r="J28" s="77">
        <f t="shared" si="4"/>
        <v>0.77492681246771133</v>
      </c>
      <c r="K28" s="78">
        <f>'入力シート（補助）'!AB52</f>
        <v>3</v>
      </c>
      <c r="L28" s="75">
        <f>'入力シート（補助）'!AC52</f>
        <v>0</v>
      </c>
      <c r="M28" s="75">
        <f t="shared" si="5"/>
        <v>3</v>
      </c>
      <c r="N28" s="74">
        <f>'入力シート（補助）'!AD52</f>
        <v>1</v>
      </c>
      <c r="O28" s="75">
        <f>'入力シート（補助）'!AE52</f>
        <v>0</v>
      </c>
      <c r="P28" s="75">
        <f t="shared" si="6"/>
        <v>1</v>
      </c>
      <c r="Q28" s="74">
        <f t="shared" si="9"/>
        <v>4</v>
      </c>
      <c r="R28" s="76">
        <f t="shared" ref="R28:R60" si="11">IF(Q28=0,"-",P28/Q28%)</f>
        <v>25</v>
      </c>
      <c r="S28" s="77">
        <f t="shared" si="7"/>
        <v>0.9174311926605504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'入力シート（補助）'!X53</f>
        <v>49</v>
      </c>
      <c r="C29" s="316">
        <f>'入力シート（補助）'!Y53</f>
        <v>9</v>
      </c>
      <c r="D29" s="87">
        <f t="shared" si="2"/>
        <v>58</v>
      </c>
      <c r="E29" s="86">
        <f>'入力シート（補助）'!Z53</f>
        <v>4</v>
      </c>
      <c r="F29" s="87">
        <f>'入力シート（補助）'!AA53</f>
        <v>4</v>
      </c>
      <c r="G29" s="87">
        <f t="shared" si="3"/>
        <v>8</v>
      </c>
      <c r="H29" s="86">
        <f t="shared" si="8"/>
        <v>66</v>
      </c>
      <c r="I29" s="88">
        <f t="shared" si="10"/>
        <v>12.121212121212121</v>
      </c>
      <c r="J29" s="89">
        <f t="shared" si="4"/>
        <v>1.1365593249526433</v>
      </c>
      <c r="K29" s="90">
        <f>'入力シート（補助）'!AB53</f>
        <v>3</v>
      </c>
      <c r="L29" s="87">
        <f>'入力シート（補助）'!AC53</f>
        <v>1</v>
      </c>
      <c r="M29" s="87">
        <f t="shared" si="5"/>
        <v>4</v>
      </c>
      <c r="N29" s="86">
        <f>'入力シート（補助）'!AD53</f>
        <v>0</v>
      </c>
      <c r="O29" s="87">
        <f>'入力シート（補助）'!AE53</f>
        <v>0</v>
      </c>
      <c r="P29" s="87">
        <f t="shared" si="6"/>
        <v>0</v>
      </c>
      <c r="Q29" s="86">
        <f t="shared" si="9"/>
        <v>4</v>
      </c>
      <c r="R29" s="88">
        <f t="shared" si="11"/>
        <v>0</v>
      </c>
      <c r="S29" s="89">
        <f t="shared" si="7"/>
        <v>0.9174311926605504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235</v>
      </c>
      <c r="C30" s="310">
        <f t="shared" ref="C30" si="12">SUM(C24:C29)</f>
        <v>32</v>
      </c>
      <c r="D30" s="94">
        <f t="shared" ref="D30:G30" si="13">SUM(D24:D29)</f>
        <v>267</v>
      </c>
      <c r="E30" s="93">
        <f t="shared" si="13"/>
        <v>14</v>
      </c>
      <c r="F30" s="310">
        <f t="shared" si="13"/>
        <v>20</v>
      </c>
      <c r="G30" s="94">
        <f t="shared" si="13"/>
        <v>34</v>
      </c>
      <c r="H30" s="93">
        <f t="shared" si="8"/>
        <v>301</v>
      </c>
      <c r="I30" s="95">
        <f t="shared" si="10"/>
        <v>11.295681063122924</v>
      </c>
      <c r="J30" s="96">
        <f t="shared" si="4"/>
        <v>5.1833993456173584</v>
      </c>
      <c r="K30" s="93">
        <f t="shared" ref="K30:L30" si="14">SUM(K24:K29)</f>
        <v>19</v>
      </c>
      <c r="L30" s="310">
        <f t="shared" si="14"/>
        <v>2</v>
      </c>
      <c r="M30" s="94">
        <f t="shared" ref="M30:P30" si="15">SUM(M24:M29)</f>
        <v>21</v>
      </c>
      <c r="N30" s="93">
        <f t="shared" si="15"/>
        <v>1</v>
      </c>
      <c r="O30" s="310">
        <f t="shared" si="15"/>
        <v>0</v>
      </c>
      <c r="P30" s="94">
        <f t="shared" si="15"/>
        <v>1</v>
      </c>
      <c r="Q30" s="93">
        <f t="shared" si="9"/>
        <v>22</v>
      </c>
      <c r="R30" s="95">
        <f t="shared" si="11"/>
        <v>4.5454545454545459</v>
      </c>
      <c r="S30" s="96">
        <f t="shared" si="7"/>
        <v>5.045871559633027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'入力シート（補助）'!X55</f>
        <v>36</v>
      </c>
      <c r="C31" s="317">
        <f>'入力シート（補助）'!Y55</f>
        <v>10</v>
      </c>
      <c r="D31" s="100">
        <f t="shared" si="2"/>
        <v>46</v>
      </c>
      <c r="E31" s="99">
        <f>'入力シート（補助）'!Z55</f>
        <v>4</v>
      </c>
      <c r="F31" s="100">
        <f>'入力シート（補助）'!AA55</f>
        <v>8</v>
      </c>
      <c r="G31" s="100">
        <f t="shared" si="3"/>
        <v>12</v>
      </c>
      <c r="H31" s="99">
        <f t="shared" si="8"/>
        <v>58</v>
      </c>
      <c r="I31" s="101">
        <f t="shared" si="10"/>
        <v>20.689655172413794</v>
      </c>
      <c r="J31" s="102">
        <f t="shared" si="4"/>
        <v>0.99879455829171693</v>
      </c>
      <c r="K31" s="103">
        <f>'入力シート（補助）'!AB55</f>
        <v>5</v>
      </c>
      <c r="L31" s="100">
        <f>'入力シート（補助）'!AC55</f>
        <v>0</v>
      </c>
      <c r="M31" s="100">
        <f t="shared" ref="M31:M36" si="16">SUM(K31:L31)</f>
        <v>5</v>
      </c>
      <c r="N31" s="99">
        <f>'入力シート（補助）'!AD55</f>
        <v>0</v>
      </c>
      <c r="O31" s="100">
        <f>'入力シート（補助）'!AE55</f>
        <v>0</v>
      </c>
      <c r="P31" s="100">
        <f t="shared" ref="P31:P36" si="17">SUM(N31:O31)</f>
        <v>0</v>
      </c>
      <c r="Q31" s="99">
        <f t="shared" si="9"/>
        <v>5</v>
      </c>
      <c r="R31" s="101">
        <f t="shared" si="11"/>
        <v>0</v>
      </c>
      <c r="S31" s="102">
        <f t="shared" si="7"/>
        <v>1.1467889908256881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'入力シート（補助）'!X56</f>
        <v>39</v>
      </c>
      <c r="C32" s="314">
        <f>'入力シート（補助）'!Y56</f>
        <v>11</v>
      </c>
      <c r="D32" s="75">
        <f t="shared" si="2"/>
        <v>50</v>
      </c>
      <c r="E32" s="74">
        <f>'入力シート（補助）'!Z56</f>
        <v>2</v>
      </c>
      <c r="F32" s="75">
        <f>'入力シート（補助）'!AA56</f>
        <v>7</v>
      </c>
      <c r="G32" s="75">
        <f t="shared" si="3"/>
        <v>9</v>
      </c>
      <c r="H32" s="74">
        <f t="shared" si="8"/>
        <v>59</v>
      </c>
      <c r="I32" s="76">
        <f t="shared" si="10"/>
        <v>15.254237288135593</v>
      </c>
      <c r="J32" s="77">
        <f t="shared" si="4"/>
        <v>1.0160151541243327</v>
      </c>
      <c r="K32" s="78">
        <f>'入力シート（補助）'!AB56</f>
        <v>2</v>
      </c>
      <c r="L32" s="75">
        <f>'入力シート（補助）'!AC56</f>
        <v>0</v>
      </c>
      <c r="M32" s="75">
        <f t="shared" si="16"/>
        <v>2</v>
      </c>
      <c r="N32" s="74">
        <f>'入力シート（補助）'!AD56</f>
        <v>0</v>
      </c>
      <c r="O32" s="75">
        <f>'入力シート（補助）'!AE56</f>
        <v>0</v>
      </c>
      <c r="P32" s="75">
        <f t="shared" si="17"/>
        <v>0</v>
      </c>
      <c r="Q32" s="74">
        <f t="shared" si="9"/>
        <v>2</v>
      </c>
      <c r="R32" s="76">
        <f t="shared" si="11"/>
        <v>0</v>
      </c>
      <c r="S32" s="77">
        <f t="shared" si="7"/>
        <v>0.4587155963302752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'入力シート（補助）'!X57</f>
        <v>47</v>
      </c>
      <c r="C33" s="314">
        <f>'入力シート（補助）'!Y57</f>
        <v>18</v>
      </c>
      <c r="D33" s="75">
        <f t="shared" si="2"/>
        <v>65</v>
      </c>
      <c r="E33" s="74">
        <f>'入力シート（補助）'!Z57</f>
        <v>4</v>
      </c>
      <c r="F33" s="75">
        <f>'入力シート（補助）'!AA57</f>
        <v>10</v>
      </c>
      <c r="G33" s="75">
        <f t="shared" si="3"/>
        <v>14</v>
      </c>
      <c r="H33" s="74">
        <f t="shared" si="8"/>
        <v>79</v>
      </c>
      <c r="I33" s="76">
        <f t="shared" si="10"/>
        <v>17.721518987341771</v>
      </c>
      <c r="J33" s="77">
        <f t="shared" si="4"/>
        <v>1.3604270707766488</v>
      </c>
      <c r="K33" s="78">
        <f>'入力シート（補助）'!AB57</f>
        <v>4</v>
      </c>
      <c r="L33" s="75">
        <f>'入力シート（補助）'!AC57</f>
        <v>1</v>
      </c>
      <c r="M33" s="75">
        <f t="shared" si="16"/>
        <v>5</v>
      </c>
      <c r="N33" s="74">
        <f>'入力シート（補助）'!AD57</f>
        <v>0</v>
      </c>
      <c r="O33" s="75">
        <f>'入力シート（補助）'!AE57</f>
        <v>0</v>
      </c>
      <c r="P33" s="75">
        <f t="shared" si="17"/>
        <v>0</v>
      </c>
      <c r="Q33" s="74">
        <f t="shared" si="9"/>
        <v>5</v>
      </c>
      <c r="R33" s="76">
        <f t="shared" si="11"/>
        <v>0</v>
      </c>
      <c r="S33" s="77">
        <f t="shared" si="7"/>
        <v>1.1467889908256881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'入力シート（補助）'!X58</f>
        <v>36</v>
      </c>
      <c r="C34" s="314">
        <f>'入力シート（補助）'!Y58</f>
        <v>9</v>
      </c>
      <c r="D34" s="75">
        <f t="shared" si="2"/>
        <v>45</v>
      </c>
      <c r="E34" s="74">
        <f>'入力シート（補助）'!Z58</f>
        <v>5</v>
      </c>
      <c r="F34" s="75">
        <f>'入力シート（補助）'!AA58</f>
        <v>3</v>
      </c>
      <c r="G34" s="75">
        <f t="shared" si="3"/>
        <v>8</v>
      </c>
      <c r="H34" s="74">
        <f t="shared" si="8"/>
        <v>53</v>
      </c>
      <c r="I34" s="76">
        <f t="shared" si="10"/>
        <v>15.094339622641508</v>
      </c>
      <c r="J34" s="77">
        <f t="shared" si="4"/>
        <v>0.91269157912863785</v>
      </c>
      <c r="K34" s="78">
        <f>'入力シート（補助）'!AB58</f>
        <v>3</v>
      </c>
      <c r="L34" s="75">
        <f>'入力シート（補助）'!AC58</f>
        <v>1</v>
      </c>
      <c r="M34" s="75">
        <f t="shared" si="16"/>
        <v>4</v>
      </c>
      <c r="N34" s="74">
        <f>'入力シート（補助）'!AD58</f>
        <v>0</v>
      </c>
      <c r="O34" s="75">
        <f>'入力シート（補助）'!AE58</f>
        <v>0</v>
      </c>
      <c r="P34" s="75">
        <f t="shared" si="17"/>
        <v>0</v>
      </c>
      <c r="Q34" s="74">
        <f t="shared" si="9"/>
        <v>4</v>
      </c>
      <c r="R34" s="76">
        <f t="shared" si="11"/>
        <v>0</v>
      </c>
      <c r="S34" s="77">
        <f t="shared" si="7"/>
        <v>0.9174311926605504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'入力シート（補助）'!X59</f>
        <v>33</v>
      </c>
      <c r="C35" s="314">
        <f>'入力シート（補助）'!Y59</f>
        <v>12</v>
      </c>
      <c r="D35" s="75">
        <f t="shared" si="2"/>
        <v>45</v>
      </c>
      <c r="E35" s="74">
        <f>'入力シート（補助）'!Z59</f>
        <v>2</v>
      </c>
      <c r="F35" s="75">
        <f>'入力シート（補助）'!AA59</f>
        <v>6</v>
      </c>
      <c r="G35" s="75">
        <f t="shared" si="3"/>
        <v>8</v>
      </c>
      <c r="H35" s="74">
        <f t="shared" si="8"/>
        <v>53</v>
      </c>
      <c r="I35" s="76">
        <f t="shared" si="10"/>
        <v>15.094339622641508</v>
      </c>
      <c r="J35" s="77">
        <f t="shared" si="4"/>
        <v>0.91269157912863785</v>
      </c>
      <c r="K35" s="78">
        <f>'入力シート（補助）'!AB59</f>
        <v>1</v>
      </c>
      <c r="L35" s="75">
        <f>'入力シート（補助）'!AC59</f>
        <v>4</v>
      </c>
      <c r="M35" s="75">
        <f t="shared" si="16"/>
        <v>5</v>
      </c>
      <c r="N35" s="74">
        <f>'入力シート（補助）'!AD59</f>
        <v>0</v>
      </c>
      <c r="O35" s="75">
        <f>'入力シート（補助）'!AE59</f>
        <v>0</v>
      </c>
      <c r="P35" s="75">
        <f t="shared" si="17"/>
        <v>0</v>
      </c>
      <c r="Q35" s="74">
        <f t="shared" si="9"/>
        <v>5</v>
      </c>
      <c r="R35" s="76">
        <f t="shared" si="11"/>
        <v>0</v>
      </c>
      <c r="S35" s="77">
        <f t="shared" si="7"/>
        <v>1.1467889908256881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'入力シート（補助）'!X60</f>
        <v>37</v>
      </c>
      <c r="C36" s="316">
        <f>'入力シート（補助）'!Y60</f>
        <v>9</v>
      </c>
      <c r="D36" s="87">
        <f t="shared" si="2"/>
        <v>46</v>
      </c>
      <c r="E36" s="86">
        <f>'入力シート（補助）'!Z60</f>
        <v>2</v>
      </c>
      <c r="F36" s="87">
        <f>'入力シート（補助）'!AA60</f>
        <v>3</v>
      </c>
      <c r="G36" s="87">
        <f t="shared" si="3"/>
        <v>5</v>
      </c>
      <c r="H36" s="86">
        <f t="shared" si="8"/>
        <v>51</v>
      </c>
      <c r="I36" s="88">
        <f t="shared" si="10"/>
        <v>9.8039215686274517</v>
      </c>
      <c r="J36" s="89">
        <f t="shared" si="4"/>
        <v>0.87825038746340622</v>
      </c>
      <c r="K36" s="90">
        <f>'入力シート（補助）'!AB60</f>
        <v>5</v>
      </c>
      <c r="L36" s="87">
        <f>'入力シート（補助）'!AC60</f>
        <v>1</v>
      </c>
      <c r="M36" s="87">
        <f t="shared" si="16"/>
        <v>6</v>
      </c>
      <c r="N36" s="86">
        <f>'入力シート（補助）'!AD60</f>
        <v>1</v>
      </c>
      <c r="O36" s="87">
        <f>'入力シート（補助）'!AE60</f>
        <v>0</v>
      </c>
      <c r="P36" s="87">
        <f t="shared" si="17"/>
        <v>1</v>
      </c>
      <c r="Q36" s="86">
        <f t="shared" si="9"/>
        <v>7</v>
      </c>
      <c r="R36" s="88">
        <f t="shared" si="11"/>
        <v>14.285714285714285</v>
      </c>
      <c r="S36" s="89">
        <f t="shared" si="7"/>
        <v>1.6055045871559632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318">
        <f>SUM(B31:B36)</f>
        <v>228</v>
      </c>
      <c r="C37" s="310">
        <f t="shared" ref="C37" si="18">SUM(C31:C36)</f>
        <v>69</v>
      </c>
      <c r="D37" s="94">
        <f t="shared" ref="D37:G37" si="19">SUM(D31:D36)</f>
        <v>297</v>
      </c>
      <c r="E37" s="93">
        <f t="shared" si="19"/>
        <v>19</v>
      </c>
      <c r="F37" s="310">
        <f t="shared" si="19"/>
        <v>37</v>
      </c>
      <c r="G37" s="94">
        <f t="shared" si="19"/>
        <v>56</v>
      </c>
      <c r="H37" s="93">
        <f t="shared" si="8"/>
        <v>353</v>
      </c>
      <c r="I37" s="95">
        <f t="shared" si="10"/>
        <v>15.86402266288952</v>
      </c>
      <c r="J37" s="96">
        <f t="shared" si="4"/>
        <v>6.0788703289133803</v>
      </c>
      <c r="K37" s="93">
        <f t="shared" ref="K37:L37" si="20">SUM(K31:K36)</f>
        <v>20</v>
      </c>
      <c r="L37" s="310">
        <f t="shared" si="20"/>
        <v>7</v>
      </c>
      <c r="M37" s="94">
        <f t="shared" ref="M37:P37" si="21">SUM(M31:M36)</f>
        <v>27</v>
      </c>
      <c r="N37" s="93">
        <f t="shared" si="21"/>
        <v>1</v>
      </c>
      <c r="O37" s="310">
        <f t="shared" si="21"/>
        <v>0</v>
      </c>
      <c r="P37" s="94">
        <f t="shared" si="21"/>
        <v>1</v>
      </c>
      <c r="Q37" s="93">
        <f t="shared" si="9"/>
        <v>28</v>
      </c>
      <c r="R37" s="95">
        <f t="shared" si="11"/>
        <v>3.5714285714285712</v>
      </c>
      <c r="S37" s="96">
        <f t="shared" si="7"/>
        <v>6.4220183486238529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'入力シート（補助）'!X62</f>
        <v>261</v>
      </c>
      <c r="C38" s="108">
        <f>'入力シート（補助）'!Y62</f>
        <v>103</v>
      </c>
      <c r="D38" s="94">
        <f t="shared" si="2"/>
        <v>364</v>
      </c>
      <c r="E38" s="104">
        <f>'入力シート（補助）'!Z62</f>
        <v>11</v>
      </c>
      <c r="F38" s="105">
        <f>'入力シート（補助）'!AA62</f>
        <v>35</v>
      </c>
      <c r="G38" s="94">
        <f t="shared" si="3"/>
        <v>46</v>
      </c>
      <c r="H38" s="93">
        <f t="shared" si="8"/>
        <v>410</v>
      </c>
      <c r="I38" s="95">
        <f t="shared" si="10"/>
        <v>11.219512195121952</v>
      </c>
      <c r="J38" s="96">
        <f t="shared" si="4"/>
        <v>7.0604442913724812</v>
      </c>
      <c r="K38" s="106">
        <f>'入力シート（補助）'!AB62</f>
        <v>22</v>
      </c>
      <c r="L38" s="105">
        <f>'入力シート（補助）'!AC62</f>
        <v>9</v>
      </c>
      <c r="M38" s="94">
        <f t="shared" ref="M38:M51" si="22">SUM(K38:L38)</f>
        <v>31</v>
      </c>
      <c r="N38" s="104">
        <f>'入力シート（補助）'!AD62</f>
        <v>0</v>
      </c>
      <c r="O38" s="105">
        <f>'入力シート（補助）'!AE62</f>
        <v>2</v>
      </c>
      <c r="P38" s="94">
        <f t="shared" ref="P38:P51" si="23">SUM(N38:O38)</f>
        <v>2</v>
      </c>
      <c r="Q38" s="93">
        <f t="shared" si="9"/>
        <v>33</v>
      </c>
      <c r="R38" s="95">
        <f t="shared" si="11"/>
        <v>6.0606060606060606</v>
      </c>
      <c r="S38" s="96">
        <f t="shared" si="7"/>
        <v>7.568807339449541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5" t="s">
        <v>32</v>
      </c>
      <c r="B39" s="104">
        <f>'入力シート（補助）'!X63</f>
        <v>315</v>
      </c>
      <c r="C39" s="108">
        <f>'入力シート（補助）'!Y63</f>
        <v>89</v>
      </c>
      <c r="D39" s="94">
        <f t="shared" si="2"/>
        <v>404</v>
      </c>
      <c r="E39" s="104">
        <f>'入力シート（補助）'!Z63</f>
        <v>11</v>
      </c>
      <c r="F39" s="105">
        <f>'入力シート（補助）'!AA63</f>
        <v>21</v>
      </c>
      <c r="G39" s="94">
        <f t="shared" si="3"/>
        <v>32</v>
      </c>
      <c r="H39" s="93">
        <f t="shared" si="8"/>
        <v>436</v>
      </c>
      <c r="I39" s="95">
        <f t="shared" si="10"/>
        <v>7.3394495412844032</v>
      </c>
      <c r="J39" s="96">
        <f t="shared" si="4"/>
        <v>7.5081797830204922</v>
      </c>
      <c r="K39" s="106">
        <f>'入力シート（補助）'!AB63</f>
        <v>24</v>
      </c>
      <c r="L39" s="105">
        <f>'入力シート（補助）'!AC63</f>
        <v>11</v>
      </c>
      <c r="M39" s="94">
        <f t="shared" si="22"/>
        <v>35</v>
      </c>
      <c r="N39" s="104">
        <f>'入力シート（補助）'!AD63</f>
        <v>1</v>
      </c>
      <c r="O39" s="105">
        <f>'入力シート（補助）'!AE63</f>
        <v>1</v>
      </c>
      <c r="P39" s="94">
        <f t="shared" si="23"/>
        <v>2</v>
      </c>
      <c r="Q39" s="93">
        <f t="shared" si="9"/>
        <v>37</v>
      </c>
      <c r="R39" s="95">
        <f t="shared" si="11"/>
        <v>5.4054054054054053</v>
      </c>
      <c r="S39" s="96">
        <f t="shared" si="7"/>
        <v>8.4862385321100913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5" t="s">
        <v>33</v>
      </c>
      <c r="B40" s="104">
        <f>'入力シート（補助）'!X64</f>
        <v>365</v>
      </c>
      <c r="C40" s="108">
        <f>'入力シート（補助）'!Y64</f>
        <v>69</v>
      </c>
      <c r="D40" s="94">
        <f t="shared" si="2"/>
        <v>434</v>
      </c>
      <c r="E40" s="104">
        <f>'入力シート（補助）'!Z64</f>
        <v>11</v>
      </c>
      <c r="F40" s="105">
        <f>'入力シート（補助）'!AA64</f>
        <v>21</v>
      </c>
      <c r="G40" s="94">
        <f t="shared" si="3"/>
        <v>32</v>
      </c>
      <c r="H40" s="93">
        <f t="shared" si="8"/>
        <v>466</v>
      </c>
      <c r="I40" s="95">
        <f t="shared" si="10"/>
        <v>6.866952789699571</v>
      </c>
      <c r="J40" s="96">
        <f t="shared" si="4"/>
        <v>8.0247976579989668</v>
      </c>
      <c r="K40" s="106">
        <f>'入力シート（補助）'!AB64</f>
        <v>23</v>
      </c>
      <c r="L40" s="105">
        <f>'入力シート（補助）'!AC64</f>
        <v>9</v>
      </c>
      <c r="M40" s="94">
        <f t="shared" si="22"/>
        <v>32</v>
      </c>
      <c r="N40" s="104">
        <f>'入力シート（補助）'!AD64</f>
        <v>0</v>
      </c>
      <c r="O40" s="105">
        <f>'入力シート（補助）'!AE64</f>
        <v>0</v>
      </c>
      <c r="P40" s="94">
        <f t="shared" si="23"/>
        <v>0</v>
      </c>
      <c r="Q40" s="93">
        <f t="shared" si="9"/>
        <v>32</v>
      </c>
      <c r="R40" s="95">
        <f t="shared" si="11"/>
        <v>0</v>
      </c>
      <c r="S40" s="96">
        <f t="shared" si="7"/>
        <v>7.3394495412844032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5" t="s">
        <v>34</v>
      </c>
      <c r="B41" s="104">
        <f>'入力シート（補助）'!X65</f>
        <v>405</v>
      </c>
      <c r="C41" s="108">
        <f>'入力シート（補助）'!Y65</f>
        <v>68</v>
      </c>
      <c r="D41" s="94">
        <f t="shared" si="2"/>
        <v>473</v>
      </c>
      <c r="E41" s="104">
        <f>'入力シート（補助）'!Z65</f>
        <v>8</v>
      </c>
      <c r="F41" s="105">
        <f>'入力シート（補助）'!AA65</f>
        <v>23</v>
      </c>
      <c r="G41" s="94">
        <f t="shared" si="3"/>
        <v>31</v>
      </c>
      <c r="H41" s="93">
        <f t="shared" si="8"/>
        <v>504</v>
      </c>
      <c r="I41" s="95">
        <f t="shared" si="10"/>
        <v>6.1507936507936511</v>
      </c>
      <c r="J41" s="96">
        <f t="shared" si="4"/>
        <v>8.679180299638368</v>
      </c>
      <c r="K41" s="106">
        <f>'入力シート（補助）'!AB65</f>
        <v>35</v>
      </c>
      <c r="L41" s="105">
        <f>'入力シート（補助）'!AC65</f>
        <v>5</v>
      </c>
      <c r="M41" s="94">
        <f t="shared" si="22"/>
        <v>40</v>
      </c>
      <c r="N41" s="104">
        <f>'入力シート（補助）'!AD65</f>
        <v>0</v>
      </c>
      <c r="O41" s="105">
        <f>'入力シート（補助）'!AE65</f>
        <v>2</v>
      </c>
      <c r="P41" s="94">
        <f t="shared" si="23"/>
        <v>2</v>
      </c>
      <c r="Q41" s="93">
        <f t="shared" si="9"/>
        <v>42</v>
      </c>
      <c r="R41" s="95">
        <f t="shared" si="11"/>
        <v>4.7619047619047619</v>
      </c>
      <c r="S41" s="96">
        <f t="shared" si="7"/>
        <v>9.6330275229357785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5" t="s">
        <v>35</v>
      </c>
      <c r="B42" s="104">
        <f>'入力シート（補助）'!X66</f>
        <v>382</v>
      </c>
      <c r="C42" s="108">
        <f>'入力シート（補助）'!Y66</f>
        <v>59</v>
      </c>
      <c r="D42" s="94">
        <f t="shared" si="2"/>
        <v>441</v>
      </c>
      <c r="E42" s="104">
        <f>'入力シート（補助）'!Z66</f>
        <v>8</v>
      </c>
      <c r="F42" s="105">
        <f>'入力シート（補助）'!AA66</f>
        <v>20</v>
      </c>
      <c r="G42" s="94">
        <f t="shared" si="3"/>
        <v>28</v>
      </c>
      <c r="H42" s="93">
        <f t="shared" si="8"/>
        <v>469</v>
      </c>
      <c r="I42" s="95">
        <f t="shared" si="10"/>
        <v>5.9701492537313428</v>
      </c>
      <c r="J42" s="96">
        <f t="shared" si="4"/>
        <v>8.0764594454968144</v>
      </c>
      <c r="K42" s="106">
        <f>'入力シート（補助）'!AB66</f>
        <v>35</v>
      </c>
      <c r="L42" s="105">
        <f>'入力シート（補助）'!AC66</f>
        <v>8</v>
      </c>
      <c r="M42" s="94">
        <f t="shared" si="22"/>
        <v>43</v>
      </c>
      <c r="N42" s="104">
        <f>'入力シート（補助）'!AD66</f>
        <v>1</v>
      </c>
      <c r="O42" s="105">
        <f>'入力シート（補助）'!AE66</f>
        <v>1</v>
      </c>
      <c r="P42" s="94">
        <f t="shared" si="23"/>
        <v>2</v>
      </c>
      <c r="Q42" s="93">
        <f t="shared" si="9"/>
        <v>45</v>
      </c>
      <c r="R42" s="95">
        <f t="shared" si="11"/>
        <v>4.4444444444444446</v>
      </c>
      <c r="S42" s="96">
        <f t="shared" si="7"/>
        <v>10.321100917431192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5" t="s">
        <v>36</v>
      </c>
      <c r="B43" s="104">
        <f>'入力シート（補助）'!X67</f>
        <v>442</v>
      </c>
      <c r="C43" s="108">
        <f>'入力シート（補助）'!Y67</f>
        <v>71</v>
      </c>
      <c r="D43" s="94">
        <f t="shared" si="2"/>
        <v>513</v>
      </c>
      <c r="E43" s="104">
        <f>'入力シート（補助）'!Z67</f>
        <v>11</v>
      </c>
      <c r="F43" s="105">
        <f>'入力シート（補助）'!AA67</f>
        <v>17</v>
      </c>
      <c r="G43" s="94">
        <f t="shared" si="3"/>
        <v>28</v>
      </c>
      <c r="H43" s="93">
        <f t="shared" si="8"/>
        <v>541</v>
      </c>
      <c r="I43" s="95">
        <f t="shared" si="10"/>
        <v>5.175600739371534</v>
      </c>
      <c r="J43" s="96">
        <f t="shared" si="4"/>
        <v>9.3163423454451522</v>
      </c>
      <c r="K43" s="106">
        <f>'入力シート（補助）'!AB67</f>
        <v>26</v>
      </c>
      <c r="L43" s="105">
        <f>'入力シート（補助）'!AC67</f>
        <v>5</v>
      </c>
      <c r="M43" s="94">
        <f t="shared" si="22"/>
        <v>31</v>
      </c>
      <c r="N43" s="104">
        <f>'入力シート（補助）'!AD67</f>
        <v>1</v>
      </c>
      <c r="O43" s="105">
        <f>'入力シート（補助）'!AE67</f>
        <v>1</v>
      </c>
      <c r="P43" s="94">
        <f t="shared" si="23"/>
        <v>2</v>
      </c>
      <c r="Q43" s="93">
        <f t="shared" si="9"/>
        <v>33</v>
      </c>
      <c r="R43" s="95">
        <f t="shared" si="11"/>
        <v>6.0606060606060606</v>
      </c>
      <c r="S43" s="96">
        <f t="shared" si="7"/>
        <v>7.568807339449541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5" t="s">
        <v>37</v>
      </c>
      <c r="B44" s="107">
        <f>'入力シート（補助）'!X68</f>
        <v>470</v>
      </c>
      <c r="C44" s="108">
        <f>'入力シート（補助）'!Y68</f>
        <v>70</v>
      </c>
      <c r="D44" s="109">
        <f t="shared" si="2"/>
        <v>540</v>
      </c>
      <c r="E44" s="107">
        <f>'入力シート（補助）'!Z68</f>
        <v>12</v>
      </c>
      <c r="F44" s="110">
        <f>'入力シート（補助）'!AA68</f>
        <v>13</v>
      </c>
      <c r="G44" s="109">
        <f t="shared" si="3"/>
        <v>25</v>
      </c>
      <c r="H44" s="104">
        <f t="shared" si="8"/>
        <v>565</v>
      </c>
      <c r="I44" s="95">
        <f t="shared" si="10"/>
        <v>4.4247787610619467</v>
      </c>
      <c r="J44" s="96">
        <f t="shared" si="4"/>
        <v>9.7296366454279326</v>
      </c>
      <c r="K44" s="111">
        <f>'入力シート（補助）'!AB68</f>
        <v>24</v>
      </c>
      <c r="L44" s="108">
        <f>'入力シート（補助）'!AC68</f>
        <v>9</v>
      </c>
      <c r="M44" s="109">
        <f t="shared" si="22"/>
        <v>33</v>
      </c>
      <c r="N44" s="107">
        <f>'入力シート（補助）'!AD68</f>
        <v>0</v>
      </c>
      <c r="O44" s="110">
        <f>'入力シート（補助）'!AE68</f>
        <v>0</v>
      </c>
      <c r="P44" s="109">
        <f t="shared" si="23"/>
        <v>0</v>
      </c>
      <c r="Q44" s="104">
        <f t="shared" si="9"/>
        <v>33</v>
      </c>
      <c r="R44" s="95">
        <f t="shared" si="11"/>
        <v>0</v>
      </c>
      <c r="S44" s="96">
        <f t="shared" si="7"/>
        <v>7.568807339449541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'入力シート（補助）'!X69</f>
        <v>463</v>
      </c>
      <c r="C45" s="108">
        <f>'入力シート（補助）'!Y69</f>
        <v>74</v>
      </c>
      <c r="D45" s="109">
        <f t="shared" si="2"/>
        <v>537</v>
      </c>
      <c r="E45" s="107">
        <f>'入力シート（補助）'!Z69</f>
        <v>8</v>
      </c>
      <c r="F45" s="110">
        <f>'入力シート（補助）'!AA69</f>
        <v>17</v>
      </c>
      <c r="G45" s="109">
        <f t="shared" si="3"/>
        <v>25</v>
      </c>
      <c r="H45" s="104">
        <f t="shared" si="8"/>
        <v>562</v>
      </c>
      <c r="I45" s="95">
        <f t="shared" si="10"/>
        <v>4.4483985765124556</v>
      </c>
      <c r="J45" s="96">
        <f t="shared" si="4"/>
        <v>9.6779748579300851</v>
      </c>
      <c r="K45" s="111">
        <f>'入力シート（補助）'!AB69</f>
        <v>48</v>
      </c>
      <c r="L45" s="108">
        <f>'入力シート（補助）'!AC69</f>
        <v>4</v>
      </c>
      <c r="M45" s="109">
        <f t="shared" si="22"/>
        <v>52</v>
      </c>
      <c r="N45" s="107">
        <f>'入力シート（補助）'!AD69</f>
        <v>0</v>
      </c>
      <c r="O45" s="110">
        <f>'入力シート（補助）'!AE69</f>
        <v>0</v>
      </c>
      <c r="P45" s="109">
        <f t="shared" si="23"/>
        <v>0</v>
      </c>
      <c r="Q45" s="104">
        <f t="shared" si="9"/>
        <v>52</v>
      </c>
      <c r="R45" s="95">
        <f t="shared" si="11"/>
        <v>0</v>
      </c>
      <c r="S45" s="96">
        <f t="shared" si="7"/>
        <v>11.926605504587155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'入力シート（補助）'!X70</f>
        <v>91</v>
      </c>
      <c r="C46" s="115">
        <f>'入力シート（補助）'!Y70</f>
        <v>15</v>
      </c>
      <c r="D46" s="116">
        <f t="shared" si="2"/>
        <v>106</v>
      </c>
      <c r="E46" s="114">
        <f>'入力シート（補助）'!Z70</f>
        <v>3</v>
      </c>
      <c r="F46" s="117">
        <f>'入力シート（補助）'!AA70</f>
        <v>3</v>
      </c>
      <c r="G46" s="116">
        <f t="shared" si="3"/>
        <v>6</v>
      </c>
      <c r="H46" s="118">
        <f t="shared" si="8"/>
        <v>112</v>
      </c>
      <c r="I46" s="119">
        <f t="shared" si="10"/>
        <v>5.3571428571428568</v>
      </c>
      <c r="J46" s="120">
        <f t="shared" si="4"/>
        <v>1.9287067332529706</v>
      </c>
      <c r="K46" s="121">
        <f>'入力シート（補助）'!AB70</f>
        <v>4</v>
      </c>
      <c r="L46" s="115">
        <f>'入力シート（補助）'!AC70</f>
        <v>1</v>
      </c>
      <c r="M46" s="116">
        <f t="shared" si="22"/>
        <v>5</v>
      </c>
      <c r="N46" s="114">
        <f>'入力シート（補助）'!AD70</f>
        <v>0</v>
      </c>
      <c r="O46" s="117">
        <f>'入力シート（補助）'!AE70</f>
        <v>0</v>
      </c>
      <c r="P46" s="116">
        <f t="shared" si="23"/>
        <v>0</v>
      </c>
      <c r="Q46" s="118">
        <f t="shared" si="9"/>
        <v>5</v>
      </c>
      <c r="R46" s="119">
        <f t="shared" si="11"/>
        <v>0</v>
      </c>
      <c r="S46" s="120">
        <f t="shared" si="7"/>
        <v>1.1467889908256881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'入力シート（補助）'!X71</f>
        <v>73</v>
      </c>
      <c r="C47" s="124">
        <f>'入力シート（補助）'!Y71</f>
        <v>9</v>
      </c>
      <c r="D47" s="125">
        <f t="shared" si="2"/>
        <v>82</v>
      </c>
      <c r="E47" s="123">
        <f>'入力シート（補助）'!Z71</f>
        <v>2</v>
      </c>
      <c r="F47" s="126">
        <f>'入力シート（補助）'!AA71</f>
        <v>2</v>
      </c>
      <c r="G47" s="125">
        <f t="shared" si="3"/>
        <v>4</v>
      </c>
      <c r="H47" s="127">
        <f t="shared" si="8"/>
        <v>86</v>
      </c>
      <c r="I47" s="128">
        <f t="shared" si="10"/>
        <v>4.6511627906976747</v>
      </c>
      <c r="J47" s="129">
        <f t="shared" si="4"/>
        <v>1.4809712416049596</v>
      </c>
      <c r="K47" s="130">
        <f>'入力シート（補助）'!AB71</f>
        <v>2</v>
      </c>
      <c r="L47" s="124">
        <f>'入力シート（補助）'!AC71</f>
        <v>1</v>
      </c>
      <c r="M47" s="125">
        <f t="shared" si="22"/>
        <v>3</v>
      </c>
      <c r="N47" s="123">
        <f>'入力シート（補助）'!AD71</f>
        <v>0</v>
      </c>
      <c r="O47" s="126">
        <f>'入力シート（補助）'!AE71</f>
        <v>2</v>
      </c>
      <c r="P47" s="125">
        <f t="shared" si="23"/>
        <v>2</v>
      </c>
      <c r="Q47" s="127">
        <f t="shared" si="9"/>
        <v>5</v>
      </c>
      <c r="R47" s="128">
        <f t="shared" si="11"/>
        <v>40</v>
      </c>
      <c r="S47" s="129">
        <f t="shared" si="7"/>
        <v>1.1467889908256881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'入力シート（補助）'!X72</f>
        <v>69</v>
      </c>
      <c r="C48" s="124">
        <f>'入力シート（補助）'!Y72</f>
        <v>7</v>
      </c>
      <c r="D48" s="125">
        <f t="shared" si="2"/>
        <v>76</v>
      </c>
      <c r="E48" s="123">
        <f>'入力シート（補助）'!Z72</f>
        <v>2</v>
      </c>
      <c r="F48" s="126">
        <f>'入力シート（補助）'!AA72</f>
        <v>1</v>
      </c>
      <c r="G48" s="125">
        <f t="shared" si="3"/>
        <v>3</v>
      </c>
      <c r="H48" s="127">
        <f t="shared" si="8"/>
        <v>79</v>
      </c>
      <c r="I48" s="128">
        <f t="shared" si="10"/>
        <v>3.7974683544303796</v>
      </c>
      <c r="J48" s="129">
        <f t="shared" si="4"/>
        <v>1.3604270707766488</v>
      </c>
      <c r="K48" s="130">
        <f>'入力シート（補助）'!AB72</f>
        <v>5</v>
      </c>
      <c r="L48" s="124">
        <f>'入力シート（補助）'!AC72</f>
        <v>0</v>
      </c>
      <c r="M48" s="125">
        <f t="shared" si="22"/>
        <v>5</v>
      </c>
      <c r="N48" s="123">
        <f>'入力シート（補助）'!AD72</f>
        <v>0</v>
      </c>
      <c r="O48" s="126">
        <f>'入力シート（補助）'!AE72</f>
        <v>0</v>
      </c>
      <c r="P48" s="125">
        <f t="shared" si="23"/>
        <v>0</v>
      </c>
      <c r="Q48" s="127">
        <f t="shared" si="9"/>
        <v>5</v>
      </c>
      <c r="R48" s="128">
        <f t="shared" si="11"/>
        <v>0</v>
      </c>
      <c r="S48" s="129">
        <f t="shared" si="7"/>
        <v>1.1467889908256881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'入力シート（補助）'!X73</f>
        <v>94</v>
      </c>
      <c r="C49" s="124">
        <f>'入力シート（補助）'!Y73</f>
        <v>12</v>
      </c>
      <c r="D49" s="125">
        <f t="shared" si="2"/>
        <v>106</v>
      </c>
      <c r="E49" s="123">
        <f>'入力シート（補助）'!Z73</f>
        <v>3</v>
      </c>
      <c r="F49" s="126">
        <f>'入力シート（補助）'!AA73</f>
        <v>0</v>
      </c>
      <c r="G49" s="125">
        <f t="shared" si="3"/>
        <v>3</v>
      </c>
      <c r="H49" s="127">
        <f t="shared" si="8"/>
        <v>109</v>
      </c>
      <c r="I49" s="128">
        <f t="shared" si="10"/>
        <v>2.7522935779816513</v>
      </c>
      <c r="J49" s="129">
        <f t="shared" si="4"/>
        <v>1.877044945755123</v>
      </c>
      <c r="K49" s="130">
        <f>'入力シート（補助）'!AB73</f>
        <v>9</v>
      </c>
      <c r="L49" s="124">
        <f>'入力シート（補助）'!AC73</f>
        <v>2</v>
      </c>
      <c r="M49" s="125">
        <f t="shared" si="22"/>
        <v>11</v>
      </c>
      <c r="N49" s="123">
        <f>'入力シート（補助）'!AD73</f>
        <v>0</v>
      </c>
      <c r="O49" s="126">
        <f>'入力シート（補助）'!AE73</f>
        <v>0</v>
      </c>
      <c r="P49" s="125">
        <f t="shared" si="23"/>
        <v>0</v>
      </c>
      <c r="Q49" s="127">
        <f t="shared" si="9"/>
        <v>11</v>
      </c>
      <c r="R49" s="128">
        <f t="shared" si="11"/>
        <v>0</v>
      </c>
      <c r="S49" s="129">
        <f t="shared" si="7"/>
        <v>2.5229357798165135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'入力シート（補助）'!X74</f>
        <v>92</v>
      </c>
      <c r="C50" s="314">
        <f>'入力シート（補助）'!Y74</f>
        <v>13</v>
      </c>
      <c r="D50" s="75">
        <f t="shared" si="2"/>
        <v>105</v>
      </c>
      <c r="E50" s="74">
        <f>'入力シート（補助）'!Z74</f>
        <v>0</v>
      </c>
      <c r="F50" s="75">
        <f>'入力シート（補助）'!AA74</f>
        <v>1</v>
      </c>
      <c r="G50" s="75">
        <f t="shared" si="3"/>
        <v>1</v>
      </c>
      <c r="H50" s="74">
        <f t="shared" si="8"/>
        <v>106</v>
      </c>
      <c r="I50" s="76">
        <f t="shared" si="10"/>
        <v>0.94339622641509424</v>
      </c>
      <c r="J50" s="77">
        <f t="shared" si="4"/>
        <v>1.8253831582572757</v>
      </c>
      <c r="K50" s="78">
        <f>'入力シート（補助）'!AB74</f>
        <v>9</v>
      </c>
      <c r="L50" s="75">
        <f>'入力シート（補助）'!AC74</f>
        <v>1</v>
      </c>
      <c r="M50" s="75">
        <f t="shared" si="22"/>
        <v>10</v>
      </c>
      <c r="N50" s="74">
        <f>'入力シート（補助）'!AD74</f>
        <v>0</v>
      </c>
      <c r="O50" s="75">
        <f>'入力シート（補助）'!AE74</f>
        <v>0</v>
      </c>
      <c r="P50" s="75">
        <f t="shared" si="23"/>
        <v>0</v>
      </c>
      <c r="Q50" s="74">
        <f t="shared" si="9"/>
        <v>10</v>
      </c>
      <c r="R50" s="76">
        <f t="shared" si="11"/>
        <v>0</v>
      </c>
      <c r="S50" s="77">
        <f t="shared" si="7"/>
        <v>2.2935779816513762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'入力シート（補助）'!X75</f>
        <v>72</v>
      </c>
      <c r="C51" s="316">
        <f>'入力シート（補助）'!Y75</f>
        <v>10</v>
      </c>
      <c r="D51" s="87">
        <f t="shared" si="2"/>
        <v>82</v>
      </c>
      <c r="E51" s="86">
        <f>'入力シート（補助）'!Z75</f>
        <v>3</v>
      </c>
      <c r="F51" s="87">
        <f>'入力シート（補助）'!AA75</f>
        <v>3</v>
      </c>
      <c r="G51" s="87">
        <f t="shared" si="3"/>
        <v>6</v>
      </c>
      <c r="H51" s="86">
        <f t="shared" si="8"/>
        <v>88</v>
      </c>
      <c r="I51" s="132">
        <f t="shared" si="10"/>
        <v>6.8181818181818183</v>
      </c>
      <c r="J51" s="133">
        <f t="shared" si="4"/>
        <v>1.515412433270191</v>
      </c>
      <c r="K51" s="90">
        <f>'入力シート（補助）'!AB75</f>
        <v>5</v>
      </c>
      <c r="L51" s="87">
        <f>'入力シート（補助）'!AC75</f>
        <v>1</v>
      </c>
      <c r="M51" s="87">
        <f t="shared" si="22"/>
        <v>6</v>
      </c>
      <c r="N51" s="86">
        <f>'入力シート（補助）'!AD75</f>
        <v>0</v>
      </c>
      <c r="O51" s="87">
        <f>'入力シート（補助）'!AE75</f>
        <v>0</v>
      </c>
      <c r="P51" s="87">
        <f t="shared" si="23"/>
        <v>0</v>
      </c>
      <c r="Q51" s="86">
        <f t="shared" si="9"/>
        <v>6</v>
      </c>
      <c r="R51" s="132">
        <f t="shared" si="11"/>
        <v>0</v>
      </c>
      <c r="S51" s="133">
        <f t="shared" si="7"/>
        <v>1.3761467889908257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491</v>
      </c>
      <c r="C52" s="310">
        <f t="shared" ref="C52" si="24">SUM(C46:C51)</f>
        <v>66</v>
      </c>
      <c r="D52" s="94">
        <f t="shared" ref="D52:G52" si="25">SUM(D46:D51)</f>
        <v>557</v>
      </c>
      <c r="E52" s="93">
        <f t="shared" si="25"/>
        <v>13</v>
      </c>
      <c r="F52" s="310">
        <f t="shared" si="25"/>
        <v>10</v>
      </c>
      <c r="G52" s="94">
        <f t="shared" si="25"/>
        <v>23</v>
      </c>
      <c r="H52" s="93">
        <f t="shared" si="8"/>
        <v>580</v>
      </c>
      <c r="I52" s="95">
        <f t="shared" si="10"/>
        <v>3.9655172413793105</v>
      </c>
      <c r="J52" s="96">
        <f t="shared" si="4"/>
        <v>9.9879455829171686</v>
      </c>
      <c r="K52" s="93">
        <f t="shared" ref="K52:L52" si="26">SUM(K46:K51)</f>
        <v>34</v>
      </c>
      <c r="L52" s="310">
        <f t="shared" si="26"/>
        <v>6</v>
      </c>
      <c r="M52" s="94">
        <f t="shared" ref="M52:P52" si="27">SUM(M46:M51)</f>
        <v>40</v>
      </c>
      <c r="N52" s="93">
        <f t="shared" si="27"/>
        <v>0</v>
      </c>
      <c r="O52" s="310">
        <f t="shared" si="27"/>
        <v>2</v>
      </c>
      <c r="P52" s="94">
        <f t="shared" si="27"/>
        <v>2</v>
      </c>
      <c r="Q52" s="93">
        <f t="shared" si="9"/>
        <v>42</v>
      </c>
      <c r="R52" s="95">
        <f t="shared" si="11"/>
        <v>4.7619047619047619</v>
      </c>
      <c r="S52" s="96">
        <f t="shared" si="7"/>
        <v>9.6330275229357785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'入力シート（補助）'!X77</f>
        <v>117</v>
      </c>
      <c r="C53" s="319">
        <f>'入力シート（補助）'!Y77</f>
        <v>6</v>
      </c>
      <c r="D53" s="135">
        <f t="shared" si="2"/>
        <v>123</v>
      </c>
      <c r="E53" s="134">
        <f>'入力シート（補助）'!Z77</f>
        <v>3</v>
      </c>
      <c r="F53" s="135">
        <f>'入力シート（補助）'!AA77</f>
        <v>2</v>
      </c>
      <c r="G53" s="135">
        <f t="shared" si="3"/>
        <v>5</v>
      </c>
      <c r="H53" s="134">
        <f t="shared" si="8"/>
        <v>128</v>
      </c>
      <c r="I53" s="136">
        <f t="shared" si="10"/>
        <v>3.90625</v>
      </c>
      <c r="J53" s="137">
        <f t="shared" si="4"/>
        <v>2.2042362665748234</v>
      </c>
      <c r="K53" s="138">
        <f>'入力シート（補助）'!AB77</f>
        <v>5</v>
      </c>
      <c r="L53" s="135">
        <f>'入力シート（補助）'!AC77</f>
        <v>2</v>
      </c>
      <c r="M53" s="135">
        <f t="shared" ref="M53:M58" si="28">SUM(K53:L53)</f>
        <v>7</v>
      </c>
      <c r="N53" s="134">
        <f>'入力シート（補助）'!AD77</f>
        <v>0</v>
      </c>
      <c r="O53" s="135">
        <f>'入力シート（補助）'!AE77</f>
        <v>0</v>
      </c>
      <c r="P53" s="135">
        <f t="shared" ref="P53:P58" si="29">SUM(N53:O53)</f>
        <v>0</v>
      </c>
      <c r="Q53" s="134">
        <f t="shared" si="9"/>
        <v>7</v>
      </c>
      <c r="R53" s="136">
        <f t="shared" si="11"/>
        <v>0</v>
      </c>
      <c r="S53" s="137">
        <f t="shared" si="7"/>
        <v>1.6055045871559632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'入力シート（補助）'!X78</f>
        <v>89</v>
      </c>
      <c r="C54" s="314">
        <f>'入力シート（補助）'!Y78</f>
        <v>11</v>
      </c>
      <c r="D54" s="75">
        <f t="shared" si="2"/>
        <v>100</v>
      </c>
      <c r="E54" s="74">
        <f>'入力シート（補助）'!Z78</f>
        <v>3</v>
      </c>
      <c r="F54" s="75">
        <f>'入力シート（補助）'!AA78</f>
        <v>3</v>
      </c>
      <c r="G54" s="75">
        <f t="shared" si="3"/>
        <v>6</v>
      </c>
      <c r="H54" s="74">
        <f t="shared" si="8"/>
        <v>106</v>
      </c>
      <c r="I54" s="76">
        <f t="shared" si="10"/>
        <v>5.6603773584905657</v>
      </c>
      <c r="J54" s="77">
        <f t="shared" si="4"/>
        <v>1.8253831582572757</v>
      </c>
      <c r="K54" s="78">
        <f>'入力シート（補助）'!AB78</f>
        <v>3</v>
      </c>
      <c r="L54" s="75">
        <f>'入力シート（補助）'!AC78</f>
        <v>1</v>
      </c>
      <c r="M54" s="75">
        <f t="shared" si="28"/>
        <v>4</v>
      </c>
      <c r="N54" s="74">
        <f>'入力シート（補助）'!AD78</f>
        <v>0</v>
      </c>
      <c r="O54" s="75">
        <f>'入力シート（補助）'!AE78</f>
        <v>0</v>
      </c>
      <c r="P54" s="75">
        <f t="shared" si="29"/>
        <v>0</v>
      </c>
      <c r="Q54" s="74">
        <f t="shared" si="9"/>
        <v>4</v>
      </c>
      <c r="R54" s="76">
        <f t="shared" si="11"/>
        <v>0</v>
      </c>
      <c r="S54" s="77">
        <f t="shared" si="7"/>
        <v>0.9174311926605504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'入力シート（補助）'!X79</f>
        <v>66</v>
      </c>
      <c r="C55" s="314">
        <f>'入力シート（補助）'!Y79</f>
        <v>7</v>
      </c>
      <c r="D55" s="75">
        <f t="shared" si="2"/>
        <v>73</v>
      </c>
      <c r="E55" s="74">
        <f>'入力シート（補助）'!Z79</f>
        <v>1</v>
      </c>
      <c r="F55" s="75">
        <f>'入力シート（補助）'!AA79</f>
        <v>2</v>
      </c>
      <c r="G55" s="75">
        <f t="shared" si="3"/>
        <v>3</v>
      </c>
      <c r="H55" s="74">
        <f t="shared" si="8"/>
        <v>76</v>
      </c>
      <c r="I55" s="76">
        <f t="shared" si="10"/>
        <v>3.9473684210526314</v>
      </c>
      <c r="J55" s="77">
        <f t="shared" si="4"/>
        <v>1.3087652832788015</v>
      </c>
      <c r="K55" s="78">
        <f>'入力シート（補助）'!AB79</f>
        <v>7</v>
      </c>
      <c r="L55" s="75">
        <f>'入力シート（補助）'!AC79</f>
        <v>0</v>
      </c>
      <c r="M55" s="75">
        <f t="shared" si="28"/>
        <v>7</v>
      </c>
      <c r="N55" s="74">
        <f>'入力シート（補助）'!AD79</f>
        <v>0</v>
      </c>
      <c r="O55" s="75">
        <f>'入力シート（補助）'!AE79</f>
        <v>0</v>
      </c>
      <c r="P55" s="75">
        <f t="shared" si="29"/>
        <v>0</v>
      </c>
      <c r="Q55" s="74">
        <f t="shared" si="9"/>
        <v>7</v>
      </c>
      <c r="R55" s="76">
        <f t="shared" si="11"/>
        <v>0</v>
      </c>
      <c r="S55" s="77">
        <f t="shared" si="7"/>
        <v>1.6055045871559632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'入力シート（補助）'!X80</f>
        <v>95</v>
      </c>
      <c r="C56" s="314">
        <f>'入力シート（補助）'!Y80</f>
        <v>7</v>
      </c>
      <c r="D56" s="75">
        <f t="shared" si="2"/>
        <v>102</v>
      </c>
      <c r="E56" s="74">
        <f>'入力シート（補助）'!Z80</f>
        <v>2</v>
      </c>
      <c r="F56" s="75">
        <f>'入力シート（補助）'!AA80</f>
        <v>2</v>
      </c>
      <c r="G56" s="75">
        <f t="shared" si="3"/>
        <v>4</v>
      </c>
      <c r="H56" s="74">
        <f t="shared" si="8"/>
        <v>106</v>
      </c>
      <c r="I56" s="128">
        <f t="shared" si="10"/>
        <v>3.773584905660377</v>
      </c>
      <c r="J56" s="129">
        <f t="shared" si="4"/>
        <v>1.8253831582572757</v>
      </c>
      <c r="K56" s="78">
        <f>'入力シート（補助）'!AB80</f>
        <v>3</v>
      </c>
      <c r="L56" s="75">
        <f>'入力シート（補助）'!AC80</f>
        <v>1</v>
      </c>
      <c r="M56" s="75">
        <f t="shared" si="28"/>
        <v>4</v>
      </c>
      <c r="N56" s="74">
        <f>'入力シート（補助）'!AD80</f>
        <v>0</v>
      </c>
      <c r="O56" s="75">
        <f>'入力シート（補助）'!AE80</f>
        <v>0</v>
      </c>
      <c r="P56" s="75">
        <f t="shared" si="29"/>
        <v>0</v>
      </c>
      <c r="Q56" s="74">
        <f t="shared" si="9"/>
        <v>4</v>
      </c>
      <c r="R56" s="128">
        <f t="shared" si="11"/>
        <v>0</v>
      </c>
      <c r="S56" s="129">
        <f t="shared" si="7"/>
        <v>0.9174311926605504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'入力シート（補助）'!X81</f>
        <v>94</v>
      </c>
      <c r="C57" s="75">
        <f>'入力シート（補助）'!Y81</f>
        <v>5</v>
      </c>
      <c r="D57" s="75">
        <f t="shared" si="2"/>
        <v>99</v>
      </c>
      <c r="E57" s="74">
        <f>'入力シート（補助）'!Z81</f>
        <v>2</v>
      </c>
      <c r="F57" s="75">
        <f>'入力シート（補助）'!AA81</f>
        <v>1</v>
      </c>
      <c r="G57" s="75">
        <f t="shared" si="3"/>
        <v>3</v>
      </c>
      <c r="H57" s="74">
        <f t="shared" si="8"/>
        <v>102</v>
      </c>
      <c r="I57" s="76">
        <f t="shared" si="10"/>
        <v>2.9411764705882351</v>
      </c>
      <c r="J57" s="77">
        <f t="shared" si="4"/>
        <v>1.7565007749268124</v>
      </c>
      <c r="K57" s="78">
        <f>'入力シート（補助）'!AB81</f>
        <v>6</v>
      </c>
      <c r="L57" s="75">
        <f>'入力シート（補助）'!AC81</f>
        <v>0</v>
      </c>
      <c r="M57" s="75">
        <f t="shared" si="28"/>
        <v>6</v>
      </c>
      <c r="N57" s="74">
        <f>'入力シート（補助）'!AD81</f>
        <v>0</v>
      </c>
      <c r="O57" s="75">
        <f>'入力シート（補助）'!AE81</f>
        <v>0</v>
      </c>
      <c r="P57" s="75">
        <f t="shared" si="29"/>
        <v>0</v>
      </c>
      <c r="Q57" s="74">
        <f t="shared" si="9"/>
        <v>6</v>
      </c>
      <c r="R57" s="76">
        <f t="shared" si="11"/>
        <v>0</v>
      </c>
      <c r="S57" s="77">
        <f t="shared" si="7"/>
        <v>1.3761467889908257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97</v>
      </c>
      <c r="B58" s="86">
        <f>'入力シート（補助）'!X82</f>
        <v>93</v>
      </c>
      <c r="C58" s="87">
        <f>'入力シート（補助）'!Y82</f>
        <v>6</v>
      </c>
      <c r="D58" s="87">
        <f t="shared" si="2"/>
        <v>99</v>
      </c>
      <c r="E58" s="86">
        <f>'入力シート（補助）'!Z82</f>
        <v>2</v>
      </c>
      <c r="F58" s="87">
        <f>'入力シート（補助）'!AA82</f>
        <v>1</v>
      </c>
      <c r="G58" s="87">
        <f t="shared" si="3"/>
        <v>3</v>
      </c>
      <c r="H58" s="86">
        <f t="shared" si="8"/>
        <v>102</v>
      </c>
      <c r="I58" s="132">
        <f t="shared" si="10"/>
        <v>2.9411764705882351</v>
      </c>
      <c r="J58" s="133">
        <f t="shared" si="4"/>
        <v>1.7565007749268124</v>
      </c>
      <c r="K58" s="90">
        <f>'入力シート（補助）'!AB82</f>
        <v>7</v>
      </c>
      <c r="L58" s="87">
        <f>'入力シート（補助）'!AC82</f>
        <v>2</v>
      </c>
      <c r="M58" s="87">
        <f t="shared" si="28"/>
        <v>9</v>
      </c>
      <c r="N58" s="86">
        <f>'入力シート（補助）'!AD82</f>
        <v>0</v>
      </c>
      <c r="O58" s="87">
        <f>'入力シート（補助）'!AE82</f>
        <v>0</v>
      </c>
      <c r="P58" s="87">
        <f t="shared" si="29"/>
        <v>0</v>
      </c>
      <c r="Q58" s="86">
        <f t="shared" si="9"/>
        <v>9</v>
      </c>
      <c r="R58" s="132">
        <f t="shared" si="11"/>
        <v>0</v>
      </c>
      <c r="S58" s="133">
        <f t="shared" si="7"/>
        <v>2.0642201834862384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SUM(B53:B58)</f>
        <v>554</v>
      </c>
      <c r="C59" s="94">
        <f t="shared" ref="C59" si="30">SUM(C53:C58)</f>
        <v>42</v>
      </c>
      <c r="D59" s="94">
        <f t="shared" ref="D59:G59" si="31">SUM(D53:D58)</f>
        <v>596</v>
      </c>
      <c r="E59" s="93">
        <f t="shared" si="31"/>
        <v>13</v>
      </c>
      <c r="F59" s="94">
        <f t="shared" si="31"/>
        <v>11</v>
      </c>
      <c r="G59" s="94">
        <f t="shared" si="31"/>
        <v>24</v>
      </c>
      <c r="H59" s="93">
        <f t="shared" si="8"/>
        <v>620</v>
      </c>
      <c r="I59" s="95">
        <f t="shared" si="10"/>
        <v>3.8709677419354835</v>
      </c>
      <c r="J59" s="96">
        <f t="shared" si="4"/>
        <v>10.676769416221802</v>
      </c>
      <c r="K59" s="97">
        <f t="shared" ref="K59:L59" si="32">SUM(K53:K58)</f>
        <v>31</v>
      </c>
      <c r="L59" s="94">
        <f t="shared" si="32"/>
        <v>6</v>
      </c>
      <c r="M59" s="94">
        <f t="shared" ref="M59:P59" si="33">SUM(M53:M58)</f>
        <v>37</v>
      </c>
      <c r="N59" s="93">
        <f t="shared" si="33"/>
        <v>0</v>
      </c>
      <c r="O59" s="94">
        <f t="shared" si="33"/>
        <v>0</v>
      </c>
      <c r="P59" s="94">
        <f t="shared" si="33"/>
        <v>0</v>
      </c>
      <c r="Q59" s="93">
        <f t="shared" si="9"/>
        <v>37</v>
      </c>
      <c r="R59" s="95">
        <f t="shared" si="11"/>
        <v>0</v>
      </c>
      <c r="S59" s="96">
        <f t="shared" si="7"/>
        <v>8.4862385321100913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4611</v>
      </c>
      <c r="C60" s="142">
        <f t="shared" ref="C60" si="34">C30+C37+C38+C39+C40+C41+C42+C43+C44+C45+C52+C59</f>
        <v>812</v>
      </c>
      <c r="D60" s="143">
        <f t="shared" ref="D60:L60" si="35">D30+D37+D38+D39+D40+D41+D42+D43+D44+D45+D52+D59</f>
        <v>5423</v>
      </c>
      <c r="E60" s="141">
        <f t="shared" si="35"/>
        <v>139</v>
      </c>
      <c r="F60" s="144">
        <f t="shared" si="35"/>
        <v>245</v>
      </c>
      <c r="G60" s="143">
        <f t="shared" si="35"/>
        <v>384</v>
      </c>
      <c r="H60" s="302">
        <f t="shared" si="35"/>
        <v>5807</v>
      </c>
      <c r="I60" s="547">
        <f t="shared" si="10"/>
        <v>6.6127087997244702</v>
      </c>
      <c r="J60" s="304">
        <f t="shared" si="35"/>
        <v>99.999999999999986</v>
      </c>
      <c r="K60" s="145">
        <f t="shared" si="35"/>
        <v>341</v>
      </c>
      <c r="L60" s="142">
        <f t="shared" si="35"/>
        <v>81</v>
      </c>
      <c r="M60" s="143">
        <f t="shared" ref="M60:Q60" si="36">M30+M37+M38+M39+M40+M41+M42+M43+M44+M45+M52+M59</f>
        <v>422</v>
      </c>
      <c r="N60" s="141">
        <f t="shared" si="36"/>
        <v>5</v>
      </c>
      <c r="O60" s="144">
        <f t="shared" si="36"/>
        <v>9</v>
      </c>
      <c r="P60" s="143">
        <f t="shared" si="36"/>
        <v>14</v>
      </c>
      <c r="Q60" s="302">
        <f t="shared" si="36"/>
        <v>436</v>
      </c>
      <c r="R60" s="547">
        <f t="shared" si="11"/>
        <v>3.2110091743119265</v>
      </c>
      <c r="S60" s="304">
        <f t="shared" si="7"/>
        <v>99.999999999999986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88" priority="16" stopIfTrue="1">
      <formula>$Y30=1</formula>
    </cfRule>
  </conditionalFormatting>
  <conditionalFormatting sqref="C44:J49 C59:J59 C30:J30 C37:J37 C52:J52">
    <cfRule type="expression" dxfId="87" priority="12" stopIfTrue="1">
      <formula>$Y30=1</formula>
    </cfRule>
  </conditionalFormatting>
  <conditionalFormatting sqref="M30 M37 K44:R49 M52 K59:R59 P52:R52 P37:R37 P30:R30">
    <cfRule type="expression" dxfId="86" priority="11" stopIfTrue="1">
      <formula>$Y30=1</formula>
    </cfRule>
  </conditionalFormatting>
  <conditionalFormatting sqref="N52:O52">
    <cfRule type="expression" dxfId="85" priority="10" stopIfTrue="1">
      <formula>$Y52=1</formula>
    </cfRule>
  </conditionalFormatting>
  <conditionalFormatting sqref="N37:O37">
    <cfRule type="expression" dxfId="84" priority="9" stopIfTrue="1">
      <formula>$Y37=1</formula>
    </cfRule>
  </conditionalFormatting>
  <conditionalFormatting sqref="N30:O30">
    <cfRule type="expression" dxfId="83" priority="8" stopIfTrue="1">
      <formula>$Y30=1</formula>
    </cfRule>
  </conditionalFormatting>
  <conditionalFormatting sqref="K52:L52">
    <cfRule type="expression" dxfId="82" priority="7" stopIfTrue="1">
      <formula>$Y52=1</formula>
    </cfRule>
  </conditionalFormatting>
  <conditionalFormatting sqref="K37:L37">
    <cfRule type="expression" dxfId="81" priority="6" stopIfTrue="1">
      <formula>$Y37=1</formula>
    </cfRule>
  </conditionalFormatting>
  <conditionalFormatting sqref="K30:L30">
    <cfRule type="expression" dxfId="80" priority="5" stopIfTrue="1">
      <formula>$Y30=1</formula>
    </cfRule>
  </conditionalFormatting>
  <conditionalFormatting sqref="B44:B49 B59 B30 B37 B52">
    <cfRule type="expression" dxfId="79" priority="4" stopIfTrue="1">
      <formula>$Y30=1</formula>
    </cfRule>
  </conditionalFormatting>
  <conditionalFormatting sqref="S44:S49 S59 S30 S37 S52">
    <cfRule type="expression" dxfId="78" priority="3" stopIfTrue="1">
      <formula>$Y30=1</formula>
    </cfRule>
  </conditionalFormatting>
  <conditionalFormatting sqref="I60">
    <cfRule type="expression" dxfId="77" priority="2" stopIfTrue="1">
      <formula>$Y60=1</formula>
    </cfRule>
  </conditionalFormatting>
  <conditionalFormatting sqref="R60">
    <cfRule type="expression" dxfId="76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BG60"/>
  <sheetViews>
    <sheetView view="pageBreakPreview" topLeftCell="A46" zoomScale="115" zoomScaleNormal="100" zoomScaleSheetLayoutView="115" workbookViewId="0">
      <selection activeCell="R60" sqref="R6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216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237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65</v>
      </c>
      <c r="C21" s="38"/>
      <c r="D21" s="38"/>
      <c r="E21" s="38"/>
      <c r="F21" s="38"/>
      <c r="G21" s="38"/>
      <c r="H21" s="38"/>
      <c r="I21" s="38"/>
      <c r="J21" s="39"/>
      <c r="K21" s="40" t="s">
        <v>66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106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72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151</v>
      </c>
      <c r="Y23" s="62">
        <v>319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'入力シート（補助）'!AF48</f>
        <v>0</v>
      </c>
      <c r="C24" s="313">
        <f>'入力シート（補助）'!AG48</f>
        <v>2</v>
      </c>
      <c r="D24" s="66">
        <f>SUM(B24:C24)</f>
        <v>2</v>
      </c>
      <c r="E24" s="65">
        <f>'入力シート（補助）'!AH48</f>
        <v>0</v>
      </c>
      <c r="F24" s="66">
        <f>'入力シート（補助）'!AI48</f>
        <v>0</v>
      </c>
      <c r="G24" s="66">
        <f>SUM(E24:F24)</f>
        <v>0</v>
      </c>
      <c r="H24" s="65">
        <f>D24+G24</f>
        <v>2</v>
      </c>
      <c r="I24" s="403">
        <f t="shared" ref="I24:I26" si="0">IF(H24=0,"-",G24/H24%)</f>
        <v>0</v>
      </c>
      <c r="J24" s="68">
        <f>H24/$H$60%</f>
        <v>1.1111111111111112</v>
      </c>
      <c r="K24" s="69">
        <f>'入力シート（補助）'!AJ48</f>
        <v>78</v>
      </c>
      <c r="L24" s="66">
        <f>'入力シート（補助）'!AK48</f>
        <v>14</v>
      </c>
      <c r="M24" s="66">
        <f>SUM(K24:L24)</f>
        <v>92</v>
      </c>
      <c r="N24" s="65">
        <f>'入力シート（補助）'!AL48</f>
        <v>0</v>
      </c>
      <c r="O24" s="66">
        <f>'入力シート（補助）'!AM48</f>
        <v>5</v>
      </c>
      <c r="P24" s="66">
        <f>SUM(N24:O24)</f>
        <v>5</v>
      </c>
      <c r="Q24" s="65">
        <f>M24+P24</f>
        <v>97</v>
      </c>
      <c r="R24" s="67">
        <f t="shared" ref="R24:R26" si="1">IF(Q24=0,"-",P24/Q24%)</f>
        <v>5.1546391752577323</v>
      </c>
      <c r="S24" s="68">
        <f>Q24/$Q$60%</f>
        <v>1.3318687354112317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'入力シート（補助）'!AF49</f>
        <v>2</v>
      </c>
      <c r="C25" s="314">
        <f>'入力シート（補助）'!AG49</f>
        <v>0</v>
      </c>
      <c r="D25" s="75">
        <f t="shared" ref="D25:D58" si="2">SUM(B25:C25)</f>
        <v>2</v>
      </c>
      <c r="E25" s="74">
        <f>'入力シート（補助）'!AH49</f>
        <v>0</v>
      </c>
      <c r="F25" s="75">
        <f>'入力シート（補助）'!AI49</f>
        <v>0</v>
      </c>
      <c r="G25" s="75">
        <f t="shared" ref="G25:G58" si="3">SUM(E25:F25)</f>
        <v>0</v>
      </c>
      <c r="H25" s="74">
        <f>D25+G25</f>
        <v>2</v>
      </c>
      <c r="I25" s="405">
        <f t="shared" si="0"/>
        <v>0</v>
      </c>
      <c r="J25" s="77">
        <f t="shared" ref="J25:J59" si="4">H25/$H$60%</f>
        <v>1.1111111111111112</v>
      </c>
      <c r="K25" s="78">
        <f>'入力シート（補助）'!AJ49</f>
        <v>92</v>
      </c>
      <c r="L25" s="75">
        <f>'入力シート（補助）'!AK49</f>
        <v>18</v>
      </c>
      <c r="M25" s="75">
        <f t="shared" ref="M25:M29" si="5">SUM(K25:L25)</f>
        <v>110</v>
      </c>
      <c r="N25" s="74">
        <f>'入力シート（補助）'!AL49</f>
        <v>1</v>
      </c>
      <c r="O25" s="75">
        <f>'入力シート（補助）'!AM49</f>
        <v>4</v>
      </c>
      <c r="P25" s="75">
        <f t="shared" ref="P25:P29" si="6">SUM(N25:O25)</f>
        <v>5</v>
      </c>
      <c r="Q25" s="74">
        <f>M25+P25</f>
        <v>115</v>
      </c>
      <c r="R25" s="76">
        <f t="shared" si="1"/>
        <v>4.3478260869565224</v>
      </c>
      <c r="S25" s="77">
        <f t="shared" ref="S25:S60" si="7">Q25/$Q$60%</f>
        <v>1.5790196347658931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'入力シート（補助）'!AF50</f>
        <v>0</v>
      </c>
      <c r="C26" s="314">
        <f>'入力シート（補助）'!AG50</f>
        <v>1</v>
      </c>
      <c r="D26" s="75">
        <f t="shared" si="2"/>
        <v>1</v>
      </c>
      <c r="E26" s="74">
        <f>'入力シート（補助）'!AH50</f>
        <v>0</v>
      </c>
      <c r="F26" s="75">
        <f>'入力シート（補助）'!AI50</f>
        <v>1</v>
      </c>
      <c r="G26" s="75">
        <f t="shared" si="3"/>
        <v>1</v>
      </c>
      <c r="H26" s="74">
        <f t="shared" ref="H26:H59" si="8">D26+G26</f>
        <v>2</v>
      </c>
      <c r="I26" s="405">
        <f t="shared" si="0"/>
        <v>50</v>
      </c>
      <c r="J26" s="77">
        <f t="shared" si="4"/>
        <v>1.1111111111111112</v>
      </c>
      <c r="K26" s="78">
        <f>'入力シート（補助）'!AJ50</f>
        <v>81</v>
      </c>
      <c r="L26" s="75">
        <f>'入力シート（補助）'!AK50</f>
        <v>14</v>
      </c>
      <c r="M26" s="75">
        <f t="shared" si="5"/>
        <v>95</v>
      </c>
      <c r="N26" s="74">
        <f>'入力シート（補助）'!AL50</f>
        <v>0</v>
      </c>
      <c r="O26" s="75">
        <f>'入力シート（補助）'!AM50</f>
        <v>1</v>
      </c>
      <c r="P26" s="75">
        <f t="shared" si="6"/>
        <v>1</v>
      </c>
      <c r="Q26" s="74">
        <f t="shared" ref="Q26:Q59" si="9">M26+P26</f>
        <v>96</v>
      </c>
      <c r="R26" s="76">
        <f t="shared" si="1"/>
        <v>1.0416666666666667</v>
      </c>
      <c r="S26" s="77">
        <f t="shared" si="7"/>
        <v>1.3181381298915282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'入力シート（補助）'!AF51</f>
        <v>0</v>
      </c>
      <c r="C27" s="315">
        <f>'入力シート（補助）'!AG51</f>
        <v>0</v>
      </c>
      <c r="D27" s="81">
        <f t="shared" si="2"/>
        <v>0</v>
      </c>
      <c r="E27" s="80">
        <f>'入力シート（補助）'!AH51</f>
        <v>0</v>
      </c>
      <c r="F27" s="81">
        <f>'入力シート（補助）'!AI51</f>
        <v>0</v>
      </c>
      <c r="G27" s="81">
        <f t="shared" si="3"/>
        <v>0</v>
      </c>
      <c r="H27" s="80">
        <f t="shared" si="8"/>
        <v>0</v>
      </c>
      <c r="I27" s="404" t="str">
        <f>IF(H27=0,"-",G27/H27%)</f>
        <v>-</v>
      </c>
      <c r="J27" s="83">
        <f t="shared" si="4"/>
        <v>0</v>
      </c>
      <c r="K27" s="84">
        <f>'入力シート（補助）'!AJ51</f>
        <v>121</v>
      </c>
      <c r="L27" s="81">
        <f>'入力シート（補助）'!AK51</f>
        <v>18</v>
      </c>
      <c r="M27" s="81">
        <f t="shared" si="5"/>
        <v>139</v>
      </c>
      <c r="N27" s="80">
        <f>'入力シート（補助）'!AL51</f>
        <v>1</v>
      </c>
      <c r="O27" s="81">
        <f>'入力シート（補助）'!AM51</f>
        <v>2</v>
      </c>
      <c r="P27" s="81">
        <f t="shared" si="6"/>
        <v>3</v>
      </c>
      <c r="Q27" s="80">
        <f t="shared" si="9"/>
        <v>142</v>
      </c>
      <c r="R27" s="82">
        <f>IF(Q27=0,"-",P27/Q27%)</f>
        <v>2.1126760563380285</v>
      </c>
      <c r="S27" s="83">
        <f t="shared" si="7"/>
        <v>1.9497459837978854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'入力シート（補助）'!AF52</f>
        <v>1</v>
      </c>
      <c r="C28" s="314">
        <f>'入力シート（補助）'!AG52</f>
        <v>0</v>
      </c>
      <c r="D28" s="75">
        <f t="shared" si="2"/>
        <v>1</v>
      </c>
      <c r="E28" s="74">
        <f>'入力シート（補助）'!AH52</f>
        <v>0</v>
      </c>
      <c r="F28" s="75">
        <f>'入力シート（補助）'!AI52</f>
        <v>0</v>
      </c>
      <c r="G28" s="75">
        <f t="shared" si="3"/>
        <v>0</v>
      </c>
      <c r="H28" s="74">
        <f t="shared" si="8"/>
        <v>1</v>
      </c>
      <c r="I28" s="405">
        <f t="shared" ref="I28:I60" si="10">IF(H28=0,"-",G28/H28%)</f>
        <v>0</v>
      </c>
      <c r="J28" s="77">
        <f t="shared" si="4"/>
        <v>0.55555555555555558</v>
      </c>
      <c r="K28" s="78">
        <f>'入力シート（補助）'!AJ52</f>
        <v>100</v>
      </c>
      <c r="L28" s="75">
        <f>'入力シート（補助）'!AK52</f>
        <v>14</v>
      </c>
      <c r="M28" s="75">
        <f t="shared" si="5"/>
        <v>114</v>
      </c>
      <c r="N28" s="74">
        <f>'入力シート（補助）'!AL52</f>
        <v>0</v>
      </c>
      <c r="O28" s="75">
        <f>'入力シート（補助）'!AM52</f>
        <v>6</v>
      </c>
      <c r="P28" s="75">
        <f t="shared" si="6"/>
        <v>6</v>
      </c>
      <c r="Q28" s="74">
        <f t="shared" si="9"/>
        <v>120</v>
      </c>
      <c r="R28" s="76">
        <f t="shared" ref="R28:R60" si="11">IF(Q28=0,"-",P28/Q28%)</f>
        <v>5</v>
      </c>
      <c r="S28" s="77">
        <f t="shared" si="7"/>
        <v>1.6476726623644102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'入力シート（補助）'!AF53</f>
        <v>0</v>
      </c>
      <c r="C29" s="316">
        <f>'入力シート（補助）'!AG53</f>
        <v>0</v>
      </c>
      <c r="D29" s="87">
        <f t="shared" si="2"/>
        <v>0</v>
      </c>
      <c r="E29" s="86">
        <f>'入力シート（補助）'!AH53</f>
        <v>0</v>
      </c>
      <c r="F29" s="87">
        <f>'入力シート（補助）'!AI53</f>
        <v>0</v>
      </c>
      <c r="G29" s="87">
        <f t="shared" si="3"/>
        <v>0</v>
      </c>
      <c r="H29" s="86">
        <f t="shared" si="8"/>
        <v>0</v>
      </c>
      <c r="I29" s="406" t="str">
        <f t="shared" si="10"/>
        <v>-</v>
      </c>
      <c r="J29" s="89">
        <f t="shared" si="4"/>
        <v>0</v>
      </c>
      <c r="K29" s="90">
        <f>'入力シート（補助）'!AJ53</f>
        <v>74</v>
      </c>
      <c r="L29" s="87">
        <f>'入力シート（補助）'!AK53</f>
        <v>10</v>
      </c>
      <c r="M29" s="87">
        <f t="shared" si="5"/>
        <v>84</v>
      </c>
      <c r="N29" s="86">
        <f>'入力シート（補助）'!AL53</f>
        <v>0</v>
      </c>
      <c r="O29" s="87">
        <f>'入力シート（補助）'!AM53</f>
        <v>10</v>
      </c>
      <c r="P29" s="87">
        <f t="shared" si="6"/>
        <v>10</v>
      </c>
      <c r="Q29" s="86">
        <f t="shared" si="9"/>
        <v>94</v>
      </c>
      <c r="R29" s="88">
        <f t="shared" si="11"/>
        <v>10.638297872340425</v>
      </c>
      <c r="S29" s="89">
        <f t="shared" si="7"/>
        <v>1.2906769188521214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 t="shared" ref="B30:C30" si="12">SUM(B24:B29)</f>
        <v>3</v>
      </c>
      <c r="C30" s="310">
        <f t="shared" si="12"/>
        <v>3</v>
      </c>
      <c r="D30" s="94">
        <f t="shared" ref="D30:G30" si="13">SUM(D24:D29)</f>
        <v>6</v>
      </c>
      <c r="E30" s="93">
        <f t="shared" si="13"/>
        <v>0</v>
      </c>
      <c r="F30" s="310">
        <f t="shared" si="13"/>
        <v>1</v>
      </c>
      <c r="G30" s="94">
        <f t="shared" si="13"/>
        <v>1</v>
      </c>
      <c r="H30" s="93">
        <f t="shared" si="8"/>
        <v>7</v>
      </c>
      <c r="I30" s="407">
        <f t="shared" si="10"/>
        <v>14.285714285714285</v>
      </c>
      <c r="J30" s="96">
        <f t="shared" si="4"/>
        <v>3.8888888888888888</v>
      </c>
      <c r="K30" s="93">
        <f t="shared" ref="K30:L30" si="14">SUM(K24:K29)</f>
        <v>546</v>
      </c>
      <c r="L30" s="310">
        <f t="shared" si="14"/>
        <v>88</v>
      </c>
      <c r="M30" s="94">
        <f t="shared" ref="M30:P30" si="15">SUM(M24:M29)</f>
        <v>634</v>
      </c>
      <c r="N30" s="93">
        <f t="shared" si="15"/>
        <v>2</v>
      </c>
      <c r="O30" s="310">
        <f t="shared" si="15"/>
        <v>28</v>
      </c>
      <c r="P30" s="94">
        <f t="shared" si="15"/>
        <v>30</v>
      </c>
      <c r="Q30" s="93">
        <f t="shared" si="9"/>
        <v>664</v>
      </c>
      <c r="R30" s="95">
        <f t="shared" si="11"/>
        <v>4.5180722891566267</v>
      </c>
      <c r="S30" s="96">
        <f t="shared" si="7"/>
        <v>9.1171220650830698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'入力シート（補助）'!AF55</f>
        <v>0</v>
      </c>
      <c r="C31" s="317">
        <f>'入力シート（補助）'!AG55</f>
        <v>1</v>
      </c>
      <c r="D31" s="100">
        <f t="shared" si="2"/>
        <v>1</v>
      </c>
      <c r="E31" s="99">
        <f>'入力シート（補助）'!AH55</f>
        <v>0</v>
      </c>
      <c r="F31" s="100">
        <f>'入力シート（補助）'!AI55</f>
        <v>1</v>
      </c>
      <c r="G31" s="100">
        <f t="shared" si="3"/>
        <v>1</v>
      </c>
      <c r="H31" s="99">
        <f t="shared" si="8"/>
        <v>2</v>
      </c>
      <c r="I31" s="408">
        <f t="shared" si="10"/>
        <v>50</v>
      </c>
      <c r="J31" s="102">
        <f t="shared" si="4"/>
        <v>1.1111111111111112</v>
      </c>
      <c r="K31" s="103">
        <f>'入力シート（補助）'!AJ55</f>
        <v>118</v>
      </c>
      <c r="L31" s="100">
        <f>'入力シート（補助）'!AK55</f>
        <v>18</v>
      </c>
      <c r="M31" s="100">
        <f t="shared" ref="M31:M36" si="16">SUM(K31:L31)</f>
        <v>136</v>
      </c>
      <c r="N31" s="99">
        <f>'入力シート（補助）'!AL55</f>
        <v>4</v>
      </c>
      <c r="O31" s="100">
        <f>'入力シート（補助）'!AM55</f>
        <v>6</v>
      </c>
      <c r="P31" s="100">
        <f t="shared" ref="P31:P36" si="17">SUM(N31:O31)</f>
        <v>10</v>
      </c>
      <c r="Q31" s="99">
        <f t="shared" si="9"/>
        <v>146</v>
      </c>
      <c r="R31" s="101">
        <f t="shared" si="11"/>
        <v>6.8493150684931505</v>
      </c>
      <c r="S31" s="102">
        <f t="shared" si="7"/>
        <v>2.004668405876699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'入力シート（補助）'!AF56</f>
        <v>1</v>
      </c>
      <c r="C32" s="314">
        <f>'入力シート（補助）'!AG56</f>
        <v>0</v>
      </c>
      <c r="D32" s="75">
        <f t="shared" si="2"/>
        <v>1</v>
      </c>
      <c r="E32" s="74">
        <f>'入力シート（補助）'!AH56</f>
        <v>0</v>
      </c>
      <c r="F32" s="75">
        <f>'入力シート（補助）'!AI56</f>
        <v>0</v>
      </c>
      <c r="G32" s="75">
        <f t="shared" si="3"/>
        <v>0</v>
      </c>
      <c r="H32" s="74">
        <f t="shared" si="8"/>
        <v>1</v>
      </c>
      <c r="I32" s="405">
        <f t="shared" si="10"/>
        <v>0</v>
      </c>
      <c r="J32" s="77">
        <f t="shared" si="4"/>
        <v>0.55555555555555558</v>
      </c>
      <c r="K32" s="78">
        <f>'入力シート（補助）'!AJ56</f>
        <v>107</v>
      </c>
      <c r="L32" s="75">
        <f>'入力シート（補助）'!AK56</f>
        <v>9</v>
      </c>
      <c r="M32" s="75">
        <f t="shared" si="16"/>
        <v>116</v>
      </c>
      <c r="N32" s="74">
        <f>'入力シート（補助）'!AL56</f>
        <v>0</v>
      </c>
      <c r="O32" s="75">
        <f>'入力シート（補助）'!AM56</f>
        <v>8</v>
      </c>
      <c r="P32" s="75">
        <f t="shared" si="17"/>
        <v>8</v>
      </c>
      <c r="Q32" s="74">
        <f t="shared" si="9"/>
        <v>124</v>
      </c>
      <c r="R32" s="76">
        <f t="shared" si="11"/>
        <v>6.4516129032258069</v>
      </c>
      <c r="S32" s="77">
        <f t="shared" si="7"/>
        <v>1.702595084443224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'入力シート（補助）'!AF57</f>
        <v>1</v>
      </c>
      <c r="C33" s="314">
        <f>'入力シート（補助）'!AG57</f>
        <v>1</v>
      </c>
      <c r="D33" s="75">
        <f t="shared" si="2"/>
        <v>2</v>
      </c>
      <c r="E33" s="74">
        <f>'入力シート（補助）'!AH57</f>
        <v>0</v>
      </c>
      <c r="F33" s="75">
        <f>'入力シート（補助）'!AI57</f>
        <v>0</v>
      </c>
      <c r="G33" s="75">
        <f t="shared" si="3"/>
        <v>0</v>
      </c>
      <c r="H33" s="74">
        <f t="shared" si="8"/>
        <v>2</v>
      </c>
      <c r="I33" s="405">
        <f t="shared" si="10"/>
        <v>0</v>
      </c>
      <c r="J33" s="77">
        <f t="shared" si="4"/>
        <v>1.1111111111111112</v>
      </c>
      <c r="K33" s="78">
        <f>'入力シート（補助）'!AJ57</f>
        <v>73</v>
      </c>
      <c r="L33" s="75">
        <f>'入力シート（補助）'!AK57</f>
        <v>14</v>
      </c>
      <c r="M33" s="75">
        <f t="shared" si="16"/>
        <v>87</v>
      </c>
      <c r="N33" s="74">
        <f>'入力シート（補助）'!AL57</f>
        <v>0</v>
      </c>
      <c r="O33" s="75">
        <f>'入力シート（補助）'!AM57</f>
        <v>2</v>
      </c>
      <c r="P33" s="75">
        <f t="shared" si="17"/>
        <v>2</v>
      </c>
      <c r="Q33" s="74">
        <f t="shared" si="9"/>
        <v>89</v>
      </c>
      <c r="R33" s="76">
        <f t="shared" si="11"/>
        <v>2.2471910112359552</v>
      </c>
      <c r="S33" s="77">
        <f t="shared" si="7"/>
        <v>1.2220238912536043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'入力シート（補助）'!AF58</f>
        <v>0</v>
      </c>
      <c r="C34" s="314">
        <f>'入力シート（補助）'!AG58</f>
        <v>0</v>
      </c>
      <c r="D34" s="75">
        <f t="shared" si="2"/>
        <v>0</v>
      </c>
      <c r="E34" s="74">
        <f>'入力シート（補助）'!AH58</f>
        <v>1</v>
      </c>
      <c r="F34" s="75">
        <f>'入力シート（補助）'!AI58</f>
        <v>0</v>
      </c>
      <c r="G34" s="75">
        <f t="shared" si="3"/>
        <v>1</v>
      </c>
      <c r="H34" s="74">
        <f t="shared" si="8"/>
        <v>1</v>
      </c>
      <c r="I34" s="405">
        <f t="shared" si="10"/>
        <v>100</v>
      </c>
      <c r="J34" s="77">
        <f t="shared" si="4"/>
        <v>0.55555555555555558</v>
      </c>
      <c r="K34" s="78">
        <f>'入力シート（補助）'!AJ58</f>
        <v>72</v>
      </c>
      <c r="L34" s="75">
        <f>'入力シート（補助）'!AK58</f>
        <v>23</v>
      </c>
      <c r="M34" s="75">
        <f t="shared" si="16"/>
        <v>95</v>
      </c>
      <c r="N34" s="74">
        <f>'入力シート（補助）'!AL58</f>
        <v>1</v>
      </c>
      <c r="O34" s="75">
        <f>'入力シート（補助）'!AM58</f>
        <v>4</v>
      </c>
      <c r="P34" s="75">
        <f t="shared" si="17"/>
        <v>5</v>
      </c>
      <c r="Q34" s="74">
        <f t="shared" si="9"/>
        <v>100</v>
      </c>
      <c r="R34" s="76">
        <f t="shared" si="11"/>
        <v>5</v>
      </c>
      <c r="S34" s="77">
        <f t="shared" si="7"/>
        <v>1.3730605519703418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'入力シート（補助）'!AF59</f>
        <v>1</v>
      </c>
      <c r="C35" s="314">
        <f>'入力シート（補助）'!AG59</f>
        <v>1</v>
      </c>
      <c r="D35" s="75">
        <f t="shared" si="2"/>
        <v>2</v>
      </c>
      <c r="E35" s="74">
        <f>'入力シート（補助）'!AH59</f>
        <v>0</v>
      </c>
      <c r="F35" s="75">
        <f>'入力シート（補助）'!AI59</f>
        <v>0</v>
      </c>
      <c r="G35" s="75">
        <f t="shared" si="3"/>
        <v>0</v>
      </c>
      <c r="H35" s="74">
        <f t="shared" si="8"/>
        <v>2</v>
      </c>
      <c r="I35" s="405">
        <f t="shared" si="10"/>
        <v>0</v>
      </c>
      <c r="J35" s="77">
        <f t="shared" si="4"/>
        <v>1.1111111111111112</v>
      </c>
      <c r="K35" s="78">
        <f>'入力シート（補助）'!AJ59</f>
        <v>84</v>
      </c>
      <c r="L35" s="75">
        <f>'入力シート（補助）'!AK59</f>
        <v>27</v>
      </c>
      <c r="M35" s="75">
        <f t="shared" si="16"/>
        <v>111</v>
      </c>
      <c r="N35" s="74">
        <f>'入力シート（補助）'!AL59</f>
        <v>0</v>
      </c>
      <c r="O35" s="75">
        <f>'入力シート（補助）'!AM59</f>
        <v>7</v>
      </c>
      <c r="P35" s="75">
        <f t="shared" si="17"/>
        <v>7</v>
      </c>
      <c r="Q35" s="74">
        <f t="shared" si="9"/>
        <v>118</v>
      </c>
      <c r="R35" s="76">
        <f t="shared" si="11"/>
        <v>5.9322033898305087</v>
      </c>
      <c r="S35" s="77">
        <f t="shared" si="7"/>
        <v>1.6202114513250034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'入力シート（補助）'!AF60</f>
        <v>2</v>
      </c>
      <c r="C36" s="316">
        <f>'入力シート（補助）'!AG60</f>
        <v>3</v>
      </c>
      <c r="D36" s="87">
        <f t="shared" si="2"/>
        <v>5</v>
      </c>
      <c r="E36" s="86">
        <f>'入力シート（補助）'!AH60</f>
        <v>0</v>
      </c>
      <c r="F36" s="87">
        <f>'入力シート（補助）'!AI60</f>
        <v>0</v>
      </c>
      <c r="G36" s="87">
        <f t="shared" si="3"/>
        <v>0</v>
      </c>
      <c r="H36" s="86">
        <f t="shared" si="8"/>
        <v>5</v>
      </c>
      <c r="I36" s="406">
        <f t="shared" si="10"/>
        <v>0</v>
      </c>
      <c r="J36" s="89">
        <f t="shared" si="4"/>
        <v>2.7777777777777777</v>
      </c>
      <c r="K36" s="90">
        <f>'入力シート（補助）'!AJ60</f>
        <v>63</v>
      </c>
      <c r="L36" s="87">
        <f>'入力シート（補助）'!AK60</f>
        <v>15</v>
      </c>
      <c r="M36" s="87">
        <f t="shared" si="16"/>
        <v>78</v>
      </c>
      <c r="N36" s="86">
        <f>'入力シート（補助）'!AL60</f>
        <v>1</v>
      </c>
      <c r="O36" s="87">
        <f>'入力シート（補助）'!AM60</f>
        <v>6</v>
      </c>
      <c r="P36" s="87">
        <f t="shared" si="17"/>
        <v>7</v>
      </c>
      <c r="Q36" s="86">
        <f t="shared" si="9"/>
        <v>85</v>
      </c>
      <c r="R36" s="88">
        <f t="shared" si="11"/>
        <v>8.2352941176470598</v>
      </c>
      <c r="S36" s="89">
        <f t="shared" si="7"/>
        <v>1.1671014691747907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318">
        <f t="shared" ref="B37:C37" si="18">SUM(B31:B36)</f>
        <v>5</v>
      </c>
      <c r="C37" s="310">
        <f t="shared" si="18"/>
        <v>6</v>
      </c>
      <c r="D37" s="94">
        <f t="shared" ref="D37:G37" si="19">SUM(D31:D36)</f>
        <v>11</v>
      </c>
      <c r="E37" s="93">
        <f t="shared" si="19"/>
        <v>1</v>
      </c>
      <c r="F37" s="310">
        <f t="shared" si="19"/>
        <v>1</v>
      </c>
      <c r="G37" s="94">
        <f t="shared" si="19"/>
        <v>2</v>
      </c>
      <c r="H37" s="93">
        <f t="shared" si="8"/>
        <v>13</v>
      </c>
      <c r="I37" s="407">
        <f t="shared" si="10"/>
        <v>15.384615384615383</v>
      </c>
      <c r="J37" s="96">
        <f t="shared" si="4"/>
        <v>7.2222222222222223</v>
      </c>
      <c r="K37" s="93">
        <f t="shared" ref="K37:L37" si="20">SUM(K31:K36)</f>
        <v>517</v>
      </c>
      <c r="L37" s="310">
        <f t="shared" si="20"/>
        <v>106</v>
      </c>
      <c r="M37" s="94">
        <f t="shared" ref="M37:P37" si="21">SUM(M31:M36)</f>
        <v>623</v>
      </c>
      <c r="N37" s="93">
        <f t="shared" si="21"/>
        <v>6</v>
      </c>
      <c r="O37" s="310">
        <f t="shared" si="21"/>
        <v>33</v>
      </c>
      <c r="P37" s="94">
        <f t="shared" si="21"/>
        <v>39</v>
      </c>
      <c r="Q37" s="93">
        <f t="shared" si="9"/>
        <v>662</v>
      </c>
      <c r="R37" s="95">
        <f t="shared" si="11"/>
        <v>5.8912386706948636</v>
      </c>
      <c r="S37" s="96">
        <f t="shared" si="7"/>
        <v>9.0896608540436628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'入力シート（補助）'!AF62</f>
        <v>13</v>
      </c>
      <c r="C38" s="108">
        <f>'入力シート（補助）'!AG62</f>
        <v>2</v>
      </c>
      <c r="D38" s="94">
        <f t="shared" si="2"/>
        <v>15</v>
      </c>
      <c r="E38" s="104">
        <f>'入力シート（補助）'!AH62</f>
        <v>0</v>
      </c>
      <c r="F38" s="105">
        <f>'入力シート（補助）'!AI62</f>
        <v>1</v>
      </c>
      <c r="G38" s="94">
        <f t="shared" si="3"/>
        <v>1</v>
      </c>
      <c r="H38" s="93">
        <f t="shared" si="8"/>
        <v>16</v>
      </c>
      <c r="I38" s="407">
        <f t="shared" si="10"/>
        <v>6.25</v>
      </c>
      <c r="J38" s="96">
        <f t="shared" si="4"/>
        <v>8.8888888888888893</v>
      </c>
      <c r="K38" s="106">
        <f>'入力シート（補助）'!AJ62</f>
        <v>392</v>
      </c>
      <c r="L38" s="105">
        <f>'入力シート（補助）'!AK62</f>
        <v>100</v>
      </c>
      <c r="M38" s="94">
        <f t="shared" ref="M38:M51" si="22">SUM(K38:L38)</f>
        <v>492</v>
      </c>
      <c r="N38" s="104">
        <f>'入力シート（補助）'!AL62</f>
        <v>1</v>
      </c>
      <c r="O38" s="105">
        <f>'入力シート（補助）'!AM62</f>
        <v>38</v>
      </c>
      <c r="P38" s="94">
        <f t="shared" ref="P38:P51" si="23">SUM(N38:O38)</f>
        <v>39</v>
      </c>
      <c r="Q38" s="93">
        <f t="shared" si="9"/>
        <v>531</v>
      </c>
      <c r="R38" s="95">
        <f t="shared" si="11"/>
        <v>7.3446327683615822</v>
      </c>
      <c r="S38" s="96">
        <f t="shared" si="7"/>
        <v>7.2909515309625155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5" t="s">
        <v>32</v>
      </c>
      <c r="B39" s="104">
        <f>'入力シート（補助）'!AF63</f>
        <v>10</v>
      </c>
      <c r="C39" s="108">
        <f>'入力シート（補助）'!AG63</f>
        <v>1</v>
      </c>
      <c r="D39" s="94">
        <f t="shared" si="2"/>
        <v>11</v>
      </c>
      <c r="E39" s="104">
        <f>'入力シート（補助）'!AH63</f>
        <v>0</v>
      </c>
      <c r="F39" s="105">
        <f>'入力シート（補助）'!AI63</f>
        <v>2</v>
      </c>
      <c r="G39" s="94">
        <f t="shared" si="3"/>
        <v>2</v>
      </c>
      <c r="H39" s="93">
        <f t="shared" si="8"/>
        <v>13</v>
      </c>
      <c r="I39" s="407">
        <f t="shared" si="10"/>
        <v>15.384615384615383</v>
      </c>
      <c r="J39" s="96">
        <f t="shared" si="4"/>
        <v>7.2222222222222223</v>
      </c>
      <c r="K39" s="106">
        <f>'入力シート（補助）'!AJ63</f>
        <v>370</v>
      </c>
      <c r="L39" s="105">
        <f>'入力シート（補助）'!AK63</f>
        <v>109</v>
      </c>
      <c r="M39" s="94">
        <f t="shared" si="22"/>
        <v>479</v>
      </c>
      <c r="N39" s="104">
        <f>'入力シート（補助）'!AL63</f>
        <v>2</v>
      </c>
      <c r="O39" s="105">
        <f>'入力シート（補助）'!AM63</f>
        <v>31</v>
      </c>
      <c r="P39" s="94">
        <f t="shared" si="23"/>
        <v>33</v>
      </c>
      <c r="Q39" s="93">
        <f t="shared" si="9"/>
        <v>512</v>
      </c>
      <c r="R39" s="95">
        <f t="shared" si="11"/>
        <v>6.4453125</v>
      </c>
      <c r="S39" s="96">
        <f t="shared" si="7"/>
        <v>7.0300700260881506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5" t="s">
        <v>33</v>
      </c>
      <c r="B40" s="104">
        <f>'入力シート（補助）'!AF64</f>
        <v>9</v>
      </c>
      <c r="C40" s="108">
        <f>'入力シート（補助）'!AG64</f>
        <v>4</v>
      </c>
      <c r="D40" s="94">
        <f t="shared" si="2"/>
        <v>13</v>
      </c>
      <c r="E40" s="104">
        <f>'入力シート（補助）'!AH64</f>
        <v>0</v>
      </c>
      <c r="F40" s="105">
        <f>'入力シート（補助）'!AI64</f>
        <v>2</v>
      </c>
      <c r="G40" s="94">
        <f t="shared" si="3"/>
        <v>2</v>
      </c>
      <c r="H40" s="93">
        <f t="shared" si="8"/>
        <v>15</v>
      </c>
      <c r="I40" s="407">
        <f t="shared" si="10"/>
        <v>13.333333333333334</v>
      </c>
      <c r="J40" s="96">
        <f t="shared" si="4"/>
        <v>8.3333333333333339</v>
      </c>
      <c r="K40" s="106">
        <f>'入力シート（補助）'!AJ64</f>
        <v>397</v>
      </c>
      <c r="L40" s="105">
        <f>'入力シート（補助）'!AK64</f>
        <v>92</v>
      </c>
      <c r="M40" s="94">
        <f t="shared" si="22"/>
        <v>489</v>
      </c>
      <c r="N40" s="104">
        <f>'入力シート（補助）'!AL64</f>
        <v>2</v>
      </c>
      <c r="O40" s="105">
        <f>'入力シート（補助）'!AM64</f>
        <v>39</v>
      </c>
      <c r="P40" s="94">
        <f t="shared" si="23"/>
        <v>41</v>
      </c>
      <c r="Q40" s="93">
        <f t="shared" si="9"/>
        <v>530</v>
      </c>
      <c r="R40" s="95">
        <f t="shared" si="11"/>
        <v>7.7358490566037741</v>
      </c>
      <c r="S40" s="96">
        <f t="shared" si="7"/>
        <v>7.277220925442812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5" t="s">
        <v>34</v>
      </c>
      <c r="B41" s="104">
        <f>'入力シート（補助）'!AF65</f>
        <v>23</v>
      </c>
      <c r="C41" s="108">
        <f>'入力シート（補助）'!AG65</f>
        <v>1</v>
      </c>
      <c r="D41" s="94">
        <f t="shared" si="2"/>
        <v>24</v>
      </c>
      <c r="E41" s="104">
        <f>'入力シート（補助）'!AH65</f>
        <v>0</v>
      </c>
      <c r="F41" s="105">
        <f>'入力シート（補助）'!AI65</f>
        <v>0</v>
      </c>
      <c r="G41" s="94">
        <f t="shared" si="3"/>
        <v>0</v>
      </c>
      <c r="H41" s="93">
        <f t="shared" si="8"/>
        <v>24</v>
      </c>
      <c r="I41" s="407">
        <f t="shared" si="10"/>
        <v>0</v>
      </c>
      <c r="J41" s="96">
        <f t="shared" si="4"/>
        <v>13.333333333333332</v>
      </c>
      <c r="K41" s="106">
        <f>'入力シート（補助）'!AJ65</f>
        <v>400</v>
      </c>
      <c r="L41" s="105">
        <f>'入力シート（補助）'!AK65</f>
        <v>78</v>
      </c>
      <c r="M41" s="94">
        <f t="shared" si="22"/>
        <v>478</v>
      </c>
      <c r="N41" s="104">
        <f>'入力シート（補助）'!AL65</f>
        <v>1</v>
      </c>
      <c r="O41" s="105">
        <f>'入力シート（補助）'!AM65</f>
        <v>42</v>
      </c>
      <c r="P41" s="94">
        <f t="shared" si="23"/>
        <v>43</v>
      </c>
      <c r="Q41" s="93">
        <f t="shared" si="9"/>
        <v>521</v>
      </c>
      <c r="R41" s="95">
        <f t="shared" si="11"/>
        <v>8.2533589251439547</v>
      </c>
      <c r="S41" s="96">
        <f t="shared" si="7"/>
        <v>7.1536454757654813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5" t="s">
        <v>35</v>
      </c>
      <c r="B42" s="104">
        <f>'入力シート（補助）'!AF66</f>
        <v>19</v>
      </c>
      <c r="C42" s="108">
        <f>'入力シート（補助）'!AG66</f>
        <v>1</v>
      </c>
      <c r="D42" s="94">
        <f t="shared" si="2"/>
        <v>20</v>
      </c>
      <c r="E42" s="104">
        <f>'入力シート（補助）'!AH66</f>
        <v>0</v>
      </c>
      <c r="F42" s="105">
        <f>'入力シート（補助）'!AI66</f>
        <v>3</v>
      </c>
      <c r="G42" s="94">
        <f t="shared" si="3"/>
        <v>3</v>
      </c>
      <c r="H42" s="93">
        <f t="shared" si="8"/>
        <v>23</v>
      </c>
      <c r="I42" s="407">
        <f t="shared" si="10"/>
        <v>13.043478260869565</v>
      </c>
      <c r="J42" s="96">
        <f t="shared" si="4"/>
        <v>12.777777777777777</v>
      </c>
      <c r="K42" s="106">
        <f>'入力シート（補助）'!AJ66</f>
        <v>435</v>
      </c>
      <c r="L42" s="105">
        <f>'入力シート（補助）'!AK66</f>
        <v>102</v>
      </c>
      <c r="M42" s="94">
        <f t="shared" si="22"/>
        <v>537</v>
      </c>
      <c r="N42" s="104">
        <f>'入力シート（補助）'!AL66</f>
        <v>1</v>
      </c>
      <c r="O42" s="105">
        <f>'入力シート（補助）'!AM66</f>
        <v>43</v>
      </c>
      <c r="P42" s="94">
        <f t="shared" si="23"/>
        <v>44</v>
      </c>
      <c r="Q42" s="93">
        <f t="shared" si="9"/>
        <v>581</v>
      </c>
      <c r="R42" s="95">
        <f t="shared" si="11"/>
        <v>7.5731497418244409</v>
      </c>
      <c r="S42" s="96">
        <f t="shared" si="7"/>
        <v>7.9774818069476865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5" t="s">
        <v>36</v>
      </c>
      <c r="B43" s="104">
        <f>'入力シート（補助）'!AF67</f>
        <v>11</v>
      </c>
      <c r="C43" s="108">
        <f>'入力シート（補助）'!AG67</f>
        <v>3</v>
      </c>
      <c r="D43" s="94">
        <f t="shared" si="2"/>
        <v>14</v>
      </c>
      <c r="E43" s="104">
        <f>'入力シート（補助）'!AH67</f>
        <v>0</v>
      </c>
      <c r="F43" s="105">
        <f>'入力シート（補助）'!AI67</f>
        <v>0</v>
      </c>
      <c r="G43" s="94">
        <f t="shared" si="3"/>
        <v>0</v>
      </c>
      <c r="H43" s="93">
        <f t="shared" si="8"/>
        <v>14</v>
      </c>
      <c r="I43" s="407">
        <f t="shared" si="10"/>
        <v>0</v>
      </c>
      <c r="J43" s="96">
        <f t="shared" si="4"/>
        <v>7.7777777777777777</v>
      </c>
      <c r="K43" s="106">
        <f>'入力シート（補助）'!AJ67</f>
        <v>457</v>
      </c>
      <c r="L43" s="105">
        <f>'入力シート（補助）'!AK67</f>
        <v>96</v>
      </c>
      <c r="M43" s="94">
        <f t="shared" si="22"/>
        <v>553</v>
      </c>
      <c r="N43" s="104">
        <f>'入力シート（補助）'!AL67</f>
        <v>2</v>
      </c>
      <c r="O43" s="105">
        <f>'入力シート（補助）'!AM67</f>
        <v>43</v>
      </c>
      <c r="P43" s="94">
        <f t="shared" si="23"/>
        <v>45</v>
      </c>
      <c r="Q43" s="93">
        <f t="shared" si="9"/>
        <v>598</v>
      </c>
      <c r="R43" s="95">
        <f t="shared" si="11"/>
        <v>7.5250836120401337</v>
      </c>
      <c r="S43" s="96">
        <f t="shared" si="7"/>
        <v>8.2109021007826453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5" t="s">
        <v>37</v>
      </c>
      <c r="B44" s="107">
        <f>'入力シート（補助）'!AF68</f>
        <v>12</v>
      </c>
      <c r="C44" s="108">
        <f>'入力シート（補助）'!AG68</f>
        <v>1</v>
      </c>
      <c r="D44" s="109">
        <f t="shared" si="2"/>
        <v>13</v>
      </c>
      <c r="E44" s="107">
        <f>'入力シート（補助）'!AH68</f>
        <v>0</v>
      </c>
      <c r="F44" s="110">
        <f>'入力シート（補助）'!AI68</f>
        <v>1</v>
      </c>
      <c r="G44" s="109">
        <f t="shared" si="3"/>
        <v>1</v>
      </c>
      <c r="H44" s="104">
        <f t="shared" si="8"/>
        <v>14</v>
      </c>
      <c r="I44" s="407">
        <f t="shared" si="10"/>
        <v>7.1428571428571423</v>
      </c>
      <c r="J44" s="96">
        <f t="shared" si="4"/>
        <v>7.7777777777777777</v>
      </c>
      <c r="K44" s="111">
        <f>'入力シート（補助）'!AJ68</f>
        <v>464</v>
      </c>
      <c r="L44" s="108">
        <f>'入力シート（補助）'!AK68</f>
        <v>97</v>
      </c>
      <c r="M44" s="109">
        <f t="shared" si="22"/>
        <v>561</v>
      </c>
      <c r="N44" s="107">
        <f>'入力シート（補助）'!AL68</f>
        <v>2</v>
      </c>
      <c r="O44" s="110">
        <f>'入力シート（補助）'!AM68</f>
        <v>26</v>
      </c>
      <c r="P44" s="109">
        <f t="shared" si="23"/>
        <v>28</v>
      </c>
      <c r="Q44" s="104">
        <f t="shared" si="9"/>
        <v>589</v>
      </c>
      <c r="R44" s="95">
        <f t="shared" si="11"/>
        <v>4.7538200339558578</v>
      </c>
      <c r="S44" s="96">
        <f t="shared" si="7"/>
        <v>8.0873266511053146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'入力シート（補助）'!AF69</f>
        <v>7</v>
      </c>
      <c r="C45" s="108">
        <f>'入力シート（補助）'!AG69</f>
        <v>4</v>
      </c>
      <c r="D45" s="109">
        <f t="shared" si="2"/>
        <v>11</v>
      </c>
      <c r="E45" s="107">
        <f>'入力シート（補助）'!AH69</f>
        <v>0</v>
      </c>
      <c r="F45" s="110">
        <f>'入力シート（補助）'!AI69</f>
        <v>1</v>
      </c>
      <c r="G45" s="109">
        <f t="shared" si="3"/>
        <v>1</v>
      </c>
      <c r="H45" s="104">
        <f t="shared" si="8"/>
        <v>12</v>
      </c>
      <c r="I45" s="407">
        <f t="shared" si="10"/>
        <v>8.3333333333333339</v>
      </c>
      <c r="J45" s="96">
        <f t="shared" si="4"/>
        <v>6.6666666666666661</v>
      </c>
      <c r="K45" s="111">
        <f>'入力シート（補助）'!AJ69</f>
        <v>553</v>
      </c>
      <c r="L45" s="108">
        <f>'入力シート（補助）'!AK69</f>
        <v>131</v>
      </c>
      <c r="M45" s="109">
        <f t="shared" si="22"/>
        <v>684</v>
      </c>
      <c r="N45" s="107">
        <f>'入力シート（補助）'!AL69</f>
        <v>2</v>
      </c>
      <c r="O45" s="110">
        <f>'入力シート（補助）'!AM69</f>
        <v>26</v>
      </c>
      <c r="P45" s="109">
        <f t="shared" si="23"/>
        <v>28</v>
      </c>
      <c r="Q45" s="104">
        <f t="shared" si="9"/>
        <v>712</v>
      </c>
      <c r="R45" s="95">
        <f t="shared" si="11"/>
        <v>3.9325842696629212</v>
      </c>
      <c r="S45" s="96">
        <f t="shared" si="7"/>
        <v>9.7761911300288347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'入力シート（補助）'!AF70</f>
        <v>4</v>
      </c>
      <c r="C46" s="115">
        <f>'入力シート（補助）'!AG70</f>
        <v>1</v>
      </c>
      <c r="D46" s="116">
        <f t="shared" si="2"/>
        <v>5</v>
      </c>
      <c r="E46" s="114">
        <f>'入力シート（補助）'!AH70</f>
        <v>0</v>
      </c>
      <c r="F46" s="117">
        <f>'入力シート（補助）'!AI70</f>
        <v>1</v>
      </c>
      <c r="G46" s="116">
        <f t="shared" si="3"/>
        <v>1</v>
      </c>
      <c r="H46" s="118">
        <f t="shared" si="8"/>
        <v>6</v>
      </c>
      <c r="I46" s="409">
        <f t="shared" si="10"/>
        <v>16.666666666666668</v>
      </c>
      <c r="J46" s="120">
        <f t="shared" si="4"/>
        <v>3.333333333333333</v>
      </c>
      <c r="K46" s="121">
        <f>'入力シート（補助）'!AJ70</f>
        <v>83</v>
      </c>
      <c r="L46" s="115">
        <f>'入力シート（補助）'!AK70</f>
        <v>22</v>
      </c>
      <c r="M46" s="116">
        <f t="shared" si="22"/>
        <v>105</v>
      </c>
      <c r="N46" s="114">
        <f>'入力シート（補助）'!AL70</f>
        <v>1</v>
      </c>
      <c r="O46" s="117">
        <f>'入力シート（補助）'!AM70</f>
        <v>7</v>
      </c>
      <c r="P46" s="116">
        <f t="shared" si="23"/>
        <v>8</v>
      </c>
      <c r="Q46" s="118">
        <f t="shared" si="9"/>
        <v>113</v>
      </c>
      <c r="R46" s="119">
        <f t="shared" si="11"/>
        <v>7.0796460176991154</v>
      </c>
      <c r="S46" s="120">
        <f t="shared" si="7"/>
        <v>1.5515584237264863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'入力シート（補助）'!AF71</f>
        <v>2</v>
      </c>
      <c r="C47" s="124">
        <f>'入力シート（補助）'!AG71</f>
        <v>0</v>
      </c>
      <c r="D47" s="125">
        <f t="shared" si="2"/>
        <v>2</v>
      </c>
      <c r="E47" s="123">
        <f>'入力シート（補助）'!AH71</f>
        <v>0</v>
      </c>
      <c r="F47" s="126">
        <f>'入力シート（補助）'!AI71</f>
        <v>0</v>
      </c>
      <c r="G47" s="125">
        <f t="shared" si="3"/>
        <v>0</v>
      </c>
      <c r="H47" s="127">
        <f t="shared" si="8"/>
        <v>2</v>
      </c>
      <c r="I47" s="410">
        <f t="shared" si="10"/>
        <v>0</v>
      </c>
      <c r="J47" s="129">
        <f t="shared" si="4"/>
        <v>1.1111111111111112</v>
      </c>
      <c r="K47" s="130">
        <f>'入力シート（補助）'!AJ71</f>
        <v>76</v>
      </c>
      <c r="L47" s="124">
        <f>'入力シート（補助）'!AK71</f>
        <v>19</v>
      </c>
      <c r="M47" s="125">
        <f t="shared" si="22"/>
        <v>95</v>
      </c>
      <c r="N47" s="123">
        <f>'入力シート（補助）'!AL71</f>
        <v>0</v>
      </c>
      <c r="O47" s="126">
        <f>'入力シート（補助）'!AM71</f>
        <v>2</v>
      </c>
      <c r="P47" s="125">
        <f t="shared" si="23"/>
        <v>2</v>
      </c>
      <c r="Q47" s="127">
        <f t="shared" si="9"/>
        <v>97</v>
      </c>
      <c r="R47" s="128">
        <f t="shared" si="11"/>
        <v>2.061855670103093</v>
      </c>
      <c r="S47" s="129">
        <f t="shared" si="7"/>
        <v>1.3318687354112317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'入力シート（補助）'!AF72</f>
        <v>1</v>
      </c>
      <c r="C48" s="124">
        <f>'入力シート（補助）'!AG72</f>
        <v>1</v>
      </c>
      <c r="D48" s="125">
        <f t="shared" si="2"/>
        <v>2</v>
      </c>
      <c r="E48" s="123">
        <f>'入力シート（補助）'!AH72</f>
        <v>0</v>
      </c>
      <c r="F48" s="126">
        <f>'入力シート（補助）'!AI72</f>
        <v>1</v>
      </c>
      <c r="G48" s="125">
        <f t="shared" si="3"/>
        <v>1</v>
      </c>
      <c r="H48" s="127">
        <f t="shared" si="8"/>
        <v>3</v>
      </c>
      <c r="I48" s="410">
        <f t="shared" si="10"/>
        <v>33.333333333333336</v>
      </c>
      <c r="J48" s="129">
        <f t="shared" si="4"/>
        <v>1.6666666666666665</v>
      </c>
      <c r="K48" s="130">
        <f>'入力シート（補助）'!AJ72</f>
        <v>102</v>
      </c>
      <c r="L48" s="124">
        <f>'入力シート（補助）'!AK72</f>
        <v>23</v>
      </c>
      <c r="M48" s="125">
        <f t="shared" si="22"/>
        <v>125</v>
      </c>
      <c r="N48" s="123">
        <f>'入力シート（補助）'!AL72</f>
        <v>0</v>
      </c>
      <c r="O48" s="126">
        <f>'入力シート（補助）'!AM72</f>
        <v>4</v>
      </c>
      <c r="P48" s="125">
        <f t="shared" si="23"/>
        <v>4</v>
      </c>
      <c r="Q48" s="127">
        <f t="shared" si="9"/>
        <v>129</v>
      </c>
      <c r="R48" s="128">
        <f t="shared" si="11"/>
        <v>3.1007751937984493</v>
      </c>
      <c r="S48" s="129">
        <f t="shared" si="7"/>
        <v>1.7712481120417412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'入力シート（補助）'!AF73</f>
        <v>1</v>
      </c>
      <c r="C49" s="124">
        <f>'入力シート（補助）'!AG73</f>
        <v>0</v>
      </c>
      <c r="D49" s="125">
        <f t="shared" si="2"/>
        <v>1</v>
      </c>
      <c r="E49" s="123">
        <f>'入力シート（補助）'!AH73</f>
        <v>0</v>
      </c>
      <c r="F49" s="126">
        <f>'入力シート（補助）'!AI73</f>
        <v>0</v>
      </c>
      <c r="G49" s="125">
        <f t="shared" si="3"/>
        <v>0</v>
      </c>
      <c r="H49" s="127">
        <f t="shared" si="8"/>
        <v>1</v>
      </c>
      <c r="I49" s="410">
        <f t="shared" si="10"/>
        <v>0</v>
      </c>
      <c r="J49" s="129">
        <f t="shared" si="4"/>
        <v>0.55555555555555558</v>
      </c>
      <c r="K49" s="130">
        <f>'入力シート（補助）'!AJ73</f>
        <v>115</v>
      </c>
      <c r="L49" s="124">
        <f>'入力シート（補助）'!AK73</f>
        <v>26</v>
      </c>
      <c r="M49" s="125">
        <f t="shared" si="22"/>
        <v>141</v>
      </c>
      <c r="N49" s="123">
        <f>'入力シート（補助）'!AL73</f>
        <v>0</v>
      </c>
      <c r="O49" s="126">
        <f>'入力シート（補助）'!AM73</f>
        <v>6</v>
      </c>
      <c r="P49" s="125">
        <f t="shared" si="23"/>
        <v>6</v>
      </c>
      <c r="Q49" s="127">
        <f t="shared" si="9"/>
        <v>147</v>
      </c>
      <c r="R49" s="128">
        <f t="shared" si="11"/>
        <v>4.0816326530612246</v>
      </c>
      <c r="S49" s="129">
        <f t="shared" si="7"/>
        <v>2.0183990113964025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'入力シート（補助）'!AF74</f>
        <v>2</v>
      </c>
      <c r="C50" s="314">
        <f>'入力シート（補助）'!AG74</f>
        <v>0</v>
      </c>
      <c r="D50" s="75">
        <f t="shared" si="2"/>
        <v>2</v>
      </c>
      <c r="E50" s="74">
        <f>'入力シート（補助）'!AH74</f>
        <v>0</v>
      </c>
      <c r="F50" s="75">
        <f>'入力シート（補助）'!AI74</f>
        <v>0</v>
      </c>
      <c r="G50" s="75">
        <f t="shared" si="3"/>
        <v>0</v>
      </c>
      <c r="H50" s="74">
        <f t="shared" si="8"/>
        <v>2</v>
      </c>
      <c r="I50" s="405">
        <f t="shared" si="10"/>
        <v>0</v>
      </c>
      <c r="J50" s="77">
        <f t="shared" si="4"/>
        <v>1.1111111111111112</v>
      </c>
      <c r="K50" s="78">
        <f>'入力シート（補助）'!AJ74</f>
        <v>108</v>
      </c>
      <c r="L50" s="75">
        <f>'入力シート（補助）'!AK74</f>
        <v>13</v>
      </c>
      <c r="M50" s="75">
        <f t="shared" si="22"/>
        <v>121</v>
      </c>
      <c r="N50" s="74">
        <f>'入力シート（補助）'!AL74</f>
        <v>0</v>
      </c>
      <c r="O50" s="75">
        <f>'入力シート（補助）'!AM74</f>
        <v>4</v>
      </c>
      <c r="P50" s="75">
        <f t="shared" si="23"/>
        <v>4</v>
      </c>
      <c r="Q50" s="74">
        <f t="shared" si="9"/>
        <v>125</v>
      </c>
      <c r="R50" s="76">
        <f t="shared" si="11"/>
        <v>3.2</v>
      </c>
      <c r="S50" s="77">
        <f t="shared" si="7"/>
        <v>1.7163256899629273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'入力シート（補助）'!AF75</f>
        <v>0</v>
      </c>
      <c r="C51" s="316">
        <f>'入力シート（補助）'!AG75</f>
        <v>0</v>
      </c>
      <c r="D51" s="87">
        <f t="shared" si="2"/>
        <v>0</v>
      </c>
      <c r="E51" s="86">
        <f>'入力シート（補助）'!AH75</f>
        <v>0</v>
      </c>
      <c r="F51" s="87">
        <f>'入力シート（補助）'!AI75</f>
        <v>0</v>
      </c>
      <c r="G51" s="87">
        <f t="shared" si="3"/>
        <v>0</v>
      </c>
      <c r="H51" s="86">
        <f t="shared" si="8"/>
        <v>0</v>
      </c>
      <c r="I51" s="411" t="str">
        <f t="shared" si="10"/>
        <v>-</v>
      </c>
      <c r="J51" s="133">
        <f t="shared" si="4"/>
        <v>0</v>
      </c>
      <c r="K51" s="90">
        <f>'入力シート（補助）'!AJ75</f>
        <v>76</v>
      </c>
      <c r="L51" s="87">
        <f>'入力シート（補助）'!AK75</f>
        <v>19</v>
      </c>
      <c r="M51" s="87">
        <f t="shared" si="22"/>
        <v>95</v>
      </c>
      <c r="N51" s="86">
        <f>'入力シート（補助）'!AL75</f>
        <v>0</v>
      </c>
      <c r="O51" s="87">
        <f>'入力シート（補助）'!AM75</f>
        <v>2</v>
      </c>
      <c r="P51" s="87">
        <f t="shared" si="23"/>
        <v>2</v>
      </c>
      <c r="Q51" s="86">
        <f t="shared" si="9"/>
        <v>97</v>
      </c>
      <c r="R51" s="132">
        <f t="shared" si="11"/>
        <v>2.061855670103093</v>
      </c>
      <c r="S51" s="133">
        <f t="shared" si="7"/>
        <v>1.3318687354112317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 t="shared" ref="B52:C52" si="24">SUM(B46:B51)</f>
        <v>10</v>
      </c>
      <c r="C52" s="310">
        <f t="shared" si="24"/>
        <v>2</v>
      </c>
      <c r="D52" s="94">
        <f t="shared" ref="D52:G52" si="25">SUM(D46:D51)</f>
        <v>12</v>
      </c>
      <c r="E52" s="93">
        <f t="shared" si="25"/>
        <v>0</v>
      </c>
      <c r="F52" s="310">
        <f t="shared" si="25"/>
        <v>2</v>
      </c>
      <c r="G52" s="94">
        <f t="shared" si="25"/>
        <v>2</v>
      </c>
      <c r="H52" s="93">
        <f t="shared" si="8"/>
        <v>14</v>
      </c>
      <c r="I52" s="407">
        <f t="shared" si="10"/>
        <v>14.285714285714285</v>
      </c>
      <c r="J52" s="96">
        <f t="shared" si="4"/>
        <v>7.7777777777777777</v>
      </c>
      <c r="K52" s="93">
        <f t="shared" ref="K52:L52" si="26">SUM(K46:K51)</f>
        <v>560</v>
      </c>
      <c r="L52" s="310">
        <f t="shared" si="26"/>
        <v>122</v>
      </c>
      <c r="M52" s="94">
        <f t="shared" ref="M52:P52" si="27">SUM(M46:M51)</f>
        <v>682</v>
      </c>
      <c r="N52" s="93">
        <f t="shared" si="27"/>
        <v>1</v>
      </c>
      <c r="O52" s="310">
        <f t="shared" si="27"/>
        <v>25</v>
      </c>
      <c r="P52" s="94">
        <f t="shared" si="27"/>
        <v>26</v>
      </c>
      <c r="Q52" s="93">
        <f t="shared" si="9"/>
        <v>708</v>
      </c>
      <c r="R52" s="95">
        <f t="shared" si="11"/>
        <v>3.6723163841807911</v>
      </c>
      <c r="S52" s="96">
        <f t="shared" si="7"/>
        <v>9.7212687079500206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'入力シート（補助）'!AF77</f>
        <v>4</v>
      </c>
      <c r="C53" s="319">
        <f>'入力シート（補助）'!AG77</f>
        <v>0</v>
      </c>
      <c r="D53" s="135">
        <f t="shared" si="2"/>
        <v>4</v>
      </c>
      <c r="E53" s="134">
        <f>'入力シート（補助）'!AH77</f>
        <v>0</v>
      </c>
      <c r="F53" s="135">
        <f>'入力シート（補助）'!AI77</f>
        <v>0</v>
      </c>
      <c r="G53" s="135">
        <f t="shared" si="3"/>
        <v>0</v>
      </c>
      <c r="H53" s="134">
        <f t="shared" si="8"/>
        <v>4</v>
      </c>
      <c r="I53" s="412">
        <f t="shared" si="10"/>
        <v>0</v>
      </c>
      <c r="J53" s="137">
        <f t="shared" si="4"/>
        <v>2.2222222222222223</v>
      </c>
      <c r="K53" s="138">
        <f>'入力シート（補助）'!AJ77</f>
        <v>103</v>
      </c>
      <c r="L53" s="135">
        <f>'入力シート（補助）'!AK77</f>
        <v>18</v>
      </c>
      <c r="M53" s="135">
        <f t="shared" ref="M53:M58" si="28">SUM(K53:L53)</f>
        <v>121</v>
      </c>
      <c r="N53" s="134">
        <f>'入力シート（補助）'!AL77</f>
        <v>2</v>
      </c>
      <c r="O53" s="135">
        <f>'入力シート（補助）'!AM77</f>
        <v>2</v>
      </c>
      <c r="P53" s="135">
        <f t="shared" ref="P53:P58" si="29">SUM(N53:O53)</f>
        <v>4</v>
      </c>
      <c r="Q53" s="134">
        <f t="shared" si="9"/>
        <v>125</v>
      </c>
      <c r="R53" s="136">
        <f t="shared" si="11"/>
        <v>3.2</v>
      </c>
      <c r="S53" s="137">
        <f t="shared" si="7"/>
        <v>1.7163256899629273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'入力シート（補助）'!AF78</f>
        <v>4</v>
      </c>
      <c r="C54" s="314">
        <f>'入力シート（補助）'!AG78</f>
        <v>0</v>
      </c>
      <c r="D54" s="75">
        <f t="shared" si="2"/>
        <v>4</v>
      </c>
      <c r="E54" s="74">
        <f>'入力シート（補助）'!AH78</f>
        <v>0</v>
      </c>
      <c r="F54" s="75">
        <f>'入力シート（補助）'!AI78</f>
        <v>0</v>
      </c>
      <c r="G54" s="75">
        <f t="shared" si="3"/>
        <v>0</v>
      </c>
      <c r="H54" s="74">
        <f t="shared" si="8"/>
        <v>4</v>
      </c>
      <c r="I54" s="405">
        <f t="shared" si="10"/>
        <v>0</v>
      </c>
      <c r="J54" s="77">
        <f t="shared" si="4"/>
        <v>2.2222222222222223</v>
      </c>
      <c r="K54" s="78">
        <f>'入力シート（補助）'!AJ78</f>
        <v>111</v>
      </c>
      <c r="L54" s="75">
        <f>'入力シート（補助）'!AK78</f>
        <v>33</v>
      </c>
      <c r="M54" s="75">
        <f t="shared" si="28"/>
        <v>144</v>
      </c>
      <c r="N54" s="74">
        <f>'入力シート（補助）'!AL78</f>
        <v>0</v>
      </c>
      <c r="O54" s="75">
        <f>'入力シート（補助）'!AM78</f>
        <v>0</v>
      </c>
      <c r="P54" s="75">
        <f t="shared" si="29"/>
        <v>0</v>
      </c>
      <c r="Q54" s="74">
        <f t="shared" si="9"/>
        <v>144</v>
      </c>
      <c r="R54" s="76">
        <f t="shared" si="11"/>
        <v>0</v>
      </c>
      <c r="S54" s="77">
        <f t="shared" si="7"/>
        <v>1.9772071948372925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'入力シート（補助）'!AF79</f>
        <v>2</v>
      </c>
      <c r="C55" s="314">
        <f>'入力シート（補助）'!AG79</f>
        <v>0</v>
      </c>
      <c r="D55" s="75">
        <f t="shared" si="2"/>
        <v>2</v>
      </c>
      <c r="E55" s="74">
        <f>'入力シート（補助）'!AH79</f>
        <v>0</v>
      </c>
      <c r="F55" s="75">
        <f>'入力シート（補助）'!AI79</f>
        <v>0</v>
      </c>
      <c r="G55" s="75">
        <f t="shared" si="3"/>
        <v>0</v>
      </c>
      <c r="H55" s="74">
        <f t="shared" si="8"/>
        <v>2</v>
      </c>
      <c r="I55" s="405">
        <f t="shared" si="10"/>
        <v>0</v>
      </c>
      <c r="J55" s="77">
        <f t="shared" si="4"/>
        <v>1.1111111111111112</v>
      </c>
      <c r="K55" s="78">
        <f>'入力シート（補助）'!AJ79</f>
        <v>115</v>
      </c>
      <c r="L55" s="75">
        <f>'入力シート（補助）'!AK79</f>
        <v>11</v>
      </c>
      <c r="M55" s="75">
        <f t="shared" si="28"/>
        <v>126</v>
      </c>
      <c r="N55" s="74">
        <f>'入力シート（補助）'!AL79</f>
        <v>1</v>
      </c>
      <c r="O55" s="75">
        <f>'入力シート（補助）'!AM79</f>
        <v>1</v>
      </c>
      <c r="P55" s="75">
        <f t="shared" si="29"/>
        <v>2</v>
      </c>
      <c r="Q55" s="74">
        <f t="shared" si="9"/>
        <v>128</v>
      </c>
      <c r="R55" s="76">
        <f t="shared" si="11"/>
        <v>1.5625</v>
      </c>
      <c r="S55" s="77">
        <f t="shared" si="7"/>
        <v>1.7575175065220376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'入力シート（補助）'!AF80</f>
        <v>1</v>
      </c>
      <c r="C56" s="314">
        <f>'入力シート（補助）'!AG80</f>
        <v>0</v>
      </c>
      <c r="D56" s="75">
        <f t="shared" si="2"/>
        <v>1</v>
      </c>
      <c r="E56" s="74">
        <f>'入力シート（補助）'!AH80</f>
        <v>0</v>
      </c>
      <c r="F56" s="75">
        <f>'入力シート（補助）'!AI80</f>
        <v>0</v>
      </c>
      <c r="G56" s="75">
        <f t="shared" si="3"/>
        <v>0</v>
      </c>
      <c r="H56" s="74">
        <f t="shared" si="8"/>
        <v>1</v>
      </c>
      <c r="I56" s="410">
        <f t="shared" si="10"/>
        <v>0</v>
      </c>
      <c r="J56" s="129">
        <f t="shared" si="4"/>
        <v>0.55555555555555558</v>
      </c>
      <c r="K56" s="78">
        <f>'入力シート（補助）'!AJ80</f>
        <v>90</v>
      </c>
      <c r="L56" s="75">
        <f>'入力シート（補助）'!AK80</f>
        <v>16</v>
      </c>
      <c r="M56" s="75">
        <f t="shared" si="28"/>
        <v>106</v>
      </c>
      <c r="N56" s="74">
        <f>'入力シート（補助）'!AL80</f>
        <v>0</v>
      </c>
      <c r="O56" s="75">
        <f>'入力シート（補助）'!AM80</f>
        <v>3</v>
      </c>
      <c r="P56" s="75">
        <f t="shared" si="29"/>
        <v>3</v>
      </c>
      <c r="Q56" s="74">
        <f t="shared" si="9"/>
        <v>109</v>
      </c>
      <c r="R56" s="128">
        <f t="shared" si="11"/>
        <v>2.7522935779816513</v>
      </c>
      <c r="S56" s="129">
        <f t="shared" si="7"/>
        <v>1.4966360016476727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'入力シート（補助）'!AF81</f>
        <v>0</v>
      </c>
      <c r="C57" s="75">
        <f>'入力シート（補助）'!AG81</f>
        <v>1</v>
      </c>
      <c r="D57" s="75">
        <f t="shared" si="2"/>
        <v>1</v>
      </c>
      <c r="E57" s="74">
        <f>'入力シート（補助）'!AH81</f>
        <v>0</v>
      </c>
      <c r="F57" s="75">
        <f>'入力シート（補助）'!AI81</f>
        <v>0</v>
      </c>
      <c r="G57" s="75">
        <f t="shared" si="3"/>
        <v>0</v>
      </c>
      <c r="H57" s="74">
        <f t="shared" si="8"/>
        <v>1</v>
      </c>
      <c r="I57" s="405">
        <f t="shared" si="10"/>
        <v>0</v>
      </c>
      <c r="J57" s="77">
        <f t="shared" si="4"/>
        <v>0.55555555555555558</v>
      </c>
      <c r="K57" s="78">
        <f>'入力シート（補助）'!AJ81</f>
        <v>68</v>
      </c>
      <c r="L57" s="75">
        <f>'入力シート（補助）'!AK81</f>
        <v>11</v>
      </c>
      <c r="M57" s="75">
        <f t="shared" si="28"/>
        <v>79</v>
      </c>
      <c r="N57" s="74">
        <f>'入力シート（補助）'!AL81</f>
        <v>0</v>
      </c>
      <c r="O57" s="75">
        <f>'入力シート（補助）'!AM81</f>
        <v>1</v>
      </c>
      <c r="P57" s="75">
        <f t="shared" si="29"/>
        <v>1</v>
      </c>
      <c r="Q57" s="74">
        <f t="shared" si="9"/>
        <v>80</v>
      </c>
      <c r="R57" s="76">
        <f t="shared" si="11"/>
        <v>1.25</v>
      </c>
      <c r="S57" s="77">
        <f t="shared" si="7"/>
        <v>1.0984484415762736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78</v>
      </c>
      <c r="B58" s="86">
        <f>'入力シート（補助）'!AF82</f>
        <v>1</v>
      </c>
      <c r="C58" s="87">
        <f>'入力シート（補助）'!AG82</f>
        <v>2</v>
      </c>
      <c r="D58" s="87">
        <f t="shared" si="2"/>
        <v>3</v>
      </c>
      <c r="E58" s="86">
        <f>'入力シート（補助）'!AH82</f>
        <v>0</v>
      </c>
      <c r="F58" s="87">
        <f>'入力シート（補助）'!AI82</f>
        <v>0</v>
      </c>
      <c r="G58" s="87">
        <f t="shared" si="3"/>
        <v>0</v>
      </c>
      <c r="H58" s="86">
        <f t="shared" si="8"/>
        <v>3</v>
      </c>
      <c r="I58" s="411">
        <f t="shared" si="10"/>
        <v>0</v>
      </c>
      <c r="J58" s="133">
        <f t="shared" si="4"/>
        <v>1.6666666666666665</v>
      </c>
      <c r="K58" s="90">
        <f>'入力シート（補助）'!AJ82</f>
        <v>77</v>
      </c>
      <c r="L58" s="87">
        <f>'入力シート（補助）'!AK82</f>
        <v>10</v>
      </c>
      <c r="M58" s="87">
        <f t="shared" si="28"/>
        <v>87</v>
      </c>
      <c r="N58" s="86">
        <f>'入力シート（補助）'!AL82</f>
        <v>1</v>
      </c>
      <c r="O58" s="87">
        <f>'入力シート（補助）'!AM82</f>
        <v>1</v>
      </c>
      <c r="P58" s="87">
        <f t="shared" si="29"/>
        <v>2</v>
      </c>
      <c r="Q58" s="86">
        <f t="shared" si="9"/>
        <v>89</v>
      </c>
      <c r="R58" s="132">
        <f t="shared" si="11"/>
        <v>2.2471910112359552</v>
      </c>
      <c r="S58" s="133">
        <f t="shared" si="7"/>
        <v>1.2220238912536043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107</v>
      </c>
      <c r="B59" s="93">
        <f t="shared" ref="B59:C59" si="30">SUM(B53:B58)</f>
        <v>12</v>
      </c>
      <c r="C59" s="94">
        <f t="shared" si="30"/>
        <v>3</v>
      </c>
      <c r="D59" s="94">
        <f t="shared" ref="D59:G59" si="31">SUM(D53:D58)</f>
        <v>15</v>
      </c>
      <c r="E59" s="93">
        <f t="shared" si="31"/>
        <v>0</v>
      </c>
      <c r="F59" s="94">
        <f t="shared" si="31"/>
        <v>0</v>
      </c>
      <c r="G59" s="94">
        <f t="shared" si="31"/>
        <v>0</v>
      </c>
      <c r="H59" s="93">
        <f t="shared" si="8"/>
        <v>15</v>
      </c>
      <c r="I59" s="407">
        <f t="shared" si="10"/>
        <v>0</v>
      </c>
      <c r="J59" s="96">
        <f t="shared" si="4"/>
        <v>8.3333333333333339</v>
      </c>
      <c r="K59" s="97">
        <f t="shared" ref="K59:L59" si="32">SUM(K53:K58)</f>
        <v>564</v>
      </c>
      <c r="L59" s="94">
        <f t="shared" si="32"/>
        <v>99</v>
      </c>
      <c r="M59" s="94">
        <f t="shared" ref="M59:P59" si="33">SUM(M53:M58)</f>
        <v>663</v>
      </c>
      <c r="N59" s="93">
        <f t="shared" si="33"/>
        <v>4</v>
      </c>
      <c r="O59" s="94">
        <f t="shared" si="33"/>
        <v>8</v>
      </c>
      <c r="P59" s="94">
        <f t="shared" si="33"/>
        <v>12</v>
      </c>
      <c r="Q59" s="93">
        <f t="shared" si="9"/>
        <v>675</v>
      </c>
      <c r="R59" s="95">
        <f t="shared" si="11"/>
        <v>1.7777777777777777</v>
      </c>
      <c r="S59" s="96">
        <f t="shared" si="7"/>
        <v>9.2681587257998075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 t="shared" ref="B60:C60" si="34">B30+B37+B38+B39+B40+B41+B42+B43+B44+B45+B52+B59</f>
        <v>134</v>
      </c>
      <c r="C60" s="142">
        <f t="shared" si="34"/>
        <v>31</v>
      </c>
      <c r="D60" s="143">
        <f t="shared" ref="D60:L60" si="35">D30+D37+D38+D39+D40+D41+D42+D43+D44+D45+D52+D59</f>
        <v>165</v>
      </c>
      <c r="E60" s="141">
        <f t="shared" si="35"/>
        <v>1</v>
      </c>
      <c r="F60" s="144">
        <f t="shared" si="35"/>
        <v>14</v>
      </c>
      <c r="G60" s="143">
        <f t="shared" si="35"/>
        <v>15</v>
      </c>
      <c r="H60" s="302">
        <f t="shared" si="35"/>
        <v>180</v>
      </c>
      <c r="I60" s="547">
        <f t="shared" si="10"/>
        <v>8.3333333333333339</v>
      </c>
      <c r="J60" s="304">
        <f t="shared" si="35"/>
        <v>99.999999999999986</v>
      </c>
      <c r="K60" s="145">
        <f t="shared" si="35"/>
        <v>5655</v>
      </c>
      <c r="L60" s="142">
        <f t="shared" si="35"/>
        <v>1220</v>
      </c>
      <c r="M60" s="143">
        <f t="shared" ref="M60:Q60" si="36">M30+M37+M38+M39+M40+M41+M42+M43+M44+M45+M52+M59</f>
        <v>6875</v>
      </c>
      <c r="N60" s="141">
        <f t="shared" si="36"/>
        <v>26</v>
      </c>
      <c r="O60" s="144">
        <f t="shared" si="36"/>
        <v>382</v>
      </c>
      <c r="P60" s="143">
        <f t="shared" si="36"/>
        <v>408</v>
      </c>
      <c r="Q60" s="302">
        <f t="shared" si="36"/>
        <v>7283</v>
      </c>
      <c r="R60" s="547">
        <f t="shared" si="11"/>
        <v>5.6020870520389954</v>
      </c>
      <c r="S60" s="304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75" priority="15" stopIfTrue="1">
      <formula>$Y30=1</formula>
    </cfRule>
  </conditionalFormatting>
  <conditionalFormatting sqref="B44:J49 B59:J59 B30:J30 B37:J37 B52:J52">
    <cfRule type="expression" dxfId="74" priority="11" stopIfTrue="1">
      <formula>$Y30=1</formula>
    </cfRule>
  </conditionalFormatting>
  <conditionalFormatting sqref="M30 M37 K44:R49 M52 K59:R59 P52:R52 P37:R37 P30:R30">
    <cfRule type="expression" dxfId="73" priority="10" stopIfTrue="1">
      <formula>$Y30=1</formula>
    </cfRule>
  </conditionalFormatting>
  <conditionalFormatting sqref="N52:O52">
    <cfRule type="expression" dxfId="72" priority="9" stopIfTrue="1">
      <formula>$Y52=1</formula>
    </cfRule>
  </conditionalFormatting>
  <conditionalFormatting sqref="N37:O37">
    <cfRule type="expression" dxfId="71" priority="8" stopIfTrue="1">
      <formula>$Y37=1</formula>
    </cfRule>
  </conditionalFormatting>
  <conditionalFormatting sqref="N30:O30">
    <cfRule type="expression" dxfId="70" priority="7" stopIfTrue="1">
      <formula>$Y30=1</formula>
    </cfRule>
  </conditionalFormatting>
  <conditionalFormatting sqref="K52:L52">
    <cfRule type="expression" dxfId="69" priority="6" stopIfTrue="1">
      <formula>$Y52=1</formula>
    </cfRule>
  </conditionalFormatting>
  <conditionalFormatting sqref="K37:L37">
    <cfRule type="expression" dxfId="68" priority="5" stopIfTrue="1">
      <formula>$Y37=1</formula>
    </cfRule>
  </conditionalFormatting>
  <conditionalFormatting sqref="K30:L30">
    <cfRule type="expression" dxfId="67" priority="4" stopIfTrue="1">
      <formula>$Y30=1</formula>
    </cfRule>
  </conditionalFormatting>
  <conditionalFormatting sqref="S44:S49 S59 S30 S37 S52">
    <cfRule type="expression" dxfId="66" priority="3" stopIfTrue="1">
      <formula>$Y30=1</formula>
    </cfRule>
  </conditionalFormatting>
  <conditionalFormatting sqref="I60">
    <cfRule type="expression" dxfId="65" priority="2" stopIfTrue="1">
      <formula>$Y60=1</formula>
    </cfRule>
  </conditionalFormatting>
  <conditionalFormatting sqref="R60">
    <cfRule type="expression" dxfId="64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BG60"/>
  <sheetViews>
    <sheetView view="pageBreakPreview" topLeftCell="A48" zoomScale="145" zoomScaleNormal="100" zoomScaleSheetLayoutView="145" workbookViewId="0">
      <selection activeCell="R60" sqref="R6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92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216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237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68</v>
      </c>
      <c r="C21" s="38"/>
      <c r="D21" s="38"/>
      <c r="E21" s="38"/>
      <c r="F21" s="38"/>
      <c r="G21" s="38"/>
      <c r="H21" s="38"/>
      <c r="I21" s="38"/>
      <c r="J21" s="39"/>
      <c r="K21" s="40" t="s">
        <v>69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93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100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100</v>
      </c>
      <c r="S23" s="56" t="s">
        <v>94</v>
      </c>
      <c r="T23" s="61"/>
      <c r="U23" s="61"/>
      <c r="V23" s="62"/>
      <c r="W23" s="62"/>
      <c r="X23" s="62">
        <v>54</v>
      </c>
      <c r="Y23" s="62">
        <v>44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'入力シート（補助）'!AN48</f>
        <v>16</v>
      </c>
      <c r="C24" s="313">
        <f>'入力シート（補助）'!AO48</f>
        <v>2</v>
      </c>
      <c r="D24" s="66">
        <f>SUM(B24:C24)</f>
        <v>18</v>
      </c>
      <c r="E24" s="65">
        <f>'入力シート（補助）'!AP48</f>
        <v>2</v>
      </c>
      <c r="F24" s="66">
        <f>'入力シート（補助）'!AQ48</f>
        <v>1</v>
      </c>
      <c r="G24" s="66">
        <f>SUM(E24:F24)</f>
        <v>3</v>
      </c>
      <c r="H24" s="65">
        <f>D24+G24</f>
        <v>21</v>
      </c>
      <c r="I24" s="67">
        <f t="shared" ref="I24:I26" si="0">IF(H24=0,"-",G24/H24%)</f>
        <v>14.285714285714286</v>
      </c>
      <c r="J24" s="68">
        <f>H24/$H$60%</f>
        <v>0.71917808219178081</v>
      </c>
      <c r="K24" s="69">
        <f>'入力シート（補助）'!AR48</f>
        <v>22</v>
      </c>
      <c r="L24" s="66">
        <f>'入力シート（補助）'!AS48</f>
        <v>8</v>
      </c>
      <c r="M24" s="66">
        <f>SUM(K24:L24)</f>
        <v>30</v>
      </c>
      <c r="N24" s="65">
        <f>'入力シート（補助）'!AT48</f>
        <v>0</v>
      </c>
      <c r="O24" s="66">
        <f>'入力シート（補助）'!AU48</f>
        <v>3</v>
      </c>
      <c r="P24" s="66">
        <f>SUM(N24:O24)</f>
        <v>3</v>
      </c>
      <c r="Q24" s="65">
        <f>M24+P24</f>
        <v>33</v>
      </c>
      <c r="R24" s="67">
        <f t="shared" ref="R24:R26" si="1">IF(Q24=0,"-",P24/Q24%)</f>
        <v>9.0909090909090899</v>
      </c>
      <c r="S24" s="68">
        <f>Q24/$Q$60%</f>
        <v>1.7637626937466595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'入力シート（補助）'!AN49</f>
        <v>19</v>
      </c>
      <c r="C25" s="314">
        <f>'入力シート（補助）'!AO49</f>
        <v>3</v>
      </c>
      <c r="D25" s="75">
        <f t="shared" ref="D25:D58" si="2">SUM(B25:C25)</f>
        <v>22</v>
      </c>
      <c r="E25" s="74">
        <f>'入力シート（補助）'!AP49</f>
        <v>0</v>
      </c>
      <c r="F25" s="75">
        <f>'入力シート（補助）'!AQ49</f>
        <v>2</v>
      </c>
      <c r="G25" s="75">
        <f t="shared" ref="G25:G58" si="3">SUM(E25:F25)</f>
        <v>2</v>
      </c>
      <c r="H25" s="74">
        <f>D25+G25</f>
        <v>24</v>
      </c>
      <c r="I25" s="76">
        <f t="shared" si="0"/>
        <v>8.3333333333333339</v>
      </c>
      <c r="J25" s="77">
        <f t="shared" ref="J25:J59" si="4">H25/$H$60%</f>
        <v>0.82191780821917815</v>
      </c>
      <c r="K25" s="78">
        <f>'入力シート（補助）'!AR49</f>
        <v>20</v>
      </c>
      <c r="L25" s="75">
        <f>'入力シート（補助）'!AS49</f>
        <v>3</v>
      </c>
      <c r="M25" s="75">
        <f t="shared" ref="M25:M29" si="5">SUM(K25:L25)</f>
        <v>23</v>
      </c>
      <c r="N25" s="74">
        <f>'入力シート（補助）'!AT49</f>
        <v>0</v>
      </c>
      <c r="O25" s="75">
        <f>'入力シート（補助）'!AU49</f>
        <v>5</v>
      </c>
      <c r="P25" s="75">
        <f t="shared" ref="P25:P29" si="6">SUM(N25:O25)</f>
        <v>5</v>
      </c>
      <c r="Q25" s="74">
        <f>M25+P25</f>
        <v>28</v>
      </c>
      <c r="R25" s="76">
        <f t="shared" si="1"/>
        <v>17.857142857142854</v>
      </c>
      <c r="S25" s="77">
        <f t="shared" ref="S25:S60" si="7">Q25/$Q$60%</f>
        <v>1.4965259219668625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'入力シート（補助）'!AN50</f>
        <v>13</v>
      </c>
      <c r="C26" s="314">
        <f>'入力シート（補助）'!AO50</f>
        <v>0</v>
      </c>
      <c r="D26" s="75">
        <f t="shared" si="2"/>
        <v>13</v>
      </c>
      <c r="E26" s="74">
        <f>'入力シート（補助）'!AP50</f>
        <v>0</v>
      </c>
      <c r="F26" s="75">
        <f>'入力シート（補助）'!AQ50</f>
        <v>3</v>
      </c>
      <c r="G26" s="75">
        <f t="shared" si="3"/>
        <v>3</v>
      </c>
      <c r="H26" s="74">
        <f t="shared" ref="H26:H59" si="8">D26+G26</f>
        <v>16</v>
      </c>
      <c r="I26" s="76">
        <f t="shared" si="0"/>
        <v>18.75</v>
      </c>
      <c r="J26" s="77">
        <f t="shared" si="4"/>
        <v>0.54794520547945202</v>
      </c>
      <c r="K26" s="78">
        <f>'入力シート（補助）'!AR50</f>
        <v>25</v>
      </c>
      <c r="L26" s="75">
        <f>'入力シート（補助）'!AS50</f>
        <v>3</v>
      </c>
      <c r="M26" s="75">
        <f t="shared" si="5"/>
        <v>28</v>
      </c>
      <c r="N26" s="74">
        <f>'入力シート（補助）'!AT50</f>
        <v>0</v>
      </c>
      <c r="O26" s="75">
        <f>'入力シート（補助）'!AU50</f>
        <v>2</v>
      </c>
      <c r="P26" s="75">
        <f t="shared" si="6"/>
        <v>2</v>
      </c>
      <c r="Q26" s="74">
        <f t="shared" ref="Q26:Q59" si="9">M26+P26</f>
        <v>30</v>
      </c>
      <c r="R26" s="76">
        <f t="shared" si="1"/>
        <v>6.666666666666667</v>
      </c>
      <c r="S26" s="77">
        <f t="shared" si="7"/>
        <v>1.6034206306787813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'入力シート（補助）'!AN51</f>
        <v>29</v>
      </c>
      <c r="C27" s="315">
        <f>'入力シート（補助）'!AO51</f>
        <v>3</v>
      </c>
      <c r="D27" s="81">
        <f t="shared" si="2"/>
        <v>32</v>
      </c>
      <c r="E27" s="80">
        <f>'入力シート（補助）'!AP51</f>
        <v>1</v>
      </c>
      <c r="F27" s="81">
        <f>'入力シート（補助）'!AQ51</f>
        <v>1</v>
      </c>
      <c r="G27" s="81">
        <f t="shared" si="3"/>
        <v>2</v>
      </c>
      <c r="H27" s="80">
        <f t="shared" si="8"/>
        <v>34</v>
      </c>
      <c r="I27" s="82">
        <f>IF(H27=0,"-",G27/H27%)</f>
        <v>5.8823529411764701</v>
      </c>
      <c r="J27" s="83">
        <f t="shared" si="4"/>
        <v>1.1643835616438356</v>
      </c>
      <c r="K27" s="84">
        <f>'入力シート（補助）'!AR51</f>
        <v>20</v>
      </c>
      <c r="L27" s="81">
        <f>'入力シート（補助）'!AS51</f>
        <v>9</v>
      </c>
      <c r="M27" s="81">
        <f t="shared" si="5"/>
        <v>29</v>
      </c>
      <c r="N27" s="80">
        <f>'入力シート（補助）'!AT51</f>
        <v>0</v>
      </c>
      <c r="O27" s="81">
        <f>'入力シート（補助）'!AU51</f>
        <v>3</v>
      </c>
      <c r="P27" s="81">
        <f t="shared" si="6"/>
        <v>3</v>
      </c>
      <c r="Q27" s="80">
        <f t="shared" si="9"/>
        <v>32</v>
      </c>
      <c r="R27" s="82">
        <f>IF(Q27=0,"-",P27/Q27%)</f>
        <v>9.375</v>
      </c>
      <c r="S27" s="83">
        <f t="shared" si="7"/>
        <v>1.7103153393907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'入力シート（補助）'!AN52</f>
        <v>17</v>
      </c>
      <c r="C28" s="314">
        <f>'入力シート（補助）'!AO52</f>
        <v>1</v>
      </c>
      <c r="D28" s="75">
        <f t="shared" si="2"/>
        <v>18</v>
      </c>
      <c r="E28" s="74">
        <f>'入力シート（補助）'!AP52</f>
        <v>1</v>
      </c>
      <c r="F28" s="75">
        <f>'入力シート（補助）'!AQ52</f>
        <v>1</v>
      </c>
      <c r="G28" s="75">
        <f t="shared" si="3"/>
        <v>2</v>
      </c>
      <c r="H28" s="74">
        <f t="shared" si="8"/>
        <v>20</v>
      </c>
      <c r="I28" s="76">
        <f t="shared" ref="I28:I60" si="10">IF(H28=0,"-",G28/H28%)</f>
        <v>10</v>
      </c>
      <c r="J28" s="77">
        <f t="shared" si="4"/>
        <v>0.68493150684931503</v>
      </c>
      <c r="K28" s="78">
        <f>'入力シート（補助）'!AR52</f>
        <v>26</v>
      </c>
      <c r="L28" s="75">
        <f>'入力シート（補助）'!AS52</f>
        <v>3</v>
      </c>
      <c r="M28" s="75">
        <f t="shared" si="5"/>
        <v>29</v>
      </c>
      <c r="N28" s="74">
        <f>'入力シート（補助）'!AT52</f>
        <v>0</v>
      </c>
      <c r="O28" s="75">
        <f>'入力シート（補助）'!AU52</f>
        <v>5</v>
      </c>
      <c r="P28" s="75">
        <f t="shared" si="6"/>
        <v>5</v>
      </c>
      <c r="Q28" s="74">
        <f t="shared" si="9"/>
        <v>34</v>
      </c>
      <c r="R28" s="76">
        <f t="shared" ref="R28:R60" si="11">IF(Q28=0,"-",P28/Q28%)</f>
        <v>14.705882352941176</v>
      </c>
      <c r="S28" s="77">
        <f t="shared" si="7"/>
        <v>1.8172100481026188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'入力シート（補助）'!AN53</f>
        <v>14</v>
      </c>
      <c r="C29" s="316">
        <f>'入力シート（補助）'!AO53</f>
        <v>3</v>
      </c>
      <c r="D29" s="87">
        <f t="shared" si="2"/>
        <v>17</v>
      </c>
      <c r="E29" s="86">
        <f>'入力シート（補助）'!AP53</f>
        <v>0</v>
      </c>
      <c r="F29" s="87">
        <f>'入力シート（補助）'!AQ53</f>
        <v>1</v>
      </c>
      <c r="G29" s="87">
        <f t="shared" si="3"/>
        <v>1</v>
      </c>
      <c r="H29" s="86">
        <f t="shared" si="8"/>
        <v>18</v>
      </c>
      <c r="I29" s="88">
        <f t="shared" si="10"/>
        <v>5.5555555555555554</v>
      </c>
      <c r="J29" s="89">
        <f t="shared" si="4"/>
        <v>0.61643835616438358</v>
      </c>
      <c r="K29" s="90">
        <f>'入力シート（補助）'!AR53</f>
        <v>21</v>
      </c>
      <c r="L29" s="87">
        <f>'入力シート（補助）'!AS53</f>
        <v>6</v>
      </c>
      <c r="M29" s="87">
        <f t="shared" si="5"/>
        <v>27</v>
      </c>
      <c r="N29" s="86">
        <f>'入力シート（補助）'!AT53</f>
        <v>1</v>
      </c>
      <c r="O29" s="87">
        <f>'入力シート（補助）'!AU53</f>
        <v>11</v>
      </c>
      <c r="P29" s="87">
        <f t="shared" si="6"/>
        <v>12</v>
      </c>
      <c r="Q29" s="86">
        <f t="shared" si="9"/>
        <v>39</v>
      </c>
      <c r="R29" s="88">
        <f t="shared" si="11"/>
        <v>30.769230769230766</v>
      </c>
      <c r="S29" s="89">
        <f t="shared" si="7"/>
        <v>2.0844468198824155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 t="shared" ref="B30" si="12">SUM(B24:B29)</f>
        <v>108</v>
      </c>
      <c r="C30" s="310">
        <f t="shared" ref="C30" si="13">SUM(C24:C29)</f>
        <v>12</v>
      </c>
      <c r="D30" s="94">
        <f t="shared" ref="D30:G30" si="14">SUM(D24:D29)</f>
        <v>120</v>
      </c>
      <c r="E30" s="93">
        <f t="shared" si="14"/>
        <v>4</v>
      </c>
      <c r="F30" s="310">
        <f t="shared" si="14"/>
        <v>9</v>
      </c>
      <c r="G30" s="94">
        <f t="shared" si="14"/>
        <v>13</v>
      </c>
      <c r="H30" s="93">
        <f t="shared" si="8"/>
        <v>133</v>
      </c>
      <c r="I30" s="95">
        <f t="shared" si="10"/>
        <v>9.7744360902255636</v>
      </c>
      <c r="J30" s="96">
        <f t="shared" si="4"/>
        <v>4.5547945205479454</v>
      </c>
      <c r="K30" s="93">
        <f t="shared" ref="K30:L30" si="15">SUM(K24:K29)</f>
        <v>134</v>
      </c>
      <c r="L30" s="310">
        <f t="shared" si="15"/>
        <v>32</v>
      </c>
      <c r="M30" s="94">
        <f t="shared" ref="M30:P30" si="16">SUM(M24:M29)</f>
        <v>166</v>
      </c>
      <c r="N30" s="93">
        <f t="shared" si="16"/>
        <v>1</v>
      </c>
      <c r="O30" s="310">
        <f t="shared" si="16"/>
        <v>29</v>
      </c>
      <c r="P30" s="94">
        <f t="shared" si="16"/>
        <v>30</v>
      </c>
      <c r="Q30" s="93">
        <f t="shared" si="9"/>
        <v>196</v>
      </c>
      <c r="R30" s="95">
        <f t="shared" si="11"/>
        <v>15.306122448979592</v>
      </c>
      <c r="S30" s="96">
        <f t="shared" si="7"/>
        <v>10.475681453768038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'入力シート（補助）'!AN55</f>
        <v>17</v>
      </c>
      <c r="C31" s="317">
        <f>'入力シート（補助）'!AO55</f>
        <v>3</v>
      </c>
      <c r="D31" s="100">
        <f t="shared" si="2"/>
        <v>20</v>
      </c>
      <c r="E31" s="99">
        <f>'入力シート（補助）'!AP55</f>
        <v>1</v>
      </c>
      <c r="F31" s="100">
        <f>'入力シート（補助）'!AQ55</f>
        <v>2</v>
      </c>
      <c r="G31" s="100">
        <f t="shared" si="3"/>
        <v>3</v>
      </c>
      <c r="H31" s="99">
        <f t="shared" si="8"/>
        <v>23</v>
      </c>
      <c r="I31" s="101">
        <f t="shared" si="10"/>
        <v>13.043478260869565</v>
      </c>
      <c r="J31" s="102">
        <f t="shared" si="4"/>
        <v>0.78767123287671237</v>
      </c>
      <c r="K31" s="103">
        <f>'入力シート（補助）'!AR55</f>
        <v>30</v>
      </c>
      <c r="L31" s="100">
        <f>'入力シート（補助）'!AS55</f>
        <v>4</v>
      </c>
      <c r="M31" s="100">
        <f t="shared" ref="M31:M36" si="17">SUM(K31:L31)</f>
        <v>34</v>
      </c>
      <c r="N31" s="99">
        <f>'入力シート（補助）'!AT55</f>
        <v>0</v>
      </c>
      <c r="O31" s="100">
        <f>'入力シート（補助）'!AU55</f>
        <v>7</v>
      </c>
      <c r="P31" s="100">
        <f t="shared" ref="P31:P36" si="18">SUM(N31:O31)</f>
        <v>7</v>
      </c>
      <c r="Q31" s="99">
        <f t="shared" si="9"/>
        <v>41</v>
      </c>
      <c r="R31" s="101">
        <f t="shared" si="11"/>
        <v>17.073170731707318</v>
      </c>
      <c r="S31" s="102">
        <f t="shared" si="7"/>
        <v>2.1913415285943345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'入力シート（補助）'!AN56</f>
        <v>17</v>
      </c>
      <c r="C32" s="314">
        <f>'入力シート（補助）'!AO56</f>
        <v>3</v>
      </c>
      <c r="D32" s="75">
        <f t="shared" si="2"/>
        <v>20</v>
      </c>
      <c r="E32" s="74">
        <f>'入力シート（補助）'!AP56</f>
        <v>1</v>
      </c>
      <c r="F32" s="75">
        <f>'入力シート（補助）'!AQ56</f>
        <v>1</v>
      </c>
      <c r="G32" s="75">
        <f t="shared" si="3"/>
        <v>2</v>
      </c>
      <c r="H32" s="74">
        <f t="shared" si="8"/>
        <v>22</v>
      </c>
      <c r="I32" s="76">
        <f t="shared" si="10"/>
        <v>9.0909090909090917</v>
      </c>
      <c r="J32" s="77">
        <f t="shared" si="4"/>
        <v>0.75342465753424659</v>
      </c>
      <c r="K32" s="78">
        <f>'入力シート（補助）'!AR56</f>
        <v>24</v>
      </c>
      <c r="L32" s="75">
        <f>'入力シート（補助）'!AS56</f>
        <v>3</v>
      </c>
      <c r="M32" s="75">
        <f t="shared" si="17"/>
        <v>27</v>
      </c>
      <c r="N32" s="74">
        <f>'入力シート（補助）'!AT56</f>
        <v>0</v>
      </c>
      <c r="O32" s="75">
        <f>'入力シート（補助）'!AU56</f>
        <v>1</v>
      </c>
      <c r="P32" s="75">
        <f t="shared" si="18"/>
        <v>1</v>
      </c>
      <c r="Q32" s="74">
        <f t="shared" si="9"/>
        <v>28</v>
      </c>
      <c r="R32" s="76">
        <f t="shared" si="11"/>
        <v>3.5714285714285712</v>
      </c>
      <c r="S32" s="77">
        <f t="shared" si="7"/>
        <v>1.4965259219668625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'入力シート（補助）'!AN57</f>
        <v>17</v>
      </c>
      <c r="C33" s="314">
        <f>'入力シート（補助）'!AO57</f>
        <v>4</v>
      </c>
      <c r="D33" s="75">
        <f t="shared" si="2"/>
        <v>21</v>
      </c>
      <c r="E33" s="74">
        <f>'入力シート（補助）'!AP57</f>
        <v>0</v>
      </c>
      <c r="F33" s="75">
        <f>'入力シート（補助）'!AQ57</f>
        <v>0</v>
      </c>
      <c r="G33" s="75">
        <f t="shared" si="3"/>
        <v>0</v>
      </c>
      <c r="H33" s="74">
        <f t="shared" si="8"/>
        <v>21</v>
      </c>
      <c r="I33" s="76">
        <f t="shared" si="10"/>
        <v>0</v>
      </c>
      <c r="J33" s="77">
        <f t="shared" si="4"/>
        <v>0.71917808219178081</v>
      </c>
      <c r="K33" s="78">
        <f>'入力シート（補助）'!AR57</f>
        <v>16</v>
      </c>
      <c r="L33" s="75">
        <f>'入力シート（補助）'!AS57</f>
        <v>7</v>
      </c>
      <c r="M33" s="75">
        <f t="shared" si="17"/>
        <v>23</v>
      </c>
      <c r="N33" s="74">
        <f>'入力シート（補助）'!AT57</f>
        <v>0</v>
      </c>
      <c r="O33" s="75">
        <f>'入力シート（補助）'!AU57</f>
        <v>3</v>
      </c>
      <c r="P33" s="75">
        <f t="shared" si="18"/>
        <v>3</v>
      </c>
      <c r="Q33" s="74">
        <f t="shared" si="9"/>
        <v>26</v>
      </c>
      <c r="R33" s="76">
        <f t="shared" si="11"/>
        <v>11.538461538461538</v>
      </c>
      <c r="S33" s="77">
        <f t="shared" si="7"/>
        <v>1.3896312132549438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'入力シート（補助）'!AN58</f>
        <v>16</v>
      </c>
      <c r="C34" s="314">
        <f>'入力シート（補助）'!AO58</f>
        <v>5</v>
      </c>
      <c r="D34" s="75">
        <f t="shared" si="2"/>
        <v>21</v>
      </c>
      <c r="E34" s="74">
        <f>'入力シート（補助）'!AP58</f>
        <v>2</v>
      </c>
      <c r="F34" s="75">
        <f>'入力シート（補助）'!AQ58</f>
        <v>1</v>
      </c>
      <c r="G34" s="75">
        <f t="shared" si="3"/>
        <v>3</v>
      </c>
      <c r="H34" s="74">
        <f t="shared" si="8"/>
        <v>24</v>
      </c>
      <c r="I34" s="76">
        <f t="shared" si="10"/>
        <v>12.5</v>
      </c>
      <c r="J34" s="77">
        <f t="shared" si="4"/>
        <v>0.82191780821917815</v>
      </c>
      <c r="K34" s="78">
        <f>'入力シート（補助）'!AR58</f>
        <v>25</v>
      </c>
      <c r="L34" s="75">
        <f>'入力シート（補助）'!AS58</f>
        <v>4</v>
      </c>
      <c r="M34" s="75">
        <f t="shared" si="17"/>
        <v>29</v>
      </c>
      <c r="N34" s="74">
        <f>'入力シート（補助）'!AT58</f>
        <v>0</v>
      </c>
      <c r="O34" s="75">
        <f>'入力シート（補助）'!AU58</f>
        <v>3</v>
      </c>
      <c r="P34" s="75">
        <f t="shared" si="18"/>
        <v>3</v>
      </c>
      <c r="Q34" s="74">
        <f t="shared" si="9"/>
        <v>32</v>
      </c>
      <c r="R34" s="76">
        <f t="shared" si="11"/>
        <v>9.375</v>
      </c>
      <c r="S34" s="77">
        <f t="shared" si="7"/>
        <v>1.7103153393907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'入力シート（補助）'!AN59</f>
        <v>14</v>
      </c>
      <c r="C35" s="314">
        <f>'入力シート（補助）'!AO59</f>
        <v>8</v>
      </c>
      <c r="D35" s="75">
        <f t="shared" si="2"/>
        <v>22</v>
      </c>
      <c r="E35" s="74">
        <f>'入力シート（補助）'!AP59</f>
        <v>0</v>
      </c>
      <c r="F35" s="75">
        <f>'入力シート（補助）'!AQ59</f>
        <v>2</v>
      </c>
      <c r="G35" s="75">
        <f t="shared" si="3"/>
        <v>2</v>
      </c>
      <c r="H35" s="74">
        <f t="shared" si="8"/>
        <v>24</v>
      </c>
      <c r="I35" s="76">
        <f t="shared" si="10"/>
        <v>8.3333333333333339</v>
      </c>
      <c r="J35" s="77">
        <f t="shared" si="4"/>
        <v>0.82191780821917815</v>
      </c>
      <c r="K35" s="78">
        <f>'入力シート（補助）'!AR59</f>
        <v>27</v>
      </c>
      <c r="L35" s="75">
        <f>'入力シート（補助）'!AS59</f>
        <v>6</v>
      </c>
      <c r="M35" s="75">
        <f t="shared" si="17"/>
        <v>33</v>
      </c>
      <c r="N35" s="74">
        <f>'入力シート（補助）'!AT59</f>
        <v>0</v>
      </c>
      <c r="O35" s="75">
        <f>'入力シート（補助）'!AU59</f>
        <v>5</v>
      </c>
      <c r="P35" s="75">
        <f t="shared" si="18"/>
        <v>5</v>
      </c>
      <c r="Q35" s="74">
        <f t="shared" si="9"/>
        <v>38</v>
      </c>
      <c r="R35" s="76">
        <f t="shared" si="11"/>
        <v>13.157894736842104</v>
      </c>
      <c r="S35" s="77">
        <f t="shared" si="7"/>
        <v>2.0309994655264565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'入力シート（補助）'!AN60</f>
        <v>19</v>
      </c>
      <c r="C36" s="316">
        <f>'入力シート（補助）'!AO60</f>
        <v>6</v>
      </c>
      <c r="D36" s="87">
        <f t="shared" si="2"/>
        <v>25</v>
      </c>
      <c r="E36" s="86">
        <f>'入力シート（補助）'!AP60</f>
        <v>0</v>
      </c>
      <c r="F36" s="87">
        <f>'入力シート（補助）'!AQ60</f>
        <v>2</v>
      </c>
      <c r="G36" s="87">
        <f t="shared" si="3"/>
        <v>2</v>
      </c>
      <c r="H36" s="86">
        <f t="shared" si="8"/>
        <v>27</v>
      </c>
      <c r="I36" s="88">
        <f t="shared" si="10"/>
        <v>7.4074074074074066</v>
      </c>
      <c r="J36" s="89">
        <f t="shared" si="4"/>
        <v>0.92465753424657537</v>
      </c>
      <c r="K36" s="90">
        <f>'入力シート（補助）'!AR60</f>
        <v>31</v>
      </c>
      <c r="L36" s="87">
        <f>'入力シート（補助）'!AS60</f>
        <v>2</v>
      </c>
      <c r="M36" s="87">
        <f t="shared" si="17"/>
        <v>33</v>
      </c>
      <c r="N36" s="86">
        <f>'入力シート（補助）'!AT60</f>
        <v>0</v>
      </c>
      <c r="O36" s="87">
        <f>'入力シート（補助）'!AU60</f>
        <v>4</v>
      </c>
      <c r="P36" s="87">
        <f t="shared" si="18"/>
        <v>4</v>
      </c>
      <c r="Q36" s="86">
        <f t="shared" si="9"/>
        <v>37</v>
      </c>
      <c r="R36" s="88">
        <f t="shared" si="11"/>
        <v>10.810810810810811</v>
      </c>
      <c r="S36" s="89">
        <f t="shared" si="7"/>
        <v>1.977552111170497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318">
        <f t="shared" ref="B37" si="19">SUM(B31:B36)</f>
        <v>100</v>
      </c>
      <c r="C37" s="310">
        <f t="shared" ref="C37" si="20">SUM(C31:C36)</f>
        <v>29</v>
      </c>
      <c r="D37" s="94">
        <f t="shared" ref="D37:G37" si="21">SUM(D31:D36)</f>
        <v>129</v>
      </c>
      <c r="E37" s="93">
        <f t="shared" si="21"/>
        <v>4</v>
      </c>
      <c r="F37" s="310">
        <f t="shared" si="21"/>
        <v>8</v>
      </c>
      <c r="G37" s="94">
        <f t="shared" si="21"/>
        <v>12</v>
      </c>
      <c r="H37" s="93">
        <f t="shared" si="8"/>
        <v>141</v>
      </c>
      <c r="I37" s="95">
        <f t="shared" si="10"/>
        <v>8.5106382978723403</v>
      </c>
      <c r="J37" s="96">
        <f t="shared" si="4"/>
        <v>4.8287671232876717</v>
      </c>
      <c r="K37" s="93">
        <f t="shared" ref="K37:L37" si="22">SUM(K31:K36)</f>
        <v>153</v>
      </c>
      <c r="L37" s="310">
        <f t="shared" si="22"/>
        <v>26</v>
      </c>
      <c r="M37" s="94">
        <f t="shared" ref="M37:P37" si="23">SUM(M31:M36)</f>
        <v>179</v>
      </c>
      <c r="N37" s="93">
        <f t="shared" si="23"/>
        <v>0</v>
      </c>
      <c r="O37" s="310">
        <f t="shared" si="23"/>
        <v>23</v>
      </c>
      <c r="P37" s="94">
        <f t="shared" si="23"/>
        <v>23</v>
      </c>
      <c r="Q37" s="93">
        <f t="shared" si="9"/>
        <v>202</v>
      </c>
      <c r="R37" s="95">
        <f t="shared" si="11"/>
        <v>11.386138613861386</v>
      </c>
      <c r="S37" s="96">
        <f t="shared" si="7"/>
        <v>10.796365579903794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'入力シート（補助）'!AN62</f>
        <v>156</v>
      </c>
      <c r="C38" s="108">
        <f>'入力シート（補助）'!AO62</f>
        <v>32</v>
      </c>
      <c r="D38" s="94">
        <f t="shared" si="2"/>
        <v>188</v>
      </c>
      <c r="E38" s="104">
        <f>'入力シート（補助）'!AP62</f>
        <v>2</v>
      </c>
      <c r="F38" s="105">
        <f>'入力シート（補助）'!AQ62</f>
        <v>25</v>
      </c>
      <c r="G38" s="94">
        <f t="shared" si="3"/>
        <v>27</v>
      </c>
      <c r="H38" s="93">
        <f t="shared" si="8"/>
        <v>215</v>
      </c>
      <c r="I38" s="95">
        <f t="shared" si="10"/>
        <v>12.558139534883722</v>
      </c>
      <c r="J38" s="96">
        <f t="shared" si="4"/>
        <v>7.3630136986301373</v>
      </c>
      <c r="K38" s="106">
        <f>'入力シート（補助）'!AR62</f>
        <v>131</v>
      </c>
      <c r="L38" s="105">
        <f>'入力シート（補助）'!AS62</f>
        <v>25</v>
      </c>
      <c r="M38" s="94">
        <f t="shared" ref="M38:M51" si="24">SUM(K38:L38)</f>
        <v>156</v>
      </c>
      <c r="N38" s="104">
        <f>'入力シート（補助）'!AT62</f>
        <v>0</v>
      </c>
      <c r="O38" s="105">
        <f>'入力シート（補助）'!AU62</f>
        <v>17</v>
      </c>
      <c r="P38" s="94">
        <f t="shared" ref="P38:P51" si="25">SUM(N38:O38)</f>
        <v>17</v>
      </c>
      <c r="Q38" s="93">
        <f t="shared" si="9"/>
        <v>173</v>
      </c>
      <c r="R38" s="95">
        <f t="shared" si="11"/>
        <v>9.8265895953757223</v>
      </c>
      <c r="S38" s="96">
        <f t="shared" si="7"/>
        <v>9.2463923035809721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5" t="s">
        <v>32</v>
      </c>
      <c r="B39" s="104">
        <f>'入力シート（補助）'!AN63</f>
        <v>192</v>
      </c>
      <c r="C39" s="108">
        <f>'入力シート（補助）'!AO63</f>
        <v>39</v>
      </c>
      <c r="D39" s="94">
        <f t="shared" si="2"/>
        <v>231</v>
      </c>
      <c r="E39" s="104">
        <f>'入力シート（補助）'!AP63</f>
        <v>1</v>
      </c>
      <c r="F39" s="105">
        <f>'入力シート（補助）'!AQ63</f>
        <v>18</v>
      </c>
      <c r="G39" s="94">
        <f t="shared" si="3"/>
        <v>19</v>
      </c>
      <c r="H39" s="93">
        <f t="shared" si="8"/>
        <v>250</v>
      </c>
      <c r="I39" s="95">
        <f t="shared" si="10"/>
        <v>7.6</v>
      </c>
      <c r="J39" s="96">
        <f t="shared" si="4"/>
        <v>8.5616438356164384</v>
      </c>
      <c r="K39" s="106">
        <f>'入力シート（補助）'!AR63</f>
        <v>122</v>
      </c>
      <c r="L39" s="105">
        <f>'入力シート（補助）'!AS63</f>
        <v>23</v>
      </c>
      <c r="M39" s="94">
        <f t="shared" si="24"/>
        <v>145</v>
      </c>
      <c r="N39" s="104">
        <f>'入力シート（補助）'!AT63</f>
        <v>0</v>
      </c>
      <c r="O39" s="105">
        <f>'入力シート（補助）'!AU63</f>
        <v>18</v>
      </c>
      <c r="P39" s="94">
        <f t="shared" si="25"/>
        <v>18</v>
      </c>
      <c r="Q39" s="93">
        <f t="shared" si="9"/>
        <v>163</v>
      </c>
      <c r="R39" s="95">
        <f t="shared" si="11"/>
        <v>11.042944785276074</v>
      </c>
      <c r="S39" s="96">
        <f t="shared" si="7"/>
        <v>8.7119187600213781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5" t="s">
        <v>33</v>
      </c>
      <c r="B40" s="104">
        <f>'入力シート（補助）'!AN64</f>
        <v>204</v>
      </c>
      <c r="C40" s="108">
        <f>'入力シート（補助）'!AO64</f>
        <v>39</v>
      </c>
      <c r="D40" s="94">
        <f t="shared" si="2"/>
        <v>243</v>
      </c>
      <c r="E40" s="104">
        <f>'入力シート（補助）'!AP64</f>
        <v>1</v>
      </c>
      <c r="F40" s="105">
        <f>'入力シート（補助）'!AQ64</f>
        <v>20</v>
      </c>
      <c r="G40" s="94">
        <f t="shared" si="3"/>
        <v>21</v>
      </c>
      <c r="H40" s="93">
        <f t="shared" si="8"/>
        <v>264</v>
      </c>
      <c r="I40" s="95">
        <f t="shared" si="10"/>
        <v>7.9545454545454541</v>
      </c>
      <c r="J40" s="96">
        <f t="shared" si="4"/>
        <v>9.0410958904109595</v>
      </c>
      <c r="K40" s="106">
        <f>'入力シート（補助）'!AR64</f>
        <v>114</v>
      </c>
      <c r="L40" s="105">
        <f>'入力シート（補助）'!AS64</f>
        <v>25</v>
      </c>
      <c r="M40" s="94">
        <f t="shared" si="24"/>
        <v>139</v>
      </c>
      <c r="N40" s="104">
        <f>'入力シート（補助）'!AT64</f>
        <v>0</v>
      </c>
      <c r="O40" s="105">
        <f>'入力シート（補助）'!AU64</f>
        <v>15</v>
      </c>
      <c r="P40" s="94">
        <f t="shared" si="25"/>
        <v>15</v>
      </c>
      <c r="Q40" s="93">
        <f t="shared" si="9"/>
        <v>154</v>
      </c>
      <c r="R40" s="95">
        <f t="shared" si="11"/>
        <v>9.7402597402597397</v>
      </c>
      <c r="S40" s="96">
        <f t="shared" si="7"/>
        <v>8.2308925708177441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5" t="s">
        <v>34</v>
      </c>
      <c r="B41" s="104">
        <f>'入力シート（補助）'!AN65</f>
        <v>204</v>
      </c>
      <c r="C41" s="108">
        <f>'入力シート（補助）'!AO65</f>
        <v>29</v>
      </c>
      <c r="D41" s="94">
        <f t="shared" si="2"/>
        <v>233</v>
      </c>
      <c r="E41" s="104">
        <f>'入力シート（補助）'!AP65</f>
        <v>2</v>
      </c>
      <c r="F41" s="105">
        <f>'入力シート（補助）'!AQ65</f>
        <v>19</v>
      </c>
      <c r="G41" s="94">
        <f t="shared" si="3"/>
        <v>21</v>
      </c>
      <c r="H41" s="93">
        <f t="shared" si="8"/>
        <v>254</v>
      </c>
      <c r="I41" s="95">
        <f t="shared" si="10"/>
        <v>8.2677165354330704</v>
      </c>
      <c r="J41" s="96">
        <f t="shared" si="4"/>
        <v>8.6986301369863011</v>
      </c>
      <c r="K41" s="106">
        <f>'入力シート（補助）'!AR65</f>
        <v>119</v>
      </c>
      <c r="L41" s="105">
        <f>'入力シート（補助）'!AS65</f>
        <v>16</v>
      </c>
      <c r="M41" s="94">
        <f t="shared" si="24"/>
        <v>135</v>
      </c>
      <c r="N41" s="104">
        <f>'入力シート（補助）'!AT65</f>
        <v>0</v>
      </c>
      <c r="O41" s="105">
        <f>'入力シート（補助）'!AU65</f>
        <v>13</v>
      </c>
      <c r="P41" s="94">
        <f t="shared" si="25"/>
        <v>13</v>
      </c>
      <c r="Q41" s="93">
        <f t="shared" si="9"/>
        <v>148</v>
      </c>
      <c r="R41" s="95">
        <f t="shared" si="11"/>
        <v>8.7837837837837842</v>
      </c>
      <c r="S41" s="96">
        <f t="shared" si="7"/>
        <v>7.910208444681988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5" t="s">
        <v>35</v>
      </c>
      <c r="B42" s="104">
        <f>'入力シート（補助）'!AN66</f>
        <v>198</v>
      </c>
      <c r="C42" s="108">
        <f>'入力シート（補助）'!AO66</f>
        <v>37</v>
      </c>
      <c r="D42" s="94">
        <f t="shared" si="2"/>
        <v>235</v>
      </c>
      <c r="E42" s="104">
        <f>'入力シート（補助）'!AP66</f>
        <v>0</v>
      </c>
      <c r="F42" s="105">
        <f>'入力シート（補助）'!AQ66</f>
        <v>16</v>
      </c>
      <c r="G42" s="94">
        <f t="shared" si="3"/>
        <v>16</v>
      </c>
      <c r="H42" s="93">
        <f t="shared" si="8"/>
        <v>251</v>
      </c>
      <c r="I42" s="95">
        <f t="shared" si="10"/>
        <v>6.3745019920318731</v>
      </c>
      <c r="J42" s="96">
        <f t="shared" si="4"/>
        <v>8.5958904109589049</v>
      </c>
      <c r="K42" s="106">
        <f>'入力シート（補助）'!AR66</f>
        <v>106</v>
      </c>
      <c r="L42" s="105">
        <f>'入力シート（補助）'!AS66</f>
        <v>37</v>
      </c>
      <c r="M42" s="94">
        <f t="shared" si="24"/>
        <v>143</v>
      </c>
      <c r="N42" s="104">
        <f>'入力シート（補助）'!AT66</f>
        <v>0</v>
      </c>
      <c r="O42" s="105">
        <f>'入力シート（補助）'!AU66</f>
        <v>6</v>
      </c>
      <c r="P42" s="94">
        <f t="shared" si="25"/>
        <v>6</v>
      </c>
      <c r="Q42" s="93">
        <f t="shared" si="9"/>
        <v>149</v>
      </c>
      <c r="R42" s="95">
        <f t="shared" si="11"/>
        <v>4.026845637583893</v>
      </c>
      <c r="S42" s="96">
        <f t="shared" si="7"/>
        <v>7.9636557990379471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5" t="s">
        <v>36</v>
      </c>
      <c r="B43" s="104">
        <f>'入力シート（補助）'!AN67</f>
        <v>215</v>
      </c>
      <c r="C43" s="108">
        <f>'入力シート（補助）'!AO67</f>
        <v>33</v>
      </c>
      <c r="D43" s="94">
        <f t="shared" si="2"/>
        <v>248</v>
      </c>
      <c r="E43" s="104">
        <f>'入力シート（補助）'!AP67</f>
        <v>0</v>
      </c>
      <c r="F43" s="105">
        <f>'入力シート（補助）'!AQ67</f>
        <v>17</v>
      </c>
      <c r="G43" s="94">
        <f t="shared" si="3"/>
        <v>17</v>
      </c>
      <c r="H43" s="93">
        <f t="shared" si="8"/>
        <v>265</v>
      </c>
      <c r="I43" s="95">
        <f t="shared" si="10"/>
        <v>6.4150943396226419</v>
      </c>
      <c r="J43" s="96">
        <f t="shared" si="4"/>
        <v>9.0753424657534243</v>
      </c>
      <c r="K43" s="106">
        <f>'入力シート（補助）'!AR67</f>
        <v>112</v>
      </c>
      <c r="L43" s="105">
        <f>'入力シート（補助）'!AS67</f>
        <v>28</v>
      </c>
      <c r="M43" s="94">
        <f t="shared" si="24"/>
        <v>140</v>
      </c>
      <c r="N43" s="104">
        <f>'入力シート（補助）'!AT67</f>
        <v>2</v>
      </c>
      <c r="O43" s="105">
        <f>'入力シート（補助）'!AU67</f>
        <v>7</v>
      </c>
      <c r="P43" s="94">
        <f t="shared" si="25"/>
        <v>9</v>
      </c>
      <c r="Q43" s="93">
        <f t="shared" si="9"/>
        <v>149</v>
      </c>
      <c r="R43" s="95">
        <f t="shared" si="11"/>
        <v>6.0402684563758386</v>
      </c>
      <c r="S43" s="96">
        <f t="shared" si="7"/>
        <v>7.9636557990379471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5" t="s">
        <v>37</v>
      </c>
      <c r="B44" s="107">
        <f>'入力シート（補助）'!AN68</f>
        <v>197</v>
      </c>
      <c r="C44" s="108">
        <f>'入力シート（補助）'!AO68</f>
        <v>46</v>
      </c>
      <c r="D44" s="109">
        <f t="shared" si="2"/>
        <v>243</v>
      </c>
      <c r="E44" s="107">
        <f>'入力シート（補助）'!AP68</f>
        <v>1</v>
      </c>
      <c r="F44" s="110">
        <f>'入力シート（補助）'!AQ68</f>
        <v>14</v>
      </c>
      <c r="G44" s="109">
        <f t="shared" si="3"/>
        <v>15</v>
      </c>
      <c r="H44" s="104">
        <f t="shared" si="8"/>
        <v>258</v>
      </c>
      <c r="I44" s="95">
        <f t="shared" si="10"/>
        <v>5.8139534883720927</v>
      </c>
      <c r="J44" s="96">
        <f t="shared" si="4"/>
        <v>8.8356164383561637</v>
      </c>
      <c r="K44" s="111">
        <f>'入力シート（補助）'!AR68</f>
        <v>107</v>
      </c>
      <c r="L44" s="108">
        <f>'入力シート（補助）'!AS68</f>
        <v>26</v>
      </c>
      <c r="M44" s="109">
        <f t="shared" si="24"/>
        <v>133</v>
      </c>
      <c r="N44" s="107">
        <f>'入力シート（補助）'!AT68</f>
        <v>0</v>
      </c>
      <c r="O44" s="110">
        <f>'入力シート（補助）'!AU68</f>
        <v>3</v>
      </c>
      <c r="P44" s="109">
        <f t="shared" si="25"/>
        <v>3</v>
      </c>
      <c r="Q44" s="104">
        <f t="shared" si="9"/>
        <v>136</v>
      </c>
      <c r="R44" s="95">
        <f t="shared" si="11"/>
        <v>2.2058823529411762</v>
      </c>
      <c r="S44" s="96">
        <f t="shared" si="7"/>
        <v>7.2688401924104751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'入力シート（補助）'!AN69</f>
        <v>212</v>
      </c>
      <c r="C45" s="108">
        <f>'入力シート（補助）'!AO69</f>
        <v>49</v>
      </c>
      <c r="D45" s="109">
        <f t="shared" si="2"/>
        <v>261</v>
      </c>
      <c r="E45" s="107">
        <f>'入力シート（補助）'!AP69</f>
        <v>1</v>
      </c>
      <c r="F45" s="110">
        <f>'入力シート（補助）'!AQ69</f>
        <v>14</v>
      </c>
      <c r="G45" s="109">
        <f t="shared" si="3"/>
        <v>15</v>
      </c>
      <c r="H45" s="104">
        <f t="shared" si="8"/>
        <v>276</v>
      </c>
      <c r="I45" s="95">
        <f t="shared" si="10"/>
        <v>5.4347826086956523</v>
      </c>
      <c r="J45" s="96">
        <f t="shared" si="4"/>
        <v>9.4520547945205475</v>
      </c>
      <c r="K45" s="111">
        <f>'入力シート（補助）'!AR69</f>
        <v>124</v>
      </c>
      <c r="L45" s="108">
        <f>'入力シート（補助）'!AS69</f>
        <v>19</v>
      </c>
      <c r="M45" s="109">
        <f t="shared" si="24"/>
        <v>143</v>
      </c>
      <c r="N45" s="107">
        <f>'入力シート（補助）'!AT69</f>
        <v>0</v>
      </c>
      <c r="O45" s="110">
        <f>'入力シート（補助）'!AU69</f>
        <v>1</v>
      </c>
      <c r="P45" s="109">
        <f t="shared" si="25"/>
        <v>1</v>
      </c>
      <c r="Q45" s="104">
        <f t="shared" si="9"/>
        <v>144</v>
      </c>
      <c r="R45" s="95">
        <f t="shared" si="11"/>
        <v>0.69444444444444442</v>
      </c>
      <c r="S45" s="96">
        <f t="shared" si="7"/>
        <v>7.6964190272581501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'入力シート（補助）'!AN70</f>
        <v>45</v>
      </c>
      <c r="C46" s="115">
        <f>'入力シート（補助）'!AO70</f>
        <v>9</v>
      </c>
      <c r="D46" s="116">
        <f t="shared" si="2"/>
        <v>54</v>
      </c>
      <c r="E46" s="114">
        <f>'入力シート（補助）'!AP70</f>
        <v>1</v>
      </c>
      <c r="F46" s="117">
        <f>'入力シート（補助）'!AQ70</f>
        <v>2</v>
      </c>
      <c r="G46" s="116">
        <f t="shared" si="3"/>
        <v>3</v>
      </c>
      <c r="H46" s="118">
        <f t="shared" si="8"/>
        <v>57</v>
      </c>
      <c r="I46" s="119">
        <f t="shared" si="10"/>
        <v>5.2631578947368425</v>
      </c>
      <c r="J46" s="120">
        <f t="shared" si="4"/>
        <v>1.952054794520548</v>
      </c>
      <c r="K46" s="121">
        <f>'入力シート（補助）'!AR70</f>
        <v>16</v>
      </c>
      <c r="L46" s="115">
        <f>'入力シート（補助）'!AS70</f>
        <v>3</v>
      </c>
      <c r="M46" s="116">
        <f t="shared" si="24"/>
        <v>19</v>
      </c>
      <c r="N46" s="114">
        <f>'入力シート（補助）'!AT70</f>
        <v>0</v>
      </c>
      <c r="O46" s="117">
        <f>'入力シート（補助）'!AU70</f>
        <v>1</v>
      </c>
      <c r="P46" s="116">
        <f t="shared" si="25"/>
        <v>1</v>
      </c>
      <c r="Q46" s="118">
        <f t="shared" si="9"/>
        <v>20</v>
      </c>
      <c r="R46" s="119">
        <f t="shared" si="11"/>
        <v>5</v>
      </c>
      <c r="S46" s="120">
        <f t="shared" si="7"/>
        <v>1.0689470871191875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'入力シート（補助）'!AN71</f>
        <v>32</v>
      </c>
      <c r="C47" s="124">
        <f>'入力シート（補助）'!AO71</f>
        <v>9</v>
      </c>
      <c r="D47" s="125">
        <f t="shared" si="2"/>
        <v>41</v>
      </c>
      <c r="E47" s="123">
        <f>'入力シート（補助）'!AP71</f>
        <v>0</v>
      </c>
      <c r="F47" s="126">
        <f>'入力シート（補助）'!AQ71</f>
        <v>1</v>
      </c>
      <c r="G47" s="125">
        <f t="shared" si="3"/>
        <v>1</v>
      </c>
      <c r="H47" s="127">
        <f t="shared" si="8"/>
        <v>42</v>
      </c>
      <c r="I47" s="128">
        <f t="shared" si="10"/>
        <v>2.3809523809523809</v>
      </c>
      <c r="J47" s="129">
        <f t="shared" si="4"/>
        <v>1.4383561643835616</v>
      </c>
      <c r="K47" s="130">
        <f>'入力シート（補助）'!AR71</f>
        <v>24</v>
      </c>
      <c r="L47" s="124">
        <f>'入力シート（補助）'!AS71</f>
        <v>5</v>
      </c>
      <c r="M47" s="125">
        <f t="shared" si="24"/>
        <v>29</v>
      </c>
      <c r="N47" s="123">
        <f>'入力シート（補助）'!AT71</f>
        <v>0</v>
      </c>
      <c r="O47" s="126">
        <f>'入力シート（補助）'!AU71</f>
        <v>0</v>
      </c>
      <c r="P47" s="125">
        <f t="shared" si="25"/>
        <v>0</v>
      </c>
      <c r="Q47" s="127">
        <f t="shared" si="9"/>
        <v>29</v>
      </c>
      <c r="R47" s="128">
        <f t="shared" si="11"/>
        <v>0</v>
      </c>
      <c r="S47" s="129">
        <f t="shared" si="7"/>
        <v>1.549973276322822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'入力シート（補助）'!AN72</f>
        <v>50</v>
      </c>
      <c r="C48" s="124">
        <f>'入力シート（補助）'!AO72</f>
        <v>4</v>
      </c>
      <c r="D48" s="125">
        <f t="shared" si="2"/>
        <v>54</v>
      </c>
      <c r="E48" s="123">
        <f>'入力シート（補助）'!AP72</f>
        <v>0</v>
      </c>
      <c r="F48" s="126">
        <f>'入力シート（補助）'!AQ72</f>
        <v>2</v>
      </c>
      <c r="G48" s="125">
        <f t="shared" si="3"/>
        <v>2</v>
      </c>
      <c r="H48" s="127">
        <f t="shared" si="8"/>
        <v>56</v>
      </c>
      <c r="I48" s="128">
        <f t="shared" si="10"/>
        <v>3.5714285714285712</v>
      </c>
      <c r="J48" s="129">
        <f t="shared" si="4"/>
        <v>1.9178082191780823</v>
      </c>
      <c r="K48" s="130">
        <f>'入力シート（補助）'!AR72</f>
        <v>20</v>
      </c>
      <c r="L48" s="124">
        <f>'入力シート（補助）'!AS72</f>
        <v>6</v>
      </c>
      <c r="M48" s="125">
        <f t="shared" si="24"/>
        <v>26</v>
      </c>
      <c r="N48" s="123">
        <f>'入力シート（補助）'!AT72</f>
        <v>0</v>
      </c>
      <c r="O48" s="126">
        <f>'入力シート（補助）'!AU72</f>
        <v>1</v>
      </c>
      <c r="P48" s="125">
        <f t="shared" si="25"/>
        <v>1</v>
      </c>
      <c r="Q48" s="127">
        <f t="shared" si="9"/>
        <v>27</v>
      </c>
      <c r="R48" s="128">
        <f t="shared" si="11"/>
        <v>3.7037037037037033</v>
      </c>
      <c r="S48" s="129">
        <f t="shared" si="7"/>
        <v>1.4430785676109033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'入力シート（補助）'!AN73</f>
        <v>46</v>
      </c>
      <c r="C49" s="124">
        <f>'入力シート（補助）'!AO73</f>
        <v>8</v>
      </c>
      <c r="D49" s="125">
        <f t="shared" si="2"/>
        <v>54</v>
      </c>
      <c r="E49" s="123">
        <f>'入力シート（補助）'!AP73</f>
        <v>1</v>
      </c>
      <c r="F49" s="126">
        <f>'入力シート（補助）'!AQ73</f>
        <v>1</v>
      </c>
      <c r="G49" s="125">
        <f t="shared" si="3"/>
        <v>2</v>
      </c>
      <c r="H49" s="127">
        <f t="shared" si="8"/>
        <v>56</v>
      </c>
      <c r="I49" s="128">
        <f t="shared" si="10"/>
        <v>3.5714285714285712</v>
      </c>
      <c r="J49" s="129">
        <f t="shared" si="4"/>
        <v>1.9178082191780823</v>
      </c>
      <c r="K49" s="130">
        <f>'入力シート（補助）'!AR73</f>
        <v>18</v>
      </c>
      <c r="L49" s="124">
        <f>'入力シート（補助）'!AS73</f>
        <v>3</v>
      </c>
      <c r="M49" s="125">
        <f t="shared" si="24"/>
        <v>21</v>
      </c>
      <c r="N49" s="123">
        <f>'入力シート（補助）'!AT73</f>
        <v>0</v>
      </c>
      <c r="O49" s="126">
        <f>'入力シート（補助）'!AU73</f>
        <v>1</v>
      </c>
      <c r="P49" s="125">
        <f t="shared" si="25"/>
        <v>1</v>
      </c>
      <c r="Q49" s="127">
        <f t="shared" si="9"/>
        <v>22</v>
      </c>
      <c r="R49" s="128">
        <f t="shared" si="11"/>
        <v>4.5454545454545459</v>
      </c>
      <c r="S49" s="129">
        <f t="shared" si="7"/>
        <v>1.1758417958311063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'入力シート（補助）'!AN74</f>
        <v>39</v>
      </c>
      <c r="C50" s="314">
        <f>'入力シート（補助）'!AO74</f>
        <v>5</v>
      </c>
      <c r="D50" s="75">
        <f t="shared" si="2"/>
        <v>44</v>
      </c>
      <c r="E50" s="74">
        <f>'入力シート（補助）'!AP74</f>
        <v>0</v>
      </c>
      <c r="F50" s="75">
        <f>'入力シート（補助）'!AQ74</f>
        <v>4</v>
      </c>
      <c r="G50" s="75">
        <f t="shared" si="3"/>
        <v>4</v>
      </c>
      <c r="H50" s="74">
        <f t="shared" si="8"/>
        <v>48</v>
      </c>
      <c r="I50" s="76">
        <f t="shared" si="10"/>
        <v>8.3333333333333339</v>
      </c>
      <c r="J50" s="77">
        <f t="shared" si="4"/>
        <v>1.6438356164383563</v>
      </c>
      <c r="K50" s="78">
        <f>'入力シート（補助）'!AR74</f>
        <v>20</v>
      </c>
      <c r="L50" s="75">
        <f>'入力シート（補助）'!AS74</f>
        <v>2</v>
      </c>
      <c r="M50" s="75">
        <f t="shared" si="24"/>
        <v>22</v>
      </c>
      <c r="N50" s="74">
        <f>'入力シート（補助）'!AT74</f>
        <v>0</v>
      </c>
      <c r="O50" s="75">
        <f>'入力シート（補助）'!AU74</f>
        <v>0</v>
      </c>
      <c r="P50" s="75">
        <f t="shared" si="25"/>
        <v>0</v>
      </c>
      <c r="Q50" s="74">
        <f t="shared" si="9"/>
        <v>22</v>
      </c>
      <c r="R50" s="76">
        <f t="shared" si="11"/>
        <v>0</v>
      </c>
      <c r="S50" s="77">
        <f t="shared" si="7"/>
        <v>1.1758417958311063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'入力シート（補助）'!AN75</f>
        <v>46</v>
      </c>
      <c r="C51" s="316">
        <f>'入力シート（補助）'!AO75</f>
        <v>5</v>
      </c>
      <c r="D51" s="87">
        <f t="shared" si="2"/>
        <v>51</v>
      </c>
      <c r="E51" s="86">
        <f>'入力シート（補助）'!AP75</f>
        <v>0</v>
      </c>
      <c r="F51" s="87">
        <f>'入力シート（補助）'!AQ75</f>
        <v>0</v>
      </c>
      <c r="G51" s="87">
        <f t="shared" si="3"/>
        <v>0</v>
      </c>
      <c r="H51" s="86">
        <f t="shared" si="8"/>
        <v>51</v>
      </c>
      <c r="I51" s="132">
        <f t="shared" si="10"/>
        <v>0</v>
      </c>
      <c r="J51" s="133">
        <f t="shared" si="4"/>
        <v>1.7465753424657535</v>
      </c>
      <c r="K51" s="90">
        <f>'入力シート（補助）'!AR75</f>
        <v>15</v>
      </c>
      <c r="L51" s="87">
        <f>'入力シート（補助）'!AS75</f>
        <v>5</v>
      </c>
      <c r="M51" s="87">
        <f t="shared" si="24"/>
        <v>20</v>
      </c>
      <c r="N51" s="86">
        <f>'入力シート（補助）'!AT75</f>
        <v>0</v>
      </c>
      <c r="O51" s="87">
        <f>'入力シート（補助）'!AU75</f>
        <v>0</v>
      </c>
      <c r="P51" s="87">
        <f t="shared" si="25"/>
        <v>0</v>
      </c>
      <c r="Q51" s="86">
        <f t="shared" si="9"/>
        <v>20</v>
      </c>
      <c r="R51" s="132">
        <f t="shared" si="11"/>
        <v>0</v>
      </c>
      <c r="S51" s="133">
        <f t="shared" si="7"/>
        <v>1.0689470871191875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 t="shared" ref="B52" si="26">SUM(B46:B51)</f>
        <v>258</v>
      </c>
      <c r="C52" s="310">
        <f t="shared" ref="C52" si="27">SUM(C46:C51)</f>
        <v>40</v>
      </c>
      <c r="D52" s="94">
        <f t="shared" ref="D52:G52" si="28">SUM(D46:D51)</f>
        <v>298</v>
      </c>
      <c r="E52" s="93">
        <f t="shared" si="28"/>
        <v>2</v>
      </c>
      <c r="F52" s="310">
        <f t="shared" si="28"/>
        <v>10</v>
      </c>
      <c r="G52" s="94">
        <f t="shared" si="28"/>
        <v>12</v>
      </c>
      <c r="H52" s="93">
        <f t="shared" si="8"/>
        <v>310</v>
      </c>
      <c r="I52" s="95">
        <f t="shared" si="10"/>
        <v>3.8709677419354835</v>
      </c>
      <c r="J52" s="96">
        <f t="shared" si="4"/>
        <v>10.616438356164384</v>
      </c>
      <c r="K52" s="93">
        <f t="shared" ref="K52:L52" si="29">SUM(K46:K51)</f>
        <v>113</v>
      </c>
      <c r="L52" s="310">
        <f t="shared" si="29"/>
        <v>24</v>
      </c>
      <c r="M52" s="94">
        <f t="shared" ref="M52:P52" si="30">SUM(M46:M51)</f>
        <v>137</v>
      </c>
      <c r="N52" s="93">
        <f t="shared" si="30"/>
        <v>0</v>
      </c>
      <c r="O52" s="310">
        <f t="shared" si="30"/>
        <v>3</v>
      </c>
      <c r="P52" s="94">
        <f t="shared" si="30"/>
        <v>3</v>
      </c>
      <c r="Q52" s="93">
        <f t="shared" si="9"/>
        <v>140</v>
      </c>
      <c r="R52" s="95">
        <f t="shared" si="11"/>
        <v>2.1428571428571428</v>
      </c>
      <c r="S52" s="96">
        <f t="shared" si="7"/>
        <v>7.482629609834313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'入力シート（補助）'!AN77</f>
        <v>41</v>
      </c>
      <c r="C53" s="319">
        <f>'入力シート（補助）'!AO77</f>
        <v>13</v>
      </c>
      <c r="D53" s="135">
        <f t="shared" si="2"/>
        <v>54</v>
      </c>
      <c r="E53" s="134">
        <f>'入力シート（補助）'!AP77</f>
        <v>0</v>
      </c>
      <c r="F53" s="135">
        <f>'入力シート（補助）'!AQ77</f>
        <v>4</v>
      </c>
      <c r="G53" s="135">
        <f t="shared" si="3"/>
        <v>4</v>
      </c>
      <c r="H53" s="134">
        <f t="shared" si="8"/>
        <v>58</v>
      </c>
      <c r="I53" s="136">
        <f t="shared" si="10"/>
        <v>6.8965517241379315</v>
      </c>
      <c r="J53" s="137">
        <f t="shared" si="4"/>
        <v>1.9863013698630136</v>
      </c>
      <c r="K53" s="138">
        <f>'入力シート（補助）'!AR77</f>
        <v>20</v>
      </c>
      <c r="L53" s="135">
        <f>'入力シート（補助）'!AS77</f>
        <v>3</v>
      </c>
      <c r="M53" s="135">
        <f t="shared" ref="M53:M58" si="31">SUM(K53:L53)</f>
        <v>23</v>
      </c>
      <c r="N53" s="134">
        <f>'入力シート（補助）'!AT77</f>
        <v>0</v>
      </c>
      <c r="O53" s="135">
        <f>'入力シート（補助）'!AU77</f>
        <v>1</v>
      </c>
      <c r="P53" s="135">
        <f t="shared" ref="P53:P58" si="32">SUM(N53:O53)</f>
        <v>1</v>
      </c>
      <c r="Q53" s="134">
        <f t="shared" si="9"/>
        <v>24</v>
      </c>
      <c r="R53" s="136">
        <f t="shared" si="11"/>
        <v>4.166666666666667</v>
      </c>
      <c r="S53" s="137">
        <f t="shared" si="7"/>
        <v>1.282736504543025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'入力シート（補助）'!AN78</f>
        <v>37</v>
      </c>
      <c r="C54" s="314">
        <f>'入力シート（補助）'!AO78</f>
        <v>6</v>
      </c>
      <c r="D54" s="75">
        <f t="shared" si="2"/>
        <v>43</v>
      </c>
      <c r="E54" s="74">
        <f>'入力シート（補助）'!AP78</f>
        <v>0</v>
      </c>
      <c r="F54" s="75">
        <f>'入力シート（補助）'!AQ78</f>
        <v>1</v>
      </c>
      <c r="G54" s="75">
        <f t="shared" si="3"/>
        <v>1</v>
      </c>
      <c r="H54" s="74">
        <f t="shared" si="8"/>
        <v>44</v>
      </c>
      <c r="I54" s="76">
        <f t="shared" si="10"/>
        <v>2.2727272727272729</v>
      </c>
      <c r="J54" s="77">
        <f t="shared" si="4"/>
        <v>1.5068493150684932</v>
      </c>
      <c r="K54" s="78">
        <f>'入力シート（補助）'!AR78</f>
        <v>15</v>
      </c>
      <c r="L54" s="75">
        <f>'入力シート（補助）'!AS78</f>
        <v>5</v>
      </c>
      <c r="M54" s="75">
        <f t="shared" si="31"/>
        <v>20</v>
      </c>
      <c r="N54" s="74">
        <f>'入力シート（補助）'!AT78</f>
        <v>0</v>
      </c>
      <c r="O54" s="75">
        <f>'入力シート（補助）'!AU78</f>
        <v>0</v>
      </c>
      <c r="P54" s="75">
        <f t="shared" si="32"/>
        <v>0</v>
      </c>
      <c r="Q54" s="74">
        <f t="shared" si="9"/>
        <v>20</v>
      </c>
      <c r="R54" s="76">
        <f t="shared" si="11"/>
        <v>0</v>
      </c>
      <c r="S54" s="77">
        <f t="shared" si="7"/>
        <v>1.0689470871191875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'入力シート（補助）'!AN79</f>
        <v>46</v>
      </c>
      <c r="C55" s="314">
        <f>'入力シート（補助）'!AO79</f>
        <v>8</v>
      </c>
      <c r="D55" s="75">
        <f t="shared" si="2"/>
        <v>54</v>
      </c>
      <c r="E55" s="74">
        <f>'入力シート（補助）'!AP79</f>
        <v>0</v>
      </c>
      <c r="F55" s="75">
        <f>'入力シート（補助）'!AQ79</f>
        <v>1</v>
      </c>
      <c r="G55" s="75">
        <f t="shared" si="3"/>
        <v>1</v>
      </c>
      <c r="H55" s="74">
        <f t="shared" si="8"/>
        <v>55</v>
      </c>
      <c r="I55" s="76">
        <f t="shared" si="10"/>
        <v>1.8181818181818181</v>
      </c>
      <c r="J55" s="77">
        <f t="shared" si="4"/>
        <v>1.8835616438356164</v>
      </c>
      <c r="K55" s="78">
        <f>'入力シート（補助）'!AR79</f>
        <v>8</v>
      </c>
      <c r="L55" s="75">
        <f>'入力シート（補助）'!AS79</f>
        <v>2</v>
      </c>
      <c r="M55" s="75">
        <f t="shared" si="31"/>
        <v>10</v>
      </c>
      <c r="N55" s="74">
        <f>'入力シート（補助）'!AT79</f>
        <v>0</v>
      </c>
      <c r="O55" s="75">
        <f>'入力シート（補助）'!AU79</f>
        <v>1</v>
      </c>
      <c r="P55" s="75">
        <f t="shared" si="32"/>
        <v>1</v>
      </c>
      <c r="Q55" s="74">
        <f t="shared" si="9"/>
        <v>11</v>
      </c>
      <c r="R55" s="76">
        <f t="shared" si="11"/>
        <v>9.0909090909090917</v>
      </c>
      <c r="S55" s="77">
        <f t="shared" si="7"/>
        <v>0.58792089791555313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'入力シート（補助）'!AN80</f>
        <v>48</v>
      </c>
      <c r="C56" s="314">
        <f>'入力シート（補助）'!AO80</f>
        <v>8</v>
      </c>
      <c r="D56" s="75">
        <f t="shared" si="2"/>
        <v>56</v>
      </c>
      <c r="E56" s="74">
        <f>'入力シート（補助）'!AP80</f>
        <v>0</v>
      </c>
      <c r="F56" s="75">
        <f>'入力シート（補助）'!AQ80</f>
        <v>3</v>
      </c>
      <c r="G56" s="75">
        <f t="shared" si="3"/>
        <v>3</v>
      </c>
      <c r="H56" s="74">
        <f t="shared" si="8"/>
        <v>59</v>
      </c>
      <c r="I56" s="128">
        <f t="shared" si="10"/>
        <v>5.0847457627118651</v>
      </c>
      <c r="J56" s="129">
        <f t="shared" si="4"/>
        <v>2.0205479452054793</v>
      </c>
      <c r="K56" s="78">
        <f>'入力シート（補助）'!AR80</f>
        <v>12</v>
      </c>
      <c r="L56" s="75">
        <f>'入力シート（補助）'!AS80</f>
        <v>2</v>
      </c>
      <c r="M56" s="75">
        <f t="shared" si="31"/>
        <v>14</v>
      </c>
      <c r="N56" s="74">
        <f>'入力シート（補助）'!AT80</f>
        <v>0</v>
      </c>
      <c r="O56" s="75">
        <f>'入力シート（補助）'!AU80</f>
        <v>0</v>
      </c>
      <c r="P56" s="75">
        <f t="shared" si="32"/>
        <v>0</v>
      </c>
      <c r="Q56" s="74">
        <f t="shared" si="9"/>
        <v>14</v>
      </c>
      <c r="R56" s="128">
        <f t="shared" si="11"/>
        <v>0</v>
      </c>
      <c r="S56" s="129">
        <f t="shared" si="7"/>
        <v>0.74826296098343126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'入力シート（補助）'!AN81</f>
        <v>33</v>
      </c>
      <c r="C57" s="75">
        <f>'入力シート（補助）'!AO81</f>
        <v>6</v>
      </c>
      <c r="D57" s="75">
        <f t="shared" si="2"/>
        <v>39</v>
      </c>
      <c r="E57" s="74">
        <f>'入力シート（補助）'!AP81</f>
        <v>1</v>
      </c>
      <c r="F57" s="75">
        <f>'入力シート（補助）'!AQ81</f>
        <v>2</v>
      </c>
      <c r="G57" s="75">
        <f t="shared" si="3"/>
        <v>3</v>
      </c>
      <c r="H57" s="74">
        <f t="shared" si="8"/>
        <v>42</v>
      </c>
      <c r="I57" s="76">
        <f t="shared" si="10"/>
        <v>7.1428571428571432</v>
      </c>
      <c r="J57" s="77">
        <f t="shared" si="4"/>
        <v>1.4383561643835616</v>
      </c>
      <c r="K57" s="78">
        <f>'入力シート（補助）'!AR81</f>
        <v>20</v>
      </c>
      <c r="L57" s="75">
        <f>'入力シート（補助）'!AS81</f>
        <v>6</v>
      </c>
      <c r="M57" s="75">
        <f t="shared" si="31"/>
        <v>26</v>
      </c>
      <c r="N57" s="74">
        <f>'入力シート（補助）'!AT81</f>
        <v>0</v>
      </c>
      <c r="O57" s="75">
        <f>'入力シート（補助）'!AU81</f>
        <v>1</v>
      </c>
      <c r="P57" s="75">
        <f t="shared" si="32"/>
        <v>1</v>
      </c>
      <c r="Q57" s="74">
        <f t="shared" si="9"/>
        <v>27</v>
      </c>
      <c r="R57" s="76">
        <f t="shared" si="11"/>
        <v>3.7037037037037033</v>
      </c>
      <c r="S57" s="77">
        <f t="shared" si="7"/>
        <v>1.4430785676109033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'入力シート（補助）'!AN82</f>
        <v>36</v>
      </c>
      <c r="C58" s="87">
        <f>'入力シート（補助）'!AO82</f>
        <v>8</v>
      </c>
      <c r="D58" s="87">
        <f t="shared" si="2"/>
        <v>44</v>
      </c>
      <c r="E58" s="86">
        <f>'入力シート（補助）'!AP82</f>
        <v>0</v>
      </c>
      <c r="F58" s="87">
        <f>'入力シート（補助）'!AQ82</f>
        <v>1</v>
      </c>
      <c r="G58" s="87">
        <f t="shared" si="3"/>
        <v>1</v>
      </c>
      <c r="H58" s="86">
        <f t="shared" si="8"/>
        <v>45</v>
      </c>
      <c r="I58" s="132">
        <f t="shared" si="10"/>
        <v>2.2222222222222223</v>
      </c>
      <c r="J58" s="133">
        <f t="shared" si="4"/>
        <v>1.5410958904109588</v>
      </c>
      <c r="K58" s="90">
        <f>'入力シート（補助）'!AR82</f>
        <v>17</v>
      </c>
      <c r="L58" s="87">
        <f>'入力シート（補助）'!AS82</f>
        <v>4</v>
      </c>
      <c r="M58" s="87">
        <f t="shared" si="31"/>
        <v>21</v>
      </c>
      <c r="N58" s="86">
        <f>'入力シート（補助）'!AT82</f>
        <v>0</v>
      </c>
      <c r="O58" s="87">
        <f>'入力シート（補助）'!AU82</f>
        <v>0</v>
      </c>
      <c r="P58" s="87">
        <f t="shared" si="32"/>
        <v>0</v>
      </c>
      <c r="Q58" s="86">
        <f t="shared" si="9"/>
        <v>21</v>
      </c>
      <c r="R58" s="132">
        <f t="shared" si="11"/>
        <v>0</v>
      </c>
      <c r="S58" s="133">
        <f t="shared" si="7"/>
        <v>1.122394441475147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 t="shared" ref="B59" si="33">SUM(B53:B58)</f>
        <v>241</v>
      </c>
      <c r="C59" s="94">
        <f t="shared" ref="C59" si="34">SUM(C53:C58)</f>
        <v>49</v>
      </c>
      <c r="D59" s="94">
        <f t="shared" ref="D59:G59" si="35">SUM(D53:D58)</f>
        <v>290</v>
      </c>
      <c r="E59" s="93">
        <f t="shared" si="35"/>
        <v>1</v>
      </c>
      <c r="F59" s="94">
        <f t="shared" si="35"/>
        <v>12</v>
      </c>
      <c r="G59" s="94">
        <f t="shared" si="35"/>
        <v>13</v>
      </c>
      <c r="H59" s="93">
        <f t="shared" si="8"/>
        <v>303</v>
      </c>
      <c r="I59" s="95">
        <f t="shared" si="10"/>
        <v>4.2904290429042904</v>
      </c>
      <c r="J59" s="96">
        <f t="shared" si="4"/>
        <v>10.376712328767123</v>
      </c>
      <c r="K59" s="97">
        <f t="shared" ref="K59:L59" si="36">SUM(K53:K58)</f>
        <v>92</v>
      </c>
      <c r="L59" s="94">
        <f t="shared" si="36"/>
        <v>22</v>
      </c>
      <c r="M59" s="94">
        <f t="shared" ref="M59:P59" si="37">SUM(M53:M58)</f>
        <v>114</v>
      </c>
      <c r="N59" s="93">
        <f t="shared" si="37"/>
        <v>0</v>
      </c>
      <c r="O59" s="94">
        <f t="shared" si="37"/>
        <v>3</v>
      </c>
      <c r="P59" s="94">
        <f t="shared" si="37"/>
        <v>3</v>
      </c>
      <c r="Q59" s="93">
        <f t="shared" si="9"/>
        <v>117</v>
      </c>
      <c r="R59" s="95">
        <f t="shared" si="11"/>
        <v>2.5641025641025643</v>
      </c>
      <c r="S59" s="96">
        <f t="shared" si="7"/>
        <v>6.2533404596472471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 t="shared" ref="B60" si="38">B30+B37+B38+B39+B40+B41+B42+B43+B44+B45+B52+B59</f>
        <v>2285</v>
      </c>
      <c r="C60" s="142">
        <f t="shared" ref="C60" si="39">C30+C37+C38+C39+C40+C41+C42+C43+C44+C45+C52+C59</f>
        <v>434</v>
      </c>
      <c r="D60" s="143">
        <f t="shared" ref="D60:L60" si="40">D30+D37+D38+D39+D40+D41+D42+D43+D44+D45+D52+D59</f>
        <v>2719</v>
      </c>
      <c r="E60" s="141">
        <f t="shared" si="40"/>
        <v>19</v>
      </c>
      <c r="F60" s="144">
        <f t="shared" si="40"/>
        <v>182</v>
      </c>
      <c r="G60" s="143">
        <f t="shared" si="40"/>
        <v>201</v>
      </c>
      <c r="H60" s="302">
        <f t="shared" si="40"/>
        <v>2920</v>
      </c>
      <c r="I60" s="547">
        <f t="shared" si="10"/>
        <v>6.8835616438356162</v>
      </c>
      <c r="J60" s="304">
        <f t="shared" si="40"/>
        <v>100</v>
      </c>
      <c r="K60" s="145">
        <f t="shared" si="40"/>
        <v>1427</v>
      </c>
      <c r="L60" s="142">
        <f t="shared" si="40"/>
        <v>303</v>
      </c>
      <c r="M60" s="143">
        <f t="shared" ref="M60:Q60" si="41">M30+M37+M38+M39+M40+M41+M42+M43+M44+M45+M52+M59</f>
        <v>1730</v>
      </c>
      <c r="N60" s="141">
        <f t="shared" si="41"/>
        <v>3</v>
      </c>
      <c r="O60" s="144">
        <f t="shared" si="41"/>
        <v>138</v>
      </c>
      <c r="P60" s="143">
        <f t="shared" si="41"/>
        <v>141</v>
      </c>
      <c r="Q60" s="302">
        <f t="shared" si="41"/>
        <v>1871</v>
      </c>
      <c r="R60" s="547">
        <f t="shared" si="11"/>
        <v>7.5360769641902721</v>
      </c>
      <c r="S60" s="304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63" priority="18" stopIfTrue="1">
      <formula>$Y30=1</formula>
    </cfRule>
  </conditionalFormatting>
  <conditionalFormatting sqref="B44:J49 B59:J59 B30:J30 B37:J37 B52:J52">
    <cfRule type="expression" dxfId="62" priority="14" stopIfTrue="1">
      <formula>$Y30=1</formula>
    </cfRule>
  </conditionalFormatting>
  <conditionalFormatting sqref="M30 M37 K44:R49 M52 K59:R59 P52:R52 P37:R37 P30:R30">
    <cfRule type="expression" dxfId="61" priority="13" stopIfTrue="1">
      <formula>$Y30=1</formula>
    </cfRule>
  </conditionalFormatting>
  <conditionalFormatting sqref="N52">
    <cfRule type="expression" dxfId="60" priority="12" stopIfTrue="1">
      <formula>$Y52=1</formula>
    </cfRule>
  </conditionalFormatting>
  <conditionalFormatting sqref="N37">
    <cfRule type="expression" dxfId="59" priority="11" stopIfTrue="1">
      <formula>$Y37=1</formula>
    </cfRule>
  </conditionalFormatting>
  <conditionalFormatting sqref="N30">
    <cfRule type="expression" dxfId="58" priority="10" stopIfTrue="1">
      <formula>$Y30=1</formula>
    </cfRule>
  </conditionalFormatting>
  <conditionalFormatting sqref="K52:L52">
    <cfRule type="expression" dxfId="57" priority="9" stopIfTrue="1">
      <formula>$Y52=1</formula>
    </cfRule>
  </conditionalFormatting>
  <conditionalFormatting sqref="K37:L37">
    <cfRule type="expression" dxfId="56" priority="8" stopIfTrue="1">
      <formula>$Y37=1</formula>
    </cfRule>
  </conditionalFormatting>
  <conditionalFormatting sqref="K30:L30">
    <cfRule type="expression" dxfId="55" priority="7" stopIfTrue="1">
      <formula>$Y30=1</formula>
    </cfRule>
  </conditionalFormatting>
  <conditionalFormatting sqref="O37">
    <cfRule type="expression" dxfId="54" priority="6" stopIfTrue="1">
      <formula>$Y37=1</formula>
    </cfRule>
  </conditionalFormatting>
  <conditionalFormatting sqref="O30">
    <cfRule type="expression" dxfId="53" priority="5" stopIfTrue="1">
      <formula>$Y30=1</formula>
    </cfRule>
  </conditionalFormatting>
  <conditionalFormatting sqref="O52">
    <cfRule type="expression" dxfId="52" priority="4" stopIfTrue="1">
      <formula>$Y52=1</formula>
    </cfRule>
  </conditionalFormatting>
  <conditionalFormatting sqref="S44:S49 S59 S30 S37 S52">
    <cfRule type="expression" dxfId="51" priority="3" stopIfTrue="1">
      <formula>$Y30=1</formula>
    </cfRule>
  </conditionalFormatting>
  <conditionalFormatting sqref="I60">
    <cfRule type="expression" dxfId="50" priority="2" stopIfTrue="1">
      <formula>$Y60=1</formula>
    </cfRule>
  </conditionalFormatting>
  <conditionalFormatting sqref="R60">
    <cfRule type="expression" dxfId="49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BG60"/>
  <sheetViews>
    <sheetView view="pageBreakPreview" topLeftCell="A48" zoomScale="145" zoomScaleNormal="100" zoomScaleSheetLayoutView="145" workbookViewId="0">
      <selection activeCell="R60" sqref="R6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70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216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237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71</v>
      </c>
      <c r="C21" s="38"/>
      <c r="D21" s="38"/>
      <c r="E21" s="38"/>
      <c r="F21" s="38"/>
      <c r="G21" s="38"/>
      <c r="H21" s="38"/>
      <c r="I21" s="38"/>
      <c r="J21" s="39"/>
      <c r="K21" s="40" t="s">
        <v>54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98</v>
      </c>
      <c r="J23" s="56" t="s">
        <v>99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109</v>
      </c>
      <c r="S23" s="56" t="s">
        <v>16</v>
      </c>
      <c r="T23" s="61"/>
      <c r="U23" s="61"/>
      <c r="V23" s="62"/>
      <c r="W23" s="62"/>
      <c r="X23" s="62">
        <v>761</v>
      </c>
      <c r="Y23" s="62">
        <v>116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'入力シート（補助）'!AV48</f>
        <v>82</v>
      </c>
      <c r="C24" s="313">
        <f>'入力シート（補助）'!AW48</f>
        <v>21</v>
      </c>
      <c r="D24" s="66">
        <f>SUM(B24:C24)</f>
        <v>103</v>
      </c>
      <c r="E24" s="65">
        <f>'入力シート（補助）'!AX48</f>
        <v>2</v>
      </c>
      <c r="F24" s="66">
        <f>'入力シート（補助）'!AY48</f>
        <v>6</v>
      </c>
      <c r="G24" s="66">
        <f>SUM(E24:F24)</f>
        <v>8</v>
      </c>
      <c r="H24" s="65">
        <f>D24+G24</f>
        <v>111</v>
      </c>
      <c r="I24" s="67">
        <f t="shared" ref="I24:I26" si="0">IF(H24=0,"-",G24/H24%)</f>
        <v>7.2072072072072064</v>
      </c>
      <c r="J24" s="68">
        <f>H24/$H$60%</f>
        <v>1.608928830265256</v>
      </c>
      <c r="K24" s="69">
        <f>'入力シート（補助）'!AZ48</f>
        <v>23</v>
      </c>
      <c r="L24" s="66">
        <f>'入力シート（補助）'!BA48</f>
        <v>4</v>
      </c>
      <c r="M24" s="66">
        <f>SUM(K24:L24)</f>
        <v>27</v>
      </c>
      <c r="N24" s="65">
        <f>'入力シート（補助）'!BB48</f>
        <v>0</v>
      </c>
      <c r="O24" s="66">
        <f>'入力シート（補助）'!BC48</f>
        <v>1</v>
      </c>
      <c r="P24" s="66">
        <f>SUM(N24:O24)</f>
        <v>1</v>
      </c>
      <c r="Q24" s="65">
        <f>M24+P24</f>
        <v>28</v>
      </c>
      <c r="R24" s="67">
        <f t="shared" ref="R24:R26" si="1">IF(Q24=0,"-",P24/Q24%)</f>
        <v>3.5714285714285712</v>
      </c>
      <c r="S24" s="68">
        <f>Q24/$Q$60%</f>
        <v>1.3005109150023222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'入力シート（補助）'!AV49</f>
        <v>66</v>
      </c>
      <c r="C25" s="314">
        <f>'入力シート（補助）'!AW49</f>
        <v>26</v>
      </c>
      <c r="D25" s="75">
        <f t="shared" ref="D25:D58" si="2">SUM(B25:C25)</f>
        <v>92</v>
      </c>
      <c r="E25" s="74">
        <f>'入力シート（補助）'!AX49</f>
        <v>2</v>
      </c>
      <c r="F25" s="75">
        <f>'入力シート（補助）'!AY49</f>
        <v>4</v>
      </c>
      <c r="G25" s="75">
        <f t="shared" ref="G25:G58" si="3">SUM(E25:F25)</f>
        <v>6</v>
      </c>
      <c r="H25" s="74">
        <f>D25+G25</f>
        <v>98</v>
      </c>
      <c r="I25" s="76">
        <f t="shared" si="0"/>
        <v>6.1224489795918364</v>
      </c>
      <c r="J25" s="77">
        <f t="shared" ref="J25:J59" si="4">H25/$H$60%</f>
        <v>1.4204957240179736</v>
      </c>
      <c r="K25" s="78">
        <f>'入力シート（補助）'!AZ49</f>
        <v>20</v>
      </c>
      <c r="L25" s="75">
        <f>'入力シート（補助）'!BA49</f>
        <v>6</v>
      </c>
      <c r="M25" s="75">
        <f t="shared" ref="M25:M29" si="5">SUM(K25:L25)</f>
        <v>26</v>
      </c>
      <c r="N25" s="74">
        <f>'入力シート（補助）'!BB49</f>
        <v>0</v>
      </c>
      <c r="O25" s="75">
        <f>'入力シート（補助）'!BC49</f>
        <v>2</v>
      </c>
      <c r="P25" s="75">
        <f t="shared" ref="P25:P29" si="6">SUM(N25:O25)</f>
        <v>2</v>
      </c>
      <c r="Q25" s="74">
        <f>M25+P25</f>
        <v>28</v>
      </c>
      <c r="R25" s="76">
        <f t="shared" si="1"/>
        <v>7.1428571428571423</v>
      </c>
      <c r="S25" s="77">
        <f t="shared" ref="S25:S60" si="7">Q25/$Q$60%</f>
        <v>1.3005109150023222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'入力シート（補助）'!AV50</f>
        <v>98</v>
      </c>
      <c r="C26" s="314">
        <f>'入力シート（補助）'!AW50</f>
        <v>22</v>
      </c>
      <c r="D26" s="75">
        <f t="shared" si="2"/>
        <v>120</v>
      </c>
      <c r="E26" s="74">
        <f>'入力シート（補助）'!AX50</f>
        <v>3</v>
      </c>
      <c r="F26" s="75">
        <f>'入力シート（補助）'!AY50</f>
        <v>3</v>
      </c>
      <c r="G26" s="75">
        <f t="shared" si="3"/>
        <v>6</v>
      </c>
      <c r="H26" s="74">
        <f t="shared" ref="H26:H59" si="8">D26+G26</f>
        <v>126</v>
      </c>
      <c r="I26" s="76">
        <f t="shared" si="0"/>
        <v>4.7619047619047619</v>
      </c>
      <c r="J26" s="77">
        <f t="shared" si="4"/>
        <v>1.8263516451659663</v>
      </c>
      <c r="K26" s="78">
        <f>'入力シート（補助）'!AZ50</f>
        <v>24</v>
      </c>
      <c r="L26" s="75">
        <f>'入力シート（補助）'!BA50</f>
        <v>2</v>
      </c>
      <c r="M26" s="75">
        <f t="shared" si="5"/>
        <v>26</v>
      </c>
      <c r="N26" s="74">
        <f>'入力シート（補助）'!BB50</f>
        <v>0</v>
      </c>
      <c r="O26" s="75">
        <f>'入力シート（補助）'!BC50</f>
        <v>3</v>
      </c>
      <c r="P26" s="75">
        <f t="shared" si="6"/>
        <v>3</v>
      </c>
      <c r="Q26" s="74">
        <f t="shared" ref="Q26:Q59" si="9">M26+P26</f>
        <v>29</v>
      </c>
      <c r="R26" s="76">
        <f t="shared" si="1"/>
        <v>10.344827586206897</v>
      </c>
      <c r="S26" s="77">
        <f t="shared" si="7"/>
        <v>1.3469577333952623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'入力シート（補助）'!AV51</f>
        <v>93</v>
      </c>
      <c r="C27" s="315">
        <f>'入力シート（補助）'!AW51</f>
        <v>15</v>
      </c>
      <c r="D27" s="81">
        <f t="shared" si="2"/>
        <v>108</v>
      </c>
      <c r="E27" s="80">
        <f>'入力シート（補助）'!AX51</f>
        <v>1</v>
      </c>
      <c r="F27" s="81">
        <f>'入力シート（補助）'!AY51</f>
        <v>3</v>
      </c>
      <c r="G27" s="81">
        <f t="shared" si="3"/>
        <v>4</v>
      </c>
      <c r="H27" s="80">
        <f t="shared" si="8"/>
        <v>112</v>
      </c>
      <c r="I27" s="82">
        <f>IF(H27=0,"-",G27/H27%)</f>
        <v>3.5714285714285712</v>
      </c>
      <c r="J27" s="83">
        <f t="shared" si="4"/>
        <v>1.6234236845919701</v>
      </c>
      <c r="K27" s="84">
        <f>'入力シート（補助）'!AZ51</f>
        <v>37</v>
      </c>
      <c r="L27" s="81">
        <f>'入力シート（補助）'!BA51</f>
        <v>9</v>
      </c>
      <c r="M27" s="81">
        <f t="shared" si="5"/>
        <v>46</v>
      </c>
      <c r="N27" s="80">
        <f>'入力シート（補助）'!BB51</f>
        <v>0</v>
      </c>
      <c r="O27" s="81">
        <f>'入力シート（補助）'!BC51</f>
        <v>1</v>
      </c>
      <c r="P27" s="81">
        <f t="shared" si="6"/>
        <v>1</v>
      </c>
      <c r="Q27" s="80">
        <f t="shared" si="9"/>
        <v>47</v>
      </c>
      <c r="R27" s="82">
        <f>IF(Q27=0,"-",P27/Q27%)</f>
        <v>2.1276595744680851</v>
      </c>
      <c r="S27" s="83">
        <f t="shared" si="7"/>
        <v>2.1830004644681837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'入力シート（補助）'!AV52</f>
        <v>82</v>
      </c>
      <c r="C28" s="314">
        <f>'入力シート（補助）'!AW52</f>
        <v>12</v>
      </c>
      <c r="D28" s="75">
        <f t="shared" si="2"/>
        <v>94</v>
      </c>
      <c r="E28" s="74">
        <f>'入力シート（補助）'!AX52</f>
        <v>4</v>
      </c>
      <c r="F28" s="75">
        <f>'入力シート（補助）'!AY52</f>
        <v>4</v>
      </c>
      <c r="G28" s="75">
        <f t="shared" si="3"/>
        <v>8</v>
      </c>
      <c r="H28" s="74">
        <f t="shared" si="8"/>
        <v>102</v>
      </c>
      <c r="I28" s="76">
        <f t="shared" ref="I28:I60" si="10">IF(H28=0,"-",G28/H28%)</f>
        <v>7.8431372549019605</v>
      </c>
      <c r="J28" s="77">
        <f t="shared" si="4"/>
        <v>1.4784751413248298</v>
      </c>
      <c r="K28" s="78">
        <f>'入力シート（補助）'!AZ52</f>
        <v>36</v>
      </c>
      <c r="L28" s="75">
        <f>'入力シート（補助）'!BA52</f>
        <v>5</v>
      </c>
      <c r="M28" s="75">
        <f t="shared" si="5"/>
        <v>41</v>
      </c>
      <c r="N28" s="74">
        <f>'入力シート（補助）'!BB52</f>
        <v>0</v>
      </c>
      <c r="O28" s="75">
        <f>'入力シート（補助）'!BC52</f>
        <v>1</v>
      </c>
      <c r="P28" s="75">
        <f t="shared" si="6"/>
        <v>1</v>
      </c>
      <c r="Q28" s="74">
        <f t="shared" si="9"/>
        <v>42</v>
      </c>
      <c r="R28" s="76">
        <f t="shared" ref="R28:R60" si="11">IF(Q28=0,"-",P28/Q28%)</f>
        <v>2.3809523809523809</v>
      </c>
      <c r="S28" s="77">
        <f t="shared" si="7"/>
        <v>1.9507663725034834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'入力シート（補助）'!AV53</f>
        <v>92</v>
      </c>
      <c r="C29" s="316">
        <f>'入力シート（補助）'!AW53</f>
        <v>21</v>
      </c>
      <c r="D29" s="87">
        <f t="shared" si="2"/>
        <v>113</v>
      </c>
      <c r="E29" s="86">
        <f>'入力シート（補助）'!AX53</f>
        <v>2</v>
      </c>
      <c r="F29" s="87">
        <f>'入力シート（補助）'!AY53</f>
        <v>5</v>
      </c>
      <c r="G29" s="87">
        <f t="shared" si="3"/>
        <v>7</v>
      </c>
      <c r="H29" s="86">
        <f t="shared" si="8"/>
        <v>120</v>
      </c>
      <c r="I29" s="88">
        <f t="shared" si="10"/>
        <v>5.8333333333333339</v>
      </c>
      <c r="J29" s="89">
        <f t="shared" si="4"/>
        <v>1.7393825192056822</v>
      </c>
      <c r="K29" s="90">
        <f>'入力シート（補助）'!AZ53</f>
        <v>35</v>
      </c>
      <c r="L29" s="87">
        <f>'入力シート（補助）'!BA53</f>
        <v>5</v>
      </c>
      <c r="M29" s="87">
        <f t="shared" si="5"/>
        <v>40</v>
      </c>
      <c r="N29" s="86">
        <f>'入力シート（補助）'!BB53</f>
        <v>0</v>
      </c>
      <c r="O29" s="87">
        <f>'入力シート（補助）'!BC53</f>
        <v>0</v>
      </c>
      <c r="P29" s="87">
        <f t="shared" si="6"/>
        <v>0</v>
      </c>
      <c r="Q29" s="86">
        <f t="shared" si="9"/>
        <v>40</v>
      </c>
      <c r="R29" s="88">
        <f t="shared" si="11"/>
        <v>0</v>
      </c>
      <c r="S29" s="89">
        <f t="shared" si="7"/>
        <v>1.8578727357176033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 t="shared" ref="B30" si="12">SUM(B24:B29)</f>
        <v>513</v>
      </c>
      <c r="C30" s="310">
        <f t="shared" ref="C30" si="13">SUM(C24:C29)</f>
        <v>117</v>
      </c>
      <c r="D30" s="94">
        <f t="shared" ref="D30:G30" si="14">SUM(D24:D29)</f>
        <v>630</v>
      </c>
      <c r="E30" s="93">
        <f t="shared" si="14"/>
        <v>14</v>
      </c>
      <c r="F30" s="310">
        <f t="shared" si="14"/>
        <v>25</v>
      </c>
      <c r="G30" s="94">
        <f t="shared" si="14"/>
        <v>39</v>
      </c>
      <c r="H30" s="93">
        <f t="shared" si="8"/>
        <v>669</v>
      </c>
      <c r="I30" s="95">
        <f t="shared" si="10"/>
        <v>5.8295964125560538</v>
      </c>
      <c r="J30" s="96">
        <f t="shared" si="4"/>
        <v>9.6970575445716776</v>
      </c>
      <c r="K30" s="93">
        <f t="shared" ref="K30:L30" si="15">SUM(K24:K29)</f>
        <v>175</v>
      </c>
      <c r="L30" s="310">
        <f t="shared" si="15"/>
        <v>31</v>
      </c>
      <c r="M30" s="94">
        <f t="shared" ref="M30:P30" si="16">SUM(M24:M29)</f>
        <v>206</v>
      </c>
      <c r="N30" s="93">
        <f t="shared" si="16"/>
        <v>0</v>
      </c>
      <c r="O30" s="310">
        <f t="shared" si="16"/>
        <v>8</v>
      </c>
      <c r="P30" s="94">
        <f t="shared" si="16"/>
        <v>8</v>
      </c>
      <c r="Q30" s="93">
        <f t="shared" si="9"/>
        <v>214</v>
      </c>
      <c r="R30" s="95">
        <f t="shared" si="11"/>
        <v>3.7383177570093458</v>
      </c>
      <c r="S30" s="96">
        <f t="shared" si="7"/>
        <v>9.9396191360891777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'入力シート（補助）'!AV55</f>
        <v>92</v>
      </c>
      <c r="C31" s="317">
        <f>'入力シート（補助）'!AW55</f>
        <v>18</v>
      </c>
      <c r="D31" s="100">
        <f t="shared" si="2"/>
        <v>110</v>
      </c>
      <c r="E31" s="99">
        <f>'入力シート（補助）'!AX55</f>
        <v>3</v>
      </c>
      <c r="F31" s="100">
        <f>'入力シート（補助）'!AY55</f>
        <v>3</v>
      </c>
      <c r="G31" s="100">
        <f t="shared" si="3"/>
        <v>6</v>
      </c>
      <c r="H31" s="99">
        <f t="shared" si="8"/>
        <v>116</v>
      </c>
      <c r="I31" s="101">
        <f t="shared" si="10"/>
        <v>5.1724137931034484</v>
      </c>
      <c r="J31" s="102">
        <f t="shared" si="4"/>
        <v>1.681403101898826</v>
      </c>
      <c r="K31" s="103">
        <f>'入力シート（補助）'!AZ55</f>
        <v>52</v>
      </c>
      <c r="L31" s="100">
        <f>'入力シート（補助）'!BA55</f>
        <v>5</v>
      </c>
      <c r="M31" s="100">
        <f t="shared" ref="M31:M36" si="17">SUM(K31:L31)</f>
        <v>57</v>
      </c>
      <c r="N31" s="99">
        <f>'入力シート（補助）'!BB55</f>
        <v>0</v>
      </c>
      <c r="O31" s="100">
        <f>'入力シート（補助）'!BC55</f>
        <v>0</v>
      </c>
      <c r="P31" s="100">
        <f t="shared" ref="P31:P36" si="18">SUM(N31:O31)</f>
        <v>0</v>
      </c>
      <c r="Q31" s="99">
        <f t="shared" si="9"/>
        <v>57</v>
      </c>
      <c r="R31" s="101">
        <f t="shared" si="11"/>
        <v>0</v>
      </c>
      <c r="S31" s="102">
        <f t="shared" si="7"/>
        <v>2.6474686483975844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'入力シート（補助）'!AV56</f>
        <v>88</v>
      </c>
      <c r="C32" s="314">
        <f>'入力シート（補助）'!AW56</f>
        <v>15</v>
      </c>
      <c r="D32" s="75">
        <f t="shared" si="2"/>
        <v>103</v>
      </c>
      <c r="E32" s="74">
        <f>'入力シート（補助）'!AX56</f>
        <v>2</v>
      </c>
      <c r="F32" s="75">
        <f>'入力シート（補助）'!AY56</f>
        <v>2</v>
      </c>
      <c r="G32" s="75">
        <f t="shared" si="3"/>
        <v>4</v>
      </c>
      <c r="H32" s="74">
        <f t="shared" si="8"/>
        <v>107</v>
      </c>
      <c r="I32" s="76">
        <f t="shared" si="10"/>
        <v>3.7383177570093458</v>
      </c>
      <c r="J32" s="77">
        <f t="shared" si="4"/>
        <v>1.5509494129583998</v>
      </c>
      <c r="K32" s="78">
        <f>'入力シート（補助）'!AZ56</f>
        <v>37</v>
      </c>
      <c r="L32" s="75">
        <f>'入力シート（補助）'!BA56</f>
        <v>4</v>
      </c>
      <c r="M32" s="75">
        <f t="shared" si="17"/>
        <v>41</v>
      </c>
      <c r="N32" s="74">
        <f>'入力シート（補助）'!BB56</f>
        <v>0</v>
      </c>
      <c r="O32" s="75">
        <f>'入力シート（補助）'!BC56</f>
        <v>2</v>
      </c>
      <c r="P32" s="75">
        <f t="shared" si="18"/>
        <v>2</v>
      </c>
      <c r="Q32" s="74">
        <f t="shared" si="9"/>
        <v>43</v>
      </c>
      <c r="R32" s="76">
        <f t="shared" si="11"/>
        <v>4.6511627906976747</v>
      </c>
      <c r="S32" s="77">
        <f t="shared" si="7"/>
        <v>1.9972131908964235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'入力シート（補助）'!AV57</f>
        <v>79</v>
      </c>
      <c r="C33" s="314">
        <f>'入力シート（補助）'!AW57</f>
        <v>15</v>
      </c>
      <c r="D33" s="75">
        <f t="shared" si="2"/>
        <v>94</v>
      </c>
      <c r="E33" s="74">
        <f>'入力シート（補助）'!AX57</f>
        <v>4</v>
      </c>
      <c r="F33" s="75">
        <f>'入力シート（補助）'!AY57</f>
        <v>2</v>
      </c>
      <c r="G33" s="75">
        <f t="shared" si="3"/>
        <v>6</v>
      </c>
      <c r="H33" s="74">
        <f t="shared" si="8"/>
        <v>100</v>
      </c>
      <c r="I33" s="76">
        <f t="shared" si="10"/>
        <v>6</v>
      </c>
      <c r="J33" s="77">
        <f t="shared" si="4"/>
        <v>1.4494854326714017</v>
      </c>
      <c r="K33" s="78">
        <f>'入力シート（補助）'!AZ57</f>
        <v>34</v>
      </c>
      <c r="L33" s="75">
        <f>'入力シート（補助）'!BA57</f>
        <v>7</v>
      </c>
      <c r="M33" s="75">
        <f t="shared" si="17"/>
        <v>41</v>
      </c>
      <c r="N33" s="74">
        <f>'入力シート（補助）'!BB57</f>
        <v>0</v>
      </c>
      <c r="O33" s="75">
        <f>'入力シート（補助）'!BC57</f>
        <v>1</v>
      </c>
      <c r="P33" s="75">
        <f t="shared" si="18"/>
        <v>1</v>
      </c>
      <c r="Q33" s="74">
        <f t="shared" si="9"/>
        <v>42</v>
      </c>
      <c r="R33" s="76">
        <f t="shared" si="11"/>
        <v>2.3809523809523809</v>
      </c>
      <c r="S33" s="77">
        <f t="shared" si="7"/>
        <v>1.9507663725034834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'入力シート（補助）'!AV58</f>
        <v>109</v>
      </c>
      <c r="C34" s="314">
        <f>'入力シート（補助）'!AW58</f>
        <v>24</v>
      </c>
      <c r="D34" s="75">
        <f t="shared" si="2"/>
        <v>133</v>
      </c>
      <c r="E34" s="74">
        <f>'入力シート（補助）'!AX58</f>
        <v>2</v>
      </c>
      <c r="F34" s="75">
        <f>'入力シート（補助）'!AY58</f>
        <v>7</v>
      </c>
      <c r="G34" s="75">
        <f t="shared" si="3"/>
        <v>9</v>
      </c>
      <c r="H34" s="74">
        <f t="shared" si="8"/>
        <v>142</v>
      </c>
      <c r="I34" s="76">
        <f t="shared" si="10"/>
        <v>6.3380281690140849</v>
      </c>
      <c r="J34" s="77">
        <f t="shared" si="4"/>
        <v>2.0582693143933906</v>
      </c>
      <c r="K34" s="78">
        <f>'入力シート（補助）'!AZ58</f>
        <v>41</v>
      </c>
      <c r="L34" s="75">
        <f>'入力シート（補助）'!BA58</f>
        <v>5</v>
      </c>
      <c r="M34" s="75">
        <f t="shared" si="17"/>
        <v>46</v>
      </c>
      <c r="N34" s="74">
        <f>'入力シート（補助）'!BB58</f>
        <v>0</v>
      </c>
      <c r="O34" s="75">
        <f>'入力シート（補助）'!BC58</f>
        <v>3</v>
      </c>
      <c r="P34" s="75">
        <f t="shared" si="18"/>
        <v>3</v>
      </c>
      <c r="Q34" s="74">
        <f t="shared" si="9"/>
        <v>49</v>
      </c>
      <c r="R34" s="76">
        <f t="shared" si="11"/>
        <v>6.1224489795918364</v>
      </c>
      <c r="S34" s="77">
        <f t="shared" si="7"/>
        <v>2.2758941012540639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'入力シート（補助）'!AV59</f>
        <v>97</v>
      </c>
      <c r="C35" s="314">
        <f>'入力シート（補助）'!AW59</f>
        <v>10</v>
      </c>
      <c r="D35" s="75">
        <f t="shared" si="2"/>
        <v>107</v>
      </c>
      <c r="E35" s="74">
        <f>'入力シート（補助）'!AX59</f>
        <v>2</v>
      </c>
      <c r="F35" s="75">
        <f>'入力シート（補助）'!AY59</f>
        <v>4</v>
      </c>
      <c r="G35" s="75">
        <f t="shared" si="3"/>
        <v>6</v>
      </c>
      <c r="H35" s="74">
        <f t="shared" si="8"/>
        <v>113</v>
      </c>
      <c r="I35" s="76">
        <f t="shared" si="10"/>
        <v>5.3097345132743365</v>
      </c>
      <c r="J35" s="77">
        <f t="shared" si="4"/>
        <v>1.6379185389186839</v>
      </c>
      <c r="K35" s="78">
        <f>'入力シート（補助）'!AZ59</f>
        <v>39</v>
      </c>
      <c r="L35" s="75">
        <f>'入力シート（補助）'!BA59</f>
        <v>7</v>
      </c>
      <c r="M35" s="75">
        <f t="shared" si="17"/>
        <v>46</v>
      </c>
      <c r="N35" s="74">
        <f>'入力シート（補助）'!BB59</f>
        <v>0</v>
      </c>
      <c r="O35" s="75">
        <f>'入力シート（補助）'!BC59</f>
        <v>5</v>
      </c>
      <c r="P35" s="75">
        <f t="shared" si="18"/>
        <v>5</v>
      </c>
      <c r="Q35" s="74">
        <f t="shared" si="9"/>
        <v>51</v>
      </c>
      <c r="R35" s="76">
        <f t="shared" si="11"/>
        <v>9.8039215686274517</v>
      </c>
      <c r="S35" s="77">
        <f t="shared" si="7"/>
        <v>2.368787738039944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'入力シート（補助）'!AV60</f>
        <v>55</v>
      </c>
      <c r="C36" s="316">
        <f>'入力シート（補助）'!AW60</f>
        <v>22</v>
      </c>
      <c r="D36" s="87">
        <f t="shared" si="2"/>
        <v>77</v>
      </c>
      <c r="E36" s="86">
        <f>'入力シート（補助）'!AX60</f>
        <v>3</v>
      </c>
      <c r="F36" s="87">
        <f>'入力シート（補助）'!AY60</f>
        <v>4</v>
      </c>
      <c r="G36" s="87">
        <f t="shared" si="3"/>
        <v>7</v>
      </c>
      <c r="H36" s="86">
        <f t="shared" si="8"/>
        <v>84</v>
      </c>
      <c r="I36" s="88">
        <f t="shared" si="10"/>
        <v>8.3333333333333339</v>
      </c>
      <c r="J36" s="89">
        <f t="shared" si="4"/>
        <v>1.2175677634439774</v>
      </c>
      <c r="K36" s="90">
        <f>'入力シート（補助）'!AZ60</f>
        <v>41</v>
      </c>
      <c r="L36" s="87">
        <f>'入力シート（補助）'!BA60</f>
        <v>7</v>
      </c>
      <c r="M36" s="87">
        <f t="shared" si="17"/>
        <v>48</v>
      </c>
      <c r="N36" s="86">
        <f>'入力シート（補助）'!BB60</f>
        <v>0</v>
      </c>
      <c r="O36" s="87">
        <f>'入力シート（補助）'!BC60</f>
        <v>5</v>
      </c>
      <c r="P36" s="87">
        <f t="shared" si="18"/>
        <v>5</v>
      </c>
      <c r="Q36" s="86">
        <f t="shared" si="9"/>
        <v>53</v>
      </c>
      <c r="R36" s="88">
        <f t="shared" si="11"/>
        <v>9.4339622641509422</v>
      </c>
      <c r="S36" s="89">
        <f t="shared" si="7"/>
        <v>2.4616813748258242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318">
        <f t="shared" ref="B37" si="19">SUM(B31:B36)</f>
        <v>520</v>
      </c>
      <c r="C37" s="310">
        <f t="shared" ref="C37" si="20">SUM(C31:C36)</f>
        <v>104</v>
      </c>
      <c r="D37" s="94">
        <f t="shared" ref="D37:G37" si="21">SUM(D31:D36)</f>
        <v>624</v>
      </c>
      <c r="E37" s="93">
        <f t="shared" si="21"/>
        <v>16</v>
      </c>
      <c r="F37" s="310">
        <f t="shared" si="21"/>
        <v>22</v>
      </c>
      <c r="G37" s="94">
        <f t="shared" si="21"/>
        <v>38</v>
      </c>
      <c r="H37" s="93">
        <f t="shared" si="8"/>
        <v>662</v>
      </c>
      <c r="I37" s="95">
        <f t="shared" si="10"/>
        <v>5.7401812688821749</v>
      </c>
      <c r="J37" s="96">
        <f t="shared" si="4"/>
        <v>9.5955935642846804</v>
      </c>
      <c r="K37" s="93">
        <f t="shared" ref="K37:L37" si="22">SUM(K31:K36)</f>
        <v>244</v>
      </c>
      <c r="L37" s="310">
        <f t="shared" si="22"/>
        <v>35</v>
      </c>
      <c r="M37" s="94">
        <f t="shared" ref="M37:P37" si="23">SUM(M31:M36)</f>
        <v>279</v>
      </c>
      <c r="N37" s="93">
        <f t="shared" si="23"/>
        <v>0</v>
      </c>
      <c r="O37" s="310">
        <f t="shared" si="23"/>
        <v>16</v>
      </c>
      <c r="P37" s="94">
        <f t="shared" si="23"/>
        <v>16</v>
      </c>
      <c r="Q37" s="93">
        <f t="shared" si="9"/>
        <v>295</v>
      </c>
      <c r="R37" s="95">
        <f t="shared" si="11"/>
        <v>5.4237288135593218</v>
      </c>
      <c r="S37" s="96">
        <f t="shared" si="7"/>
        <v>13.701811425917324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'入力シート（補助）'!AV62</f>
        <v>530</v>
      </c>
      <c r="C38" s="108">
        <f>'入力シート（補助）'!AW62</f>
        <v>63</v>
      </c>
      <c r="D38" s="94">
        <f t="shared" si="2"/>
        <v>593</v>
      </c>
      <c r="E38" s="104">
        <f>'入力シート（補助）'!AX62</f>
        <v>14</v>
      </c>
      <c r="F38" s="105">
        <f>'入力シート（補助）'!AY62</f>
        <v>23</v>
      </c>
      <c r="G38" s="94">
        <f t="shared" si="3"/>
        <v>37</v>
      </c>
      <c r="H38" s="93">
        <f t="shared" si="8"/>
        <v>630</v>
      </c>
      <c r="I38" s="95">
        <f t="shared" si="10"/>
        <v>5.8730158730158735</v>
      </c>
      <c r="J38" s="96">
        <f t="shared" si="4"/>
        <v>9.1317582258298309</v>
      </c>
      <c r="K38" s="106">
        <f>'入力シート（補助）'!AZ62</f>
        <v>186</v>
      </c>
      <c r="L38" s="105">
        <f>'入力シート（補助）'!BA62</f>
        <v>24</v>
      </c>
      <c r="M38" s="94">
        <f t="shared" ref="M38:M51" si="24">SUM(K38:L38)</f>
        <v>210</v>
      </c>
      <c r="N38" s="104">
        <f>'入力シート（補助）'!BB62</f>
        <v>0</v>
      </c>
      <c r="O38" s="105">
        <f>'入力シート（補助）'!BC62</f>
        <v>14</v>
      </c>
      <c r="P38" s="94">
        <f t="shared" ref="P38:P51" si="25">SUM(N38:O38)</f>
        <v>14</v>
      </c>
      <c r="Q38" s="93">
        <f t="shared" si="9"/>
        <v>224</v>
      </c>
      <c r="R38" s="95">
        <f t="shared" si="11"/>
        <v>6.2499999999999991</v>
      </c>
      <c r="S38" s="96">
        <f t="shared" si="7"/>
        <v>10.404087320018578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5" t="s">
        <v>32</v>
      </c>
      <c r="B39" s="104">
        <f>'入力シート（補助）'!AV63</f>
        <v>487</v>
      </c>
      <c r="C39" s="108">
        <f>'入力シート（補助）'!AW63</f>
        <v>62</v>
      </c>
      <c r="D39" s="94">
        <f t="shared" si="2"/>
        <v>549</v>
      </c>
      <c r="E39" s="104">
        <f>'入力シート（補助）'!AX63</f>
        <v>10</v>
      </c>
      <c r="F39" s="105">
        <f>'入力シート（補助）'!AY63</f>
        <v>19</v>
      </c>
      <c r="G39" s="94">
        <f t="shared" si="3"/>
        <v>29</v>
      </c>
      <c r="H39" s="93">
        <f t="shared" si="8"/>
        <v>578</v>
      </c>
      <c r="I39" s="95">
        <f t="shared" si="10"/>
        <v>5.0173010380622838</v>
      </c>
      <c r="J39" s="96">
        <f t="shared" si="4"/>
        <v>8.3780258008407014</v>
      </c>
      <c r="K39" s="106">
        <f>'入力シート（補助）'!AZ63</f>
        <v>123</v>
      </c>
      <c r="L39" s="105">
        <f>'入力シート（補助）'!BA63</f>
        <v>29</v>
      </c>
      <c r="M39" s="94">
        <f t="shared" si="24"/>
        <v>152</v>
      </c>
      <c r="N39" s="104">
        <f>'入力シート（補助）'!BB63</f>
        <v>0</v>
      </c>
      <c r="O39" s="105">
        <f>'入力シート（補助）'!BC63</f>
        <v>13</v>
      </c>
      <c r="P39" s="94">
        <f t="shared" si="25"/>
        <v>13</v>
      </c>
      <c r="Q39" s="93">
        <f t="shared" si="9"/>
        <v>165</v>
      </c>
      <c r="R39" s="95">
        <f t="shared" si="11"/>
        <v>7.8787878787878789</v>
      </c>
      <c r="S39" s="96">
        <f t="shared" si="7"/>
        <v>7.6637250348351138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5" t="s">
        <v>33</v>
      </c>
      <c r="B40" s="104">
        <f>'入力シート（補助）'!AV64</f>
        <v>447</v>
      </c>
      <c r="C40" s="108">
        <f>'入力シート（補助）'!AW64</f>
        <v>76</v>
      </c>
      <c r="D40" s="94">
        <f t="shared" si="2"/>
        <v>523</v>
      </c>
      <c r="E40" s="104">
        <f>'入力シート（補助）'!AX64</f>
        <v>9</v>
      </c>
      <c r="F40" s="105">
        <f>'入力シート（補助）'!AY64</f>
        <v>21</v>
      </c>
      <c r="G40" s="94">
        <f t="shared" si="3"/>
        <v>30</v>
      </c>
      <c r="H40" s="93">
        <f t="shared" si="8"/>
        <v>553</v>
      </c>
      <c r="I40" s="95">
        <f t="shared" si="10"/>
        <v>5.4249547920433994</v>
      </c>
      <c r="J40" s="96">
        <f t="shared" si="4"/>
        <v>8.0156544426728509</v>
      </c>
      <c r="K40" s="106">
        <f>'入力シート（補助）'!AZ64</f>
        <v>123</v>
      </c>
      <c r="L40" s="105">
        <f>'入力シート（補助）'!BA64</f>
        <v>33</v>
      </c>
      <c r="M40" s="94">
        <f t="shared" si="24"/>
        <v>156</v>
      </c>
      <c r="N40" s="104">
        <f>'入力シート（補助）'!BB64</f>
        <v>0</v>
      </c>
      <c r="O40" s="105">
        <f>'入力シート（補助）'!BC64</f>
        <v>8</v>
      </c>
      <c r="P40" s="94">
        <f t="shared" si="25"/>
        <v>8</v>
      </c>
      <c r="Q40" s="93">
        <f t="shared" si="9"/>
        <v>164</v>
      </c>
      <c r="R40" s="95">
        <f t="shared" si="11"/>
        <v>4.8780487804878048</v>
      </c>
      <c r="S40" s="96">
        <f t="shared" si="7"/>
        <v>7.6172782164421733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5" t="s">
        <v>34</v>
      </c>
      <c r="B41" s="104">
        <f>'入力シート（補助）'!AV65</f>
        <v>474</v>
      </c>
      <c r="C41" s="108">
        <f>'入力シート（補助）'!AW65</f>
        <v>62</v>
      </c>
      <c r="D41" s="94">
        <f t="shared" si="2"/>
        <v>536</v>
      </c>
      <c r="E41" s="104">
        <f>'入力シート（補助）'!AX65</f>
        <v>12</v>
      </c>
      <c r="F41" s="105">
        <f>'入力シート（補助）'!AY65</f>
        <v>18</v>
      </c>
      <c r="G41" s="94">
        <f t="shared" si="3"/>
        <v>30</v>
      </c>
      <c r="H41" s="93">
        <f t="shared" si="8"/>
        <v>566</v>
      </c>
      <c r="I41" s="95">
        <f t="shared" si="10"/>
        <v>5.3003533568904588</v>
      </c>
      <c r="J41" s="96">
        <f t="shared" si="4"/>
        <v>8.2040875489201337</v>
      </c>
      <c r="K41" s="106">
        <f>'入力シート（補助）'!AZ65</f>
        <v>136</v>
      </c>
      <c r="L41" s="105">
        <f>'入力シート（補助）'!BA65</f>
        <v>27</v>
      </c>
      <c r="M41" s="94">
        <f t="shared" si="24"/>
        <v>163</v>
      </c>
      <c r="N41" s="104">
        <f>'入力シート（補助）'!BB65</f>
        <v>1</v>
      </c>
      <c r="O41" s="105">
        <f>'入力シート（補助）'!BC65</f>
        <v>11</v>
      </c>
      <c r="P41" s="94">
        <f t="shared" si="25"/>
        <v>12</v>
      </c>
      <c r="Q41" s="93">
        <f t="shared" si="9"/>
        <v>175</v>
      </c>
      <c r="R41" s="95">
        <f t="shared" si="11"/>
        <v>6.8571428571428568</v>
      </c>
      <c r="S41" s="96">
        <f t="shared" si="7"/>
        <v>8.1281932187645136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5" t="s">
        <v>35</v>
      </c>
      <c r="B42" s="104">
        <f>'入力シート（補助）'!AV66</f>
        <v>445</v>
      </c>
      <c r="C42" s="108">
        <f>'入力シート（補助）'!AW66</f>
        <v>88</v>
      </c>
      <c r="D42" s="94">
        <f t="shared" si="2"/>
        <v>533</v>
      </c>
      <c r="E42" s="104">
        <f>'入力シート（補助）'!AX66</f>
        <v>10</v>
      </c>
      <c r="F42" s="105">
        <f>'入力シート（補助）'!AY66</f>
        <v>19</v>
      </c>
      <c r="G42" s="94">
        <f t="shared" si="3"/>
        <v>29</v>
      </c>
      <c r="H42" s="93">
        <f t="shared" si="8"/>
        <v>562</v>
      </c>
      <c r="I42" s="95">
        <f t="shared" si="10"/>
        <v>5.160142348754448</v>
      </c>
      <c r="J42" s="96">
        <f t="shared" si="4"/>
        <v>8.1461081316132784</v>
      </c>
      <c r="K42" s="106">
        <f>'入力シート（補助）'!AZ66</f>
        <v>114</v>
      </c>
      <c r="L42" s="105">
        <f>'入力シート（補助）'!BA66</f>
        <v>24</v>
      </c>
      <c r="M42" s="94">
        <f t="shared" si="24"/>
        <v>138</v>
      </c>
      <c r="N42" s="104">
        <f>'入力シート（補助）'!BB66</f>
        <v>0</v>
      </c>
      <c r="O42" s="105">
        <f>'入力シート（補助）'!BC66</f>
        <v>7</v>
      </c>
      <c r="P42" s="94">
        <f t="shared" si="25"/>
        <v>7</v>
      </c>
      <c r="Q42" s="93">
        <f t="shared" si="9"/>
        <v>145</v>
      </c>
      <c r="R42" s="95">
        <f t="shared" si="11"/>
        <v>4.8275862068965516</v>
      </c>
      <c r="S42" s="96">
        <f t="shared" si="7"/>
        <v>6.7347886669763115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5" t="s">
        <v>36</v>
      </c>
      <c r="B43" s="104">
        <f>'入力シート（補助）'!AV67</f>
        <v>447</v>
      </c>
      <c r="C43" s="108">
        <f>'入力シート（補助）'!AW67</f>
        <v>84</v>
      </c>
      <c r="D43" s="94">
        <f t="shared" si="2"/>
        <v>531</v>
      </c>
      <c r="E43" s="104">
        <f>'入力シート（補助）'!AX67</f>
        <v>9</v>
      </c>
      <c r="F43" s="105">
        <f>'入力シート（補助）'!AY67</f>
        <v>18</v>
      </c>
      <c r="G43" s="94">
        <f t="shared" si="3"/>
        <v>27</v>
      </c>
      <c r="H43" s="93">
        <f t="shared" si="8"/>
        <v>558</v>
      </c>
      <c r="I43" s="95">
        <f t="shared" si="10"/>
        <v>4.838709677419355</v>
      </c>
      <c r="J43" s="96">
        <f t="shared" si="4"/>
        <v>8.0881287143064213</v>
      </c>
      <c r="K43" s="106">
        <f>'入力シート（補助）'!AZ67</f>
        <v>140</v>
      </c>
      <c r="L43" s="105">
        <f>'入力シート（補助）'!BA67</f>
        <v>19</v>
      </c>
      <c r="M43" s="94">
        <f t="shared" si="24"/>
        <v>159</v>
      </c>
      <c r="N43" s="104">
        <f>'入力シート（補助）'!BB67</f>
        <v>1</v>
      </c>
      <c r="O43" s="105">
        <f>'入力シート（補助）'!BC67</f>
        <v>7</v>
      </c>
      <c r="P43" s="94">
        <f t="shared" si="25"/>
        <v>8</v>
      </c>
      <c r="Q43" s="93">
        <f t="shared" si="9"/>
        <v>167</v>
      </c>
      <c r="R43" s="95">
        <f t="shared" si="11"/>
        <v>4.7904191616766472</v>
      </c>
      <c r="S43" s="96">
        <f t="shared" si="7"/>
        <v>7.7566186716209939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5" t="s">
        <v>37</v>
      </c>
      <c r="B44" s="107">
        <f>'入力シート（補助）'!AV68</f>
        <v>439</v>
      </c>
      <c r="C44" s="108">
        <f>'入力シート（補助）'!AW68</f>
        <v>58</v>
      </c>
      <c r="D44" s="109">
        <f t="shared" si="2"/>
        <v>497</v>
      </c>
      <c r="E44" s="107">
        <f>'入力シート（補助）'!AX68</f>
        <v>13</v>
      </c>
      <c r="F44" s="110">
        <f>'入力シート（補助）'!AY68</f>
        <v>16</v>
      </c>
      <c r="G44" s="109">
        <f t="shared" si="3"/>
        <v>29</v>
      </c>
      <c r="H44" s="104">
        <f t="shared" si="8"/>
        <v>526</v>
      </c>
      <c r="I44" s="95">
        <f t="shared" si="10"/>
        <v>5.5133079847908748</v>
      </c>
      <c r="J44" s="96">
        <f t="shared" si="4"/>
        <v>7.6242933758515736</v>
      </c>
      <c r="K44" s="111">
        <f>'入力シート（補助）'!AZ68</f>
        <v>140</v>
      </c>
      <c r="L44" s="108">
        <f>'入力シート（補助）'!BA68</f>
        <v>19</v>
      </c>
      <c r="M44" s="109">
        <f t="shared" si="24"/>
        <v>159</v>
      </c>
      <c r="N44" s="107">
        <f>'入力シート（補助）'!BB68</f>
        <v>3</v>
      </c>
      <c r="O44" s="110">
        <f>'入力シート（補助）'!BC68</f>
        <v>8</v>
      </c>
      <c r="P44" s="109">
        <f t="shared" si="25"/>
        <v>11</v>
      </c>
      <c r="Q44" s="104">
        <f t="shared" si="9"/>
        <v>170</v>
      </c>
      <c r="R44" s="95">
        <f t="shared" si="11"/>
        <v>6.4705882352941178</v>
      </c>
      <c r="S44" s="96">
        <f t="shared" si="7"/>
        <v>7.8959591267998137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'入力シート（補助）'!AV69</f>
        <v>444</v>
      </c>
      <c r="C45" s="108">
        <f>'入力シート（補助）'!AW69</f>
        <v>71</v>
      </c>
      <c r="D45" s="109">
        <f t="shared" si="2"/>
        <v>515</v>
      </c>
      <c r="E45" s="107">
        <f>'入力シート（補助）'!AX69</f>
        <v>11</v>
      </c>
      <c r="F45" s="110">
        <f>'入力シート（補助）'!AY69</f>
        <v>15</v>
      </c>
      <c r="G45" s="109">
        <f t="shared" si="3"/>
        <v>26</v>
      </c>
      <c r="H45" s="104">
        <f t="shared" si="8"/>
        <v>541</v>
      </c>
      <c r="I45" s="95">
        <f t="shared" si="10"/>
        <v>4.805914972273567</v>
      </c>
      <c r="J45" s="96">
        <f t="shared" si="4"/>
        <v>7.8417161907522832</v>
      </c>
      <c r="K45" s="111">
        <f>'入力シート（補助）'!AZ69</f>
        <v>138</v>
      </c>
      <c r="L45" s="108">
        <f>'入力シート（補助）'!BA69</f>
        <v>14</v>
      </c>
      <c r="M45" s="109">
        <f t="shared" si="24"/>
        <v>152</v>
      </c>
      <c r="N45" s="107">
        <f>'入力シート（補助）'!BB69</f>
        <v>0</v>
      </c>
      <c r="O45" s="110">
        <f>'入力シート（補助）'!BC69</f>
        <v>2</v>
      </c>
      <c r="P45" s="109">
        <f t="shared" si="25"/>
        <v>2</v>
      </c>
      <c r="Q45" s="104">
        <f t="shared" si="9"/>
        <v>154</v>
      </c>
      <c r="R45" s="95">
        <f t="shared" si="11"/>
        <v>1.2987012987012987</v>
      </c>
      <c r="S45" s="96">
        <f t="shared" si="7"/>
        <v>7.1528100325127726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'入力シート（補助）'!AV70</f>
        <v>54</v>
      </c>
      <c r="C46" s="115">
        <f>'入力シート（補助）'!AW70</f>
        <v>7</v>
      </c>
      <c r="D46" s="116">
        <f t="shared" si="2"/>
        <v>61</v>
      </c>
      <c r="E46" s="114">
        <f>'入力シート（補助）'!AX70</f>
        <v>4</v>
      </c>
      <c r="F46" s="117">
        <f>'入力シート（補助）'!AY70</f>
        <v>1</v>
      </c>
      <c r="G46" s="116">
        <f t="shared" si="3"/>
        <v>5</v>
      </c>
      <c r="H46" s="118">
        <f t="shared" si="8"/>
        <v>66</v>
      </c>
      <c r="I46" s="119">
        <f t="shared" si="10"/>
        <v>7.5757575757575752</v>
      </c>
      <c r="J46" s="120">
        <f t="shared" si="4"/>
        <v>0.95666038556312516</v>
      </c>
      <c r="K46" s="121">
        <f>'入力シート（補助）'!AZ70</f>
        <v>12</v>
      </c>
      <c r="L46" s="115">
        <f>'入力シート（補助）'!BA70</f>
        <v>0</v>
      </c>
      <c r="M46" s="116">
        <f t="shared" si="24"/>
        <v>12</v>
      </c>
      <c r="N46" s="114">
        <f>'入力シート（補助）'!BB70</f>
        <v>0</v>
      </c>
      <c r="O46" s="117">
        <f>'入力シート（補助）'!BC70</f>
        <v>1</v>
      </c>
      <c r="P46" s="116">
        <f t="shared" si="25"/>
        <v>1</v>
      </c>
      <c r="Q46" s="118">
        <f t="shared" si="9"/>
        <v>13</v>
      </c>
      <c r="R46" s="119">
        <f t="shared" si="11"/>
        <v>7.6923076923076916</v>
      </c>
      <c r="S46" s="120">
        <f t="shared" si="7"/>
        <v>0.60380863910822102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'入力シート（補助）'!AV71</f>
        <v>68</v>
      </c>
      <c r="C47" s="124">
        <f>'入力シート（補助）'!AW71</f>
        <v>13</v>
      </c>
      <c r="D47" s="125">
        <f t="shared" si="2"/>
        <v>81</v>
      </c>
      <c r="E47" s="123">
        <f>'入力シート（補助）'!AX71</f>
        <v>4</v>
      </c>
      <c r="F47" s="126">
        <f>'入力シート（補助）'!AY71</f>
        <v>5</v>
      </c>
      <c r="G47" s="125">
        <f t="shared" si="3"/>
        <v>9</v>
      </c>
      <c r="H47" s="127">
        <f t="shared" si="8"/>
        <v>90</v>
      </c>
      <c r="I47" s="128">
        <f t="shared" si="10"/>
        <v>10</v>
      </c>
      <c r="J47" s="129">
        <f t="shared" si="4"/>
        <v>1.3045368894042615</v>
      </c>
      <c r="K47" s="130">
        <f>'入力シート（補助）'!AZ71</f>
        <v>22</v>
      </c>
      <c r="L47" s="124">
        <f>'入力シート（補助）'!BA71</f>
        <v>2</v>
      </c>
      <c r="M47" s="125">
        <f t="shared" si="24"/>
        <v>24</v>
      </c>
      <c r="N47" s="123">
        <f>'入力シート（補助）'!BB71</f>
        <v>0</v>
      </c>
      <c r="O47" s="126">
        <f>'入力シート（補助）'!BC71</f>
        <v>0</v>
      </c>
      <c r="P47" s="125">
        <f t="shared" si="25"/>
        <v>0</v>
      </c>
      <c r="Q47" s="127">
        <f t="shared" si="9"/>
        <v>24</v>
      </c>
      <c r="R47" s="128">
        <f t="shared" si="11"/>
        <v>0</v>
      </c>
      <c r="S47" s="129">
        <f t="shared" si="7"/>
        <v>1.1147236414305619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'入力シート（補助）'!AV72</f>
        <v>78</v>
      </c>
      <c r="C48" s="124">
        <f>'入力シート（補助）'!AW72</f>
        <v>15</v>
      </c>
      <c r="D48" s="125">
        <f t="shared" si="2"/>
        <v>93</v>
      </c>
      <c r="E48" s="123">
        <f>'入力シート（補助）'!AX72</f>
        <v>1</v>
      </c>
      <c r="F48" s="126">
        <f>'入力シート（補助）'!AY72</f>
        <v>2</v>
      </c>
      <c r="G48" s="125">
        <f t="shared" si="3"/>
        <v>3</v>
      </c>
      <c r="H48" s="127">
        <f t="shared" si="8"/>
        <v>96</v>
      </c>
      <c r="I48" s="128">
        <f t="shared" si="10"/>
        <v>3.125</v>
      </c>
      <c r="J48" s="129">
        <f t="shared" si="4"/>
        <v>1.3915060153645458</v>
      </c>
      <c r="K48" s="130">
        <f>'入力シート（補助）'!AZ72</f>
        <v>20</v>
      </c>
      <c r="L48" s="124">
        <f>'入力シート（補助）'!BA72</f>
        <v>4</v>
      </c>
      <c r="M48" s="125">
        <f t="shared" si="24"/>
        <v>24</v>
      </c>
      <c r="N48" s="123">
        <f>'入力シート（補助）'!BB72</f>
        <v>0</v>
      </c>
      <c r="O48" s="126">
        <f>'入力シート（補助）'!BC72</f>
        <v>0</v>
      </c>
      <c r="P48" s="125">
        <f t="shared" si="25"/>
        <v>0</v>
      </c>
      <c r="Q48" s="127">
        <f t="shared" si="9"/>
        <v>24</v>
      </c>
      <c r="R48" s="128">
        <f t="shared" si="11"/>
        <v>0</v>
      </c>
      <c r="S48" s="129">
        <f t="shared" si="7"/>
        <v>1.1147236414305619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'入力シート（補助）'!AV73</f>
        <v>56</v>
      </c>
      <c r="C49" s="124">
        <f>'入力シート（補助）'!AW73</f>
        <v>12</v>
      </c>
      <c r="D49" s="125">
        <f t="shared" si="2"/>
        <v>68</v>
      </c>
      <c r="E49" s="123">
        <f>'入力シート（補助）'!AX73</f>
        <v>0</v>
      </c>
      <c r="F49" s="126">
        <f>'入力シート（補助）'!AY73</f>
        <v>3</v>
      </c>
      <c r="G49" s="125">
        <f t="shared" si="3"/>
        <v>3</v>
      </c>
      <c r="H49" s="127">
        <f t="shared" si="8"/>
        <v>71</v>
      </c>
      <c r="I49" s="128">
        <f t="shared" si="10"/>
        <v>4.2253521126760569</v>
      </c>
      <c r="J49" s="129">
        <f t="shared" si="4"/>
        <v>1.0291346571966953</v>
      </c>
      <c r="K49" s="130">
        <f>'入力シート（補助）'!AZ73</f>
        <v>15</v>
      </c>
      <c r="L49" s="124">
        <f>'入力シート（補助）'!BA73</f>
        <v>5</v>
      </c>
      <c r="M49" s="125">
        <f t="shared" si="24"/>
        <v>20</v>
      </c>
      <c r="N49" s="123">
        <f>'入力シート（補助）'!BB73</f>
        <v>0</v>
      </c>
      <c r="O49" s="126">
        <f>'入力シート（補助）'!BC73</f>
        <v>0</v>
      </c>
      <c r="P49" s="125">
        <f t="shared" si="25"/>
        <v>0</v>
      </c>
      <c r="Q49" s="127">
        <f t="shared" si="9"/>
        <v>20</v>
      </c>
      <c r="R49" s="128">
        <f t="shared" si="11"/>
        <v>0</v>
      </c>
      <c r="S49" s="129">
        <f t="shared" si="7"/>
        <v>0.92893636785880163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'入力シート（補助）'!AV74</f>
        <v>69</v>
      </c>
      <c r="C50" s="314">
        <f>'入力シート（補助）'!AW74</f>
        <v>19</v>
      </c>
      <c r="D50" s="75">
        <f t="shared" si="2"/>
        <v>88</v>
      </c>
      <c r="E50" s="74">
        <f>'入力シート（補助）'!AX74</f>
        <v>3</v>
      </c>
      <c r="F50" s="75">
        <f>'入力シート（補助）'!AY74</f>
        <v>2</v>
      </c>
      <c r="G50" s="75">
        <f t="shared" si="3"/>
        <v>5</v>
      </c>
      <c r="H50" s="74">
        <f t="shared" si="8"/>
        <v>93</v>
      </c>
      <c r="I50" s="76">
        <f t="shared" si="10"/>
        <v>5.376344086021505</v>
      </c>
      <c r="J50" s="77">
        <f t="shared" si="4"/>
        <v>1.3480214523844036</v>
      </c>
      <c r="K50" s="78">
        <f>'入力シート（補助）'!AZ74</f>
        <v>23</v>
      </c>
      <c r="L50" s="75">
        <f>'入力シート（補助）'!BA74</f>
        <v>2</v>
      </c>
      <c r="M50" s="75">
        <f t="shared" si="24"/>
        <v>25</v>
      </c>
      <c r="N50" s="74">
        <f>'入力シート（補助）'!BB74</f>
        <v>0</v>
      </c>
      <c r="O50" s="75">
        <f>'入力シート（補助）'!BC74</f>
        <v>0</v>
      </c>
      <c r="P50" s="75">
        <f t="shared" si="25"/>
        <v>0</v>
      </c>
      <c r="Q50" s="74">
        <f t="shared" si="9"/>
        <v>25</v>
      </c>
      <c r="R50" s="76">
        <f t="shared" si="11"/>
        <v>0</v>
      </c>
      <c r="S50" s="77">
        <f t="shared" si="7"/>
        <v>1.161170459823502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'入力シート（補助）'!AV75</f>
        <v>82</v>
      </c>
      <c r="C51" s="316">
        <f>'入力シート（補助）'!AW75</f>
        <v>21</v>
      </c>
      <c r="D51" s="87">
        <f t="shared" si="2"/>
        <v>103</v>
      </c>
      <c r="E51" s="86">
        <f>'入力シート（補助）'!AX75</f>
        <v>2</v>
      </c>
      <c r="F51" s="87">
        <f>'入力シート（補助）'!AY75</f>
        <v>4</v>
      </c>
      <c r="G51" s="87">
        <f t="shared" si="3"/>
        <v>6</v>
      </c>
      <c r="H51" s="86">
        <f t="shared" si="8"/>
        <v>109</v>
      </c>
      <c r="I51" s="132">
        <f t="shared" si="10"/>
        <v>5.5045871559633026</v>
      </c>
      <c r="J51" s="133">
        <f t="shared" si="4"/>
        <v>1.5799391216118279</v>
      </c>
      <c r="K51" s="90">
        <f>'入力シート（補助）'!AZ75</f>
        <v>23</v>
      </c>
      <c r="L51" s="87">
        <f>'入力シート（補助）'!BA75</f>
        <v>4</v>
      </c>
      <c r="M51" s="87">
        <f t="shared" si="24"/>
        <v>27</v>
      </c>
      <c r="N51" s="86">
        <f>'入力シート（補助）'!BB75</f>
        <v>0</v>
      </c>
      <c r="O51" s="87">
        <f>'入力シート（補助）'!BC75</f>
        <v>0</v>
      </c>
      <c r="P51" s="87">
        <f t="shared" si="25"/>
        <v>0</v>
      </c>
      <c r="Q51" s="86">
        <f t="shared" si="9"/>
        <v>27</v>
      </c>
      <c r="R51" s="132">
        <f t="shared" si="11"/>
        <v>0</v>
      </c>
      <c r="S51" s="133">
        <f t="shared" si="7"/>
        <v>1.2540640966093821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 t="shared" ref="B52" si="26">SUM(B46:B51)</f>
        <v>407</v>
      </c>
      <c r="C52" s="310">
        <f t="shared" ref="C52" si="27">SUM(C46:C51)</f>
        <v>87</v>
      </c>
      <c r="D52" s="94">
        <f t="shared" ref="D52:G52" si="28">SUM(D46:D51)</f>
        <v>494</v>
      </c>
      <c r="E52" s="93">
        <f t="shared" si="28"/>
        <v>14</v>
      </c>
      <c r="F52" s="310">
        <f t="shared" si="28"/>
        <v>17</v>
      </c>
      <c r="G52" s="94">
        <f t="shared" si="28"/>
        <v>31</v>
      </c>
      <c r="H52" s="93">
        <f t="shared" si="8"/>
        <v>525</v>
      </c>
      <c r="I52" s="95">
        <f t="shared" si="10"/>
        <v>5.9047619047619051</v>
      </c>
      <c r="J52" s="96">
        <f t="shared" si="4"/>
        <v>7.6097985215248594</v>
      </c>
      <c r="K52" s="93">
        <f t="shared" ref="K52:L52" si="29">SUM(K46:K51)</f>
        <v>115</v>
      </c>
      <c r="L52" s="310">
        <f t="shared" si="29"/>
        <v>17</v>
      </c>
      <c r="M52" s="94">
        <f t="shared" ref="M52:P52" si="30">SUM(M46:M51)</f>
        <v>132</v>
      </c>
      <c r="N52" s="93">
        <f t="shared" si="30"/>
        <v>0</v>
      </c>
      <c r="O52" s="310">
        <f t="shared" si="30"/>
        <v>1</v>
      </c>
      <c r="P52" s="94">
        <f t="shared" si="30"/>
        <v>1</v>
      </c>
      <c r="Q52" s="93">
        <f t="shared" si="9"/>
        <v>133</v>
      </c>
      <c r="R52" s="95">
        <f t="shared" si="11"/>
        <v>0.75187969924812026</v>
      </c>
      <c r="S52" s="96">
        <f t="shared" si="7"/>
        <v>6.1774268462610307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'入力シート（補助）'!AV77</f>
        <v>70</v>
      </c>
      <c r="C53" s="319">
        <f>'入力シート（補助）'!AW77</f>
        <v>18</v>
      </c>
      <c r="D53" s="135">
        <f t="shared" si="2"/>
        <v>88</v>
      </c>
      <c r="E53" s="134">
        <f>'入力シート（補助）'!AX77</f>
        <v>4</v>
      </c>
      <c r="F53" s="135">
        <f>'入力シート（補助）'!AY77</f>
        <v>2</v>
      </c>
      <c r="G53" s="135">
        <f t="shared" si="3"/>
        <v>6</v>
      </c>
      <c r="H53" s="134">
        <f t="shared" si="8"/>
        <v>94</v>
      </c>
      <c r="I53" s="136">
        <f t="shared" si="10"/>
        <v>6.3829787234042561</v>
      </c>
      <c r="J53" s="137">
        <f t="shared" si="4"/>
        <v>1.3625163067111177</v>
      </c>
      <c r="K53" s="138">
        <f>'入力シート（補助）'!AZ77</f>
        <v>25</v>
      </c>
      <c r="L53" s="135">
        <f>'入力シート（補助）'!BA77</f>
        <v>2</v>
      </c>
      <c r="M53" s="135">
        <f t="shared" ref="M53:M58" si="31">SUM(K53:L53)</f>
        <v>27</v>
      </c>
      <c r="N53" s="134">
        <f>'入力シート（補助）'!BB77</f>
        <v>0</v>
      </c>
      <c r="O53" s="135">
        <f>'入力シート（補助）'!BC77</f>
        <v>0</v>
      </c>
      <c r="P53" s="135">
        <f t="shared" ref="P53:P58" si="32">SUM(N53:O53)</f>
        <v>0</v>
      </c>
      <c r="Q53" s="134">
        <f t="shared" si="9"/>
        <v>27</v>
      </c>
      <c r="R53" s="136">
        <f t="shared" si="11"/>
        <v>0</v>
      </c>
      <c r="S53" s="137">
        <f t="shared" si="7"/>
        <v>1.2540640966093821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'入力シート（補助）'!AV78</f>
        <v>78</v>
      </c>
      <c r="C54" s="314">
        <f>'入力シート（補助）'!AW78</f>
        <v>6</v>
      </c>
      <c r="D54" s="75">
        <f t="shared" si="2"/>
        <v>84</v>
      </c>
      <c r="E54" s="74">
        <f>'入力シート（補助）'!AX78</f>
        <v>5</v>
      </c>
      <c r="F54" s="75">
        <f>'入力シート（補助）'!AY78</f>
        <v>0</v>
      </c>
      <c r="G54" s="75">
        <f t="shared" si="3"/>
        <v>5</v>
      </c>
      <c r="H54" s="74">
        <f t="shared" si="8"/>
        <v>89</v>
      </c>
      <c r="I54" s="76">
        <f t="shared" si="10"/>
        <v>5.6179775280898872</v>
      </c>
      <c r="J54" s="77">
        <f t="shared" si="4"/>
        <v>1.2900420350775477</v>
      </c>
      <c r="K54" s="78">
        <f>'入力シート（補助）'!AZ78</f>
        <v>22</v>
      </c>
      <c r="L54" s="75">
        <f>'入力シート（補助）'!BA78</f>
        <v>4</v>
      </c>
      <c r="M54" s="75">
        <f t="shared" si="31"/>
        <v>26</v>
      </c>
      <c r="N54" s="74">
        <f>'入力シート（補助）'!BB78</f>
        <v>0</v>
      </c>
      <c r="O54" s="75">
        <f>'入力シート（補助）'!BC78</f>
        <v>1</v>
      </c>
      <c r="P54" s="75">
        <f t="shared" si="32"/>
        <v>1</v>
      </c>
      <c r="Q54" s="74">
        <f t="shared" si="9"/>
        <v>27</v>
      </c>
      <c r="R54" s="76">
        <f t="shared" si="11"/>
        <v>3.7037037037037033</v>
      </c>
      <c r="S54" s="77">
        <f t="shared" si="7"/>
        <v>1.2540640966093821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'入力シート（補助）'!AV79</f>
        <v>50</v>
      </c>
      <c r="C55" s="314">
        <f>'入力シート（補助）'!AW79</f>
        <v>9</v>
      </c>
      <c r="D55" s="75">
        <f t="shared" si="2"/>
        <v>59</v>
      </c>
      <c r="E55" s="74">
        <f>'入力シート（補助）'!AX79</f>
        <v>2</v>
      </c>
      <c r="F55" s="75">
        <f>'入力シート（補助）'!AY79</f>
        <v>0</v>
      </c>
      <c r="G55" s="75">
        <f t="shared" si="3"/>
        <v>2</v>
      </c>
      <c r="H55" s="74">
        <f t="shared" si="8"/>
        <v>61</v>
      </c>
      <c r="I55" s="76">
        <f t="shared" si="10"/>
        <v>3.278688524590164</v>
      </c>
      <c r="J55" s="77">
        <f t="shared" si="4"/>
        <v>0.88418611392955504</v>
      </c>
      <c r="K55" s="78">
        <f>'入力シート（補助）'!AZ79</f>
        <v>16</v>
      </c>
      <c r="L55" s="75">
        <f>'入力シート（補助）'!BA79</f>
        <v>4</v>
      </c>
      <c r="M55" s="75">
        <f t="shared" si="31"/>
        <v>20</v>
      </c>
      <c r="N55" s="74">
        <f>'入力シート（補助）'!BB79</f>
        <v>0</v>
      </c>
      <c r="O55" s="75">
        <f>'入力シート（補助）'!BC79</f>
        <v>0</v>
      </c>
      <c r="P55" s="75">
        <f t="shared" si="32"/>
        <v>0</v>
      </c>
      <c r="Q55" s="74">
        <f t="shared" si="9"/>
        <v>20</v>
      </c>
      <c r="R55" s="76">
        <f t="shared" si="11"/>
        <v>0</v>
      </c>
      <c r="S55" s="77">
        <f t="shared" si="7"/>
        <v>0.92893636785880163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'入力シート（補助）'!AV80</f>
        <v>77</v>
      </c>
      <c r="C56" s="314">
        <f>'入力シート（補助）'!AW80</f>
        <v>13</v>
      </c>
      <c r="D56" s="75">
        <f t="shared" si="2"/>
        <v>90</v>
      </c>
      <c r="E56" s="74">
        <f>'入力シート（補助）'!AX80</f>
        <v>3</v>
      </c>
      <c r="F56" s="75">
        <f>'入力シート（補助）'!AY80</f>
        <v>2</v>
      </c>
      <c r="G56" s="75">
        <f t="shared" si="3"/>
        <v>5</v>
      </c>
      <c r="H56" s="74">
        <f t="shared" si="8"/>
        <v>95</v>
      </c>
      <c r="I56" s="128">
        <f t="shared" si="10"/>
        <v>5.2631578947368425</v>
      </c>
      <c r="J56" s="129">
        <f t="shared" si="4"/>
        <v>1.3770111610378317</v>
      </c>
      <c r="K56" s="78">
        <f>'入力シート（補助）'!AZ80</f>
        <v>23</v>
      </c>
      <c r="L56" s="75">
        <f>'入力シート（補助）'!BA80</f>
        <v>0</v>
      </c>
      <c r="M56" s="75">
        <f t="shared" si="31"/>
        <v>23</v>
      </c>
      <c r="N56" s="74">
        <f>'入力シート（補助）'!BB80</f>
        <v>0</v>
      </c>
      <c r="O56" s="75">
        <f>'入力シート（補助）'!BC80</f>
        <v>0</v>
      </c>
      <c r="P56" s="75">
        <f t="shared" si="32"/>
        <v>0</v>
      </c>
      <c r="Q56" s="74">
        <f t="shared" si="9"/>
        <v>23</v>
      </c>
      <c r="R56" s="128">
        <f t="shared" si="11"/>
        <v>0</v>
      </c>
      <c r="S56" s="129">
        <f t="shared" si="7"/>
        <v>1.0682768230376218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'入力シート（補助）'!AV81</f>
        <v>82</v>
      </c>
      <c r="C57" s="75">
        <f>'入力シート（補助）'!AW81</f>
        <v>9</v>
      </c>
      <c r="D57" s="75">
        <f t="shared" si="2"/>
        <v>91</v>
      </c>
      <c r="E57" s="74">
        <f>'入力シート（補助）'!AX81</f>
        <v>4</v>
      </c>
      <c r="F57" s="75">
        <f>'入力シート（補助）'!AY81</f>
        <v>1</v>
      </c>
      <c r="G57" s="75">
        <f t="shared" si="3"/>
        <v>5</v>
      </c>
      <c r="H57" s="74">
        <f t="shared" si="8"/>
        <v>96</v>
      </c>
      <c r="I57" s="76">
        <f t="shared" si="10"/>
        <v>5.2083333333333339</v>
      </c>
      <c r="J57" s="77">
        <f t="shared" si="4"/>
        <v>1.3915060153645458</v>
      </c>
      <c r="K57" s="78">
        <f>'入力シート（補助）'!AZ81</f>
        <v>26</v>
      </c>
      <c r="L57" s="75">
        <f>'入力シート（補助）'!BA81</f>
        <v>3</v>
      </c>
      <c r="M57" s="75">
        <f t="shared" si="31"/>
        <v>29</v>
      </c>
      <c r="N57" s="74">
        <f>'入力シート（補助）'!BB81</f>
        <v>1</v>
      </c>
      <c r="O57" s="75">
        <f>'入力シート（補助）'!BC81</f>
        <v>0</v>
      </c>
      <c r="P57" s="75">
        <f t="shared" si="32"/>
        <v>1</v>
      </c>
      <c r="Q57" s="74">
        <f t="shared" si="9"/>
        <v>30</v>
      </c>
      <c r="R57" s="76">
        <f t="shared" si="11"/>
        <v>3.3333333333333335</v>
      </c>
      <c r="S57" s="77">
        <f t="shared" si="7"/>
        <v>1.3934045517882023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'入力シート（補助）'!AV82</f>
        <v>74</v>
      </c>
      <c r="C58" s="87">
        <f>'入力シート（補助）'!AW82</f>
        <v>17</v>
      </c>
      <c r="D58" s="87">
        <f t="shared" si="2"/>
        <v>91</v>
      </c>
      <c r="E58" s="86">
        <f>'入力シート（補助）'!AX82</f>
        <v>2</v>
      </c>
      <c r="F58" s="87">
        <f>'入力シート（補助）'!AY82</f>
        <v>1</v>
      </c>
      <c r="G58" s="87">
        <f t="shared" si="3"/>
        <v>3</v>
      </c>
      <c r="H58" s="86">
        <f t="shared" si="8"/>
        <v>94</v>
      </c>
      <c r="I58" s="132">
        <f t="shared" si="10"/>
        <v>3.191489361702128</v>
      </c>
      <c r="J58" s="133">
        <f t="shared" si="4"/>
        <v>1.3625163067111177</v>
      </c>
      <c r="K58" s="90">
        <f>'入力シート（補助）'!AZ82</f>
        <v>16</v>
      </c>
      <c r="L58" s="87">
        <f>'入力シート（補助）'!BA82</f>
        <v>4</v>
      </c>
      <c r="M58" s="87">
        <f t="shared" si="31"/>
        <v>20</v>
      </c>
      <c r="N58" s="86">
        <f>'入力シート（補助）'!BB82</f>
        <v>0</v>
      </c>
      <c r="O58" s="87">
        <f>'入力シート（補助）'!BC82</f>
        <v>0</v>
      </c>
      <c r="P58" s="87">
        <f t="shared" si="32"/>
        <v>0</v>
      </c>
      <c r="Q58" s="86">
        <f t="shared" si="9"/>
        <v>20</v>
      </c>
      <c r="R58" s="132">
        <f t="shared" si="11"/>
        <v>0</v>
      </c>
      <c r="S58" s="133">
        <f t="shared" si="7"/>
        <v>0.92893636785880163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110</v>
      </c>
      <c r="B59" s="93">
        <f t="shared" ref="B59" si="33">SUM(B53:B58)</f>
        <v>431</v>
      </c>
      <c r="C59" s="94">
        <f t="shared" ref="C59" si="34">SUM(C53:C58)</f>
        <v>72</v>
      </c>
      <c r="D59" s="94">
        <f t="shared" ref="D59:G59" si="35">SUM(D53:D58)</f>
        <v>503</v>
      </c>
      <c r="E59" s="93">
        <f t="shared" si="35"/>
        <v>20</v>
      </c>
      <c r="F59" s="94">
        <f t="shared" si="35"/>
        <v>6</v>
      </c>
      <c r="G59" s="94">
        <f t="shared" si="35"/>
        <v>26</v>
      </c>
      <c r="H59" s="93">
        <f t="shared" si="8"/>
        <v>529</v>
      </c>
      <c r="I59" s="95">
        <f t="shared" si="10"/>
        <v>4.9149338374291114</v>
      </c>
      <c r="J59" s="96">
        <f t="shared" si="4"/>
        <v>7.6677779388317155</v>
      </c>
      <c r="K59" s="97">
        <f t="shared" ref="K59:L59" si="36">SUM(K53:K58)</f>
        <v>128</v>
      </c>
      <c r="L59" s="94">
        <f t="shared" si="36"/>
        <v>17</v>
      </c>
      <c r="M59" s="94">
        <f t="shared" ref="M59:P59" si="37">SUM(M53:M58)</f>
        <v>145</v>
      </c>
      <c r="N59" s="93">
        <f t="shared" si="37"/>
        <v>1</v>
      </c>
      <c r="O59" s="94">
        <f t="shared" si="37"/>
        <v>1</v>
      </c>
      <c r="P59" s="94">
        <f t="shared" si="37"/>
        <v>2</v>
      </c>
      <c r="Q59" s="93">
        <f t="shared" si="9"/>
        <v>147</v>
      </c>
      <c r="R59" s="95">
        <f t="shared" si="11"/>
        <v>1.3605442176870748</v>
      </c>
      <c r="S59" s="96">
        <f t="shared" si="7"/>
        <v>6.8276823037621917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 t="shared" ref="B60" si="38">B30+B37+B38+B39+B40+B41+B42+B43+B44+B45+B52+B59</f>
        <v>5584</v>
      </c>
      <c r="C60" s="142">
        <f t="shared" ref="C60" si="39">C30+C37+C38+C39+C40+C41+C42+C43+C44+C45+C52+C59</f>
        <v>944</v>
      </c>
      <c r="D60" s="143">
        <f t="shared" ref="D60:L60" si="40">D30+D37+D38+D39+D40+D41+D42+D43+D44+D45+D52+D59</f>
        <v>6528</v>
      </c>
      <c r="E60" s="141">
        <f t="shared" si="40"/>
        <v>152</v>
      </c>
      <c r="F60" s="144">
        <f t="shared" si="40"/>
        <v>219</v>
      </c>
      <c r="G60" s="143">
        <f t="shared" si="40"/>
        <v>371</v>
      </c>
      <c r="H60" s="302">
        <f t="shared" si="40"/>
        <v>6899</v>
      </c>
      <c r="I60" s="547">
        <f t="shared" si="10"/>
        <v>5.3775909552109002</v>
      </c>
      <c r="J60" s="304">
        <f t="shared" si="40"/>
        <v>100.00000000000003</v>
      </c>
      <c r="K60" s="145">
        <f t="shared" si="40"/>
        <v>1762</v>
      </c>
      <c r="L60" s="142">
        <f t="shared" si="40"/>
        <v>289</v>
      </c>
      <c r="M60" s="143">
        <f t="shared" ref="M60:Q60" si="41">M30+M37+M38+M39+M40+M41+M42+M43+M44+M45+M52+M59</f>
        <v>2051</v>
      </c>
      <c r="N60" s="141">
        <f t="shared" si="41"/>
        <v>6</v>
      </c>
      <c r="O60" s="144">
        <f t="shared" si="41"/>
        <v>96</v>
      </c>
      <c r="P60" s="143">
        <f t="shared" si="41"/>
        <v>102</v>
      </c>
      <c r="Q60" s="302">
        <f t="shared" si="41"/>
        <v>2153</v>
      </c>
      <c r="R60" s="547">
        <f t="shared" si="11"/>
        <v>4.737575476079888</v>
      </c>
      <c r="S60" s="304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48" priority="15" stopIfTrue="1">
      <formula>$Y30=1</formula>
    </cfRule>
  </conditionalFormatting>
  <conditionalFormatting sqref="B44:J49 B59:J59 B30:J30 B37:J37 B52:J52">
    <cfRule type="expression" dxfId="47" priority="11" stopIfTrue="1">
      <formula>$Y30=1</formula>
    </cfRule>
  </conditionalFormatting>
  <conditionalFormatting sqref="M30 M37 K44:R49 M52 K59:R59 P52:R52 P37:R37 P30:R30">
    <cfRule type="expression" dxfId="46" priority="10" stopIfTrue="1">
      <formula>$Y30=1</formula>
    </cfRule>
  </conditionalFormatting>
  <conditionalFormatting sqref="N52:O52">
    <cfRule type="expression" dxfId="45" priority="9" stopIfTrue="1">
      <formula>$Y52=1</formula>
    </cfRule>
  </conditionalFormatting>
  <conditionalFormatting sqref="N37:O37">
    <cfRule type="expression" dxfId="44" priority="8" stopIfTrue="1">
      <formula>$Y37=1</formula>
    </cfRule>
  </conditionalFormatting>
  <conditionalFormatting sqref="N30:O30">
    <cfRule type="expression" dxfId="43" priority="7" stopIfTrue="1">
      <formula>$Y30=1</formula>
    </cfRule>
  </conditionalFormatting>
  <conditionalFormatting sqref="K52:L52">
    <cfRule type="expression" dxfId="42" priority="6" stopIfTrue="1">
      <formula>$Y52=1</formula>
    </cfRule>
  </conditionalFormatting>
  <conditionalFormatting sqref="K37:L37">
    <cfRule type="expression" dxfId="41" priority="5" stopIfTrue="1">
      <formula>$Y37=1</formula>
    </cfRule>
  </conditionalFormatting>
  <conditionalFormatting sqref="K30:L30">
    <cfRule type="expression" dxfId="40" priority="4" stopIfTrue="1">
      <formula>$Y30=1</formula>
    </cfRule>
  </conditionalFormatting>
  <conditionalFormatting sqref="S44:S49 S59 S30 S37 S52">
    <cfRule type="expression" dxfId="39" priority="3" stopIfTrue="1">
      <formula>$Y30=1</formula>
    </cfRule>
  </conditionalFormatting>
  <conditionalFormatting sqref="I60">
    <cfRule type="expression" dxfId="38" priority="2" stopIfTrue="1">
      <formula>$Y60=1</formula>
    </cfRule>
  </conditionalFormatting>
  <conditionalFormatting sqref="R60">
    <cfRule type="expression" dxfId="37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35</vt:i4>
      </vt:variant>
    </vt:vector>
  </HeadingPairs>
  <TitlesOfParts>
    <vt:vector size="55" baseType="lpstr">
      <vt:lpstr>入力シート（補助）</vt:lpstr>
      <vt:lpstr>No.3（集計表）</vt:lpstr>
      <vt:lpstr>no.3（交通流動図）</vt:lpstr>
      <vt:lpstr>No.3-12（方向別）</vt:lpstr>
      <vt:lpstr>No.3-34（方向別）</vt:lpstr>
      <vt:lpstr>No.3-56（方向別）</vt:lpstr>
      <vt:lpstr>No.3-78（方向別）</vt:lpstr>
      <vt:lpstr>No.3-910（方向別）</vt:lpstr>
      <vt:lpstr>No.3-1112（方向別）</vt:lpstr>
      <vt:lpstr>No.3Ａ（断面別）</vt:lpstr>
      <vt:lpstr>No.3Ｂ（断面別）</vt:lpstr>
      <vt:lpstr>No.3Ｃ（断面別）</vt:lpstr>
      <vt:lpstr>No.3Ｄ（断面別）</vt:lpstr>
      <vt:lpstr>No.3Ａ（時間変動）</vt:lpstr>
      <vt:lpstr>No.3Ｂ（時間変動）</vt:lpstr>
      <vt:lpstr>No.3Ｃ（時間変動）</vt:lpstr>
      <vt:lpstr>No.3Ｄ（時間変動）</vt:lpstr>
      <vt:lpstr>No.3AB（渋滞長）</vt:lpstr>
      <vt:lpstr>No.3CD（渋滞長）</vt:lpstr>
      <vt:lpstr>No.3（信号現示）</vt:lpstr>
      <vt:lpstr>'no.3（交通流動図）'!Print_Area</vt:lpstr>
      <vt:lpstr>'No.3（集計表）'!Print_Area</vt:lpstr>
      <vt:lpstr>'No.3（信号現示）'!Print_Area</vt:lpstr>
      <vt:lpstr>'No.3-1112（方向別）'!Print_Area</vt:lpstr>
      <vt:lpstr>'No.3-12（方向別）'!Print_Area</vt:lpstr>
      <vt:lpstr>'No.3-34（方向別）'!Print_Area</vt:lpstr>
      <vt:lpstr>'No.3-56（方向別）'!Print_Area</vt:lpstr>
      <vt:lpstr>'No.3-78（方向別）'!Print_Area</vt:lpstr>
      <vt:lpstr>'No.3-910（方向別）'!Print_Area</vt:lpstr>
      <vt:lpstr>'No.3Ａ（時間変動）'!Print_Area</vt:lpstr>
      <vt:lpstr>'No.3Ａ（断面別）'!Print_Area</vt:lpstr>
      <vt:lpstr>'No.3AB（渋滞長）'!Print_Area</vt:lpstr>
      <vt:lpstr>'No.3Ｂ（時間変動）'!Print_Area</vt:lpstr>
      <vt:lpstr>'No.3Ｂ（断面別）'!Print_Area</vt:lpstr>
      <vt:lpstr>'No.3Ｃ（時間変動）'!Print_Area</vt:lpstr>
      <vt:lpstr>'No.3Ｃ（断面別）'!Print_Area</vt:lpstr>
      <vt:lpstr>'No.3CD（渋滞長）'!Print_Area</vt:lpstr>
      <vt:lpstr>'No.3Ｄ（時間変動）'!Print_Area</vt:lpstr>
      <vt:lpstr>'No.3Ｄ（断面別）'!Print_Area</vt:lpstr>
      <vt:lpstr>'No.3-1112（方向別）'!Print_Titles</vt:lpstr>
      <vt:lpstr>'No.3-12（方向別）'!Print_Titles</vt:lpstr>
      <vt:lpstr>'No.3-34（方向別）'!Print_Titles</vt:lpstr>
      <vt:lpstr>'No.3-56（方向別）'!Print_Titles</vt:lpstr>
      <vt:lpstr>'No.3-78（方向別）'!Print_Titles</vt:lpstr>
      <vt:lpstr>'No.3-910（方向別）'!Print_Titles</vt:lpstr>
      <vt:lpstr>'No.3Ａ（時間変動）'!Print_Titles</vt:lpstr>
      <vt:lpstr>'No.3Ａ（断面別）'!Print_Titles</vt:lpstr>
      <vt:lpstr>'No.3AB（渋滞長）'!Print_Titles</vt:lpstr>
      <vt:lpstr>'No.3Ｂ（時間変動）'!Print_Titles</vt:lpstr>
      <vt:lpstr>'No.3Ｂ（断面別）'!Print_Titles</vt:lpstr>
      <vt:lpstr>'No.3Ｃ（時間変動）'!Print_Titles</vt:lpstr>
      <vt:lpstr>'No.3Ｃ（断面別）'!Print_Titles</vt:lpstr>
      <vt:lpstr>'No.3CD（渋滞長）'!Print_Titles</vt:lpstr>
      <vt:lpstr>'No.3Ｄ（時間変動）'!Print_Titles</vt:lpstr>
      <vt:lpstr>'No.3Ｄ（断面別）'!Print_Titles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MATSUMTO</cp:lastModifiedBy>
  <cp:lastPrinted>2017-03-21T23:54:24Z</cp:lastPrinted>
  <dcterms:created xsi:type="dcterms:W3CDTF">2016-07-22T04:29:57Z</dcterms:created>
  <dcterms:modified xsi:type="dcterms:W3CDTF">2017-03-21T23:55:01Z</dcterms:modified>
</cp:coreProperties>
</file>