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-m\o_e2\01業務フォルダ\平成28年度\28-133 千葉市渋滞対策検討業務委託\03_作業エリア\松本\03_現況整理\本業務交通量調査結果\"/>
    </mc:Choice>
  </mc:AlternateContent>
  <bookViews>
    <workbookView xWindow="0" yWindow="0" windowWidth="20490" windowHeight="8355" tabRatio="837"/>
  </bookViews>
  <sheets>
    <sheet name="No.5（集計表）" sheetId="32" r:id="rId1"/>
    <sheet name="no.5（交通流動図）" sheetId="53" r:id="rId2"/>
    <sheet name="No.5-12（方向別）" sheetId="22" r:id="rId3"/>
    <sheet name="No.5-34（方向別）" sheetId="23" r:id="rId4"/>
    <sheet name="No.5-56（方向別）" sheetId="24" r:id="rId5"/>
    <sheet name="No.5Ａ（断面別）" sheetId="28" r:id="rId6"/>
    <sheet name="No.5Ｂ（断面別）" sheetId="29" r:id="rId7"/>
    <sheet name="No.5Ｃ（断面別）" sheetId="30" r:id="rId8"/>
    <sheet name="No.5Ａ（時間変動）" sheetId="33" r:id="rId9"/>
    <sheet name="No.5Ｂ（時間変動）" sheetId="34" r:id="rId10"/>
    <sheet name="No.5Ｃ（時間変動）" sheetId="35" r:id="rId11"/>
    <sheet name="No.5AB（渋滞長）" sheetId="51" r:id="rId12"/>
    <sheet name="No.5C（渋滞長）" sheetId="52" r:id="rId13"/>
    <sheet name="No.5_1（歩行者交通量）" sheetId="39" r:id="rId14"/>
    <sheet name="No.5_2（歩行者交通量）" sheetId="40" r:id="rId15"/>
    <sheet name="No.5_3（歩行者交通量）" sheetId="41" r:id="rId16"/>
    <sheet name="No.5①（歩行者時間変動）" sheetId="43" r:id="rId17"/>
    <sheet name="No.5②（歩行者時間変動）" sheetId="44" r:id="rId18"/>
    <sheet name="No.5③（歩行者時間変動）" sheetId="45" r:id="rId19"/>
    <sheet name="No.5（信号現示）" sheetId="54" r:id="rId20"/>
    <sheet name="入力（参考）" sheetId="50" state="hidden" r:id="rId21"/>
  </sheets>
  <definedNames>
    <definedName name="_xlnm.Print_Area" localSheetId="1">'no.5（交通流動図）'!$B$2:$C$19</definedName>
    <definedName name="_xlnm.Print_Area" localSheetId="0">'No.5（集計表）'!$A$1:$I$53</definedName>
    <definedName name="_xlnm.Print_Area" localSheetId="19">'No.5（信号現示）'!$A$1:$V$47</definedName>
    <definedName name="_xlnm.Print_Area" localSheetId="13">'No.5_1（歩行者交通量）'!$A$1:$J$57</definedName>
    <definedName name="_xlnm.Print_Area" localSheetId="14">'No.5_2（歩行者交通量）'!$A$1:$J$57</definedName>
    <definedName name="_xlnm.Print_Area" localSheetId="15">'No.5_3（歩行者交通量）'!$A$1:$J$57</definedName>
    <definedName name="_xlnm.Print_Area" localSheetId="16">'No.5①（歩行者時間変動）'!$A$1:$N$74</definedName>
    <definedName name="_xlnm.Print_Area" localSheetId="2">'No.5-12（方向別）'!$A$1:$S$60</definedName>
    <definedName name="_xlnm.Print_Area" localSheetId="17">'No.5②（歩行者時間変動）'!$A$1:$N$74</definedName>
    <definedName name="_xlnm.Print_Area" localSheetId="18">'No.5③（歩行者時間変動）'!$A$1:$N$74</definedName>
    <definedName name="_xlnm.Print_Area" localSheetId="3">'No.5-34（方向別）'!$A$1:$S$60</definedName>
    <definedName name="_xlnm.Print_Area" localSheetId="4">'No.5-56（方向別）'!$A$1:$S$60</definedName>
    <definedName name="_xlnm.Print_Area" localSheetId="8">'No.5Ａ（時間変動）'!$A$1:$N$77</definedName>
    <definedName name="_xlnm.Print_Area" localSheetId="5">'No.5Ａ（断面別）'!$A$1:$S$100</definedName>
    <definedName name="_xlnm.Print_Area" localSheetId="11">'No.5AB（渋滞長）'!$A$1:$Z$62</definedName>
    <definedName name="_xlnm.Print_Area" localSheetId="9">'No.5Ｂ（時間変動）'!$A$1:$N$77</definedName>
    <definedName name="_xlnm.Print_Area" localSheetId="6">'No.5Ｂ（断面別）'!$A$1:$S$100</definedName>
    <definedName name="_xlnm.Print_Area" localSheetId="10">'No.5Ｃ（時間変動）'!$A$1:$N$77</definedName>
    <definedName name="_xlnm.Print_Area" localSheetId="12">'No.5C（渋滞長）'!$A$1:$Z$62</definedName>
    <definedName name="_xlnm.Print_Area" localSheetId="7">'No.5Ｃ（断面別）'!$A$1:$S$100</definedName>
    <definedName name="_xlnm.Print_Area" localSheetId="20">'入力（参考）'!$C$1:$AG$36</definedName>
    <definedName name="_xlnm.Print_Titles" localSheetId="13">'No.5_1（歩行者交通量）'!$2:$18</definedName>
    <definedName name="_xlnm.Print_Titles" localSheetId="14">'No.5_2（歩行者交通量）'!$2:$18</definedName>
    <definedName name="_xlnm.Print_Titles" localSheetId="15">'No.5_3（歩行者交通量）'!$2:$18</definedName>
    <definedName name="_xlnm.Print_Titles" localSheetId="16">'No.5①（歩行者時間変動）'!$8:$23</definedName>
    <definedName name="_xlnm.Print_Titles" localSheetId="2">'No.5-12（方向別）'!$1:$20</definedName>
    <definedName name="_xlnm.Print_Titles" localSheetId="17">'No.5②（歩行者時間変動）'!$8:$23</definedName>
    <definedName name="_xlnm.Print_Titles" localSheetId="18">'No.5③（歩行者時間変動）'!$8:$23</definedName>
    <definedName name="_xlnm.Print_Titles" localSheetId="3">'No.5-34（方向別）'!$1:$20</definedName>
    <definedName name="_xlnm.Print_Titles" localSheetId="4">'No.5-56（方向別）'!$1:$20</definedName>
    <definedName name="_xlnm.Print_Titles" localSheetId="8">'No.5Ａ（時間変動）'!$8:$23</definedName>
    <definedName name="_xlnm.Print_Titles" localSheetId="5">'No.5Ａ（断面別）'!$1:$20</definedName>
    <definedName name="_xlnm.Print_Titles" localSheetId="11">'No.5AB（渋滞長）'!$1:$21</definedName>
    <definedName name="_xlnm.Print_Titles" localSheetId="9">'No.5Ｂ（時間変動）'!$8:$23</definedName>
    <definedName name="_xlnm.Print_Titles" localSheetId="6">'No.5Ｂ（断面別）'!$1:$20</definedName>
    <definedName name="_xlnm.Print_Titles" localSheetId="10">'No.5Ｃ（時間変動）'!$8:$23</definedName>
    <definedName name="_xlnm.Print_Titles" localSheetId="12">'No.5C（渋滞長）'!$1:$21</definedName>
    <definedName name="_xlnm.Print_Titles" localSheetId="7">'No.5Ｃ（断面別）'!$1:$20</definedName>
    <definedName name="_xlnm.Print_Titles" localSheetId="20">'入力（参考）'!$A$1:$HF$4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54" l="1"/>
  <c r="U20" i="54"/>
  <c r="U21" i="54"/>
  <c r="U22" i="54"/>
  <c r="U23" i="54"/>
  <c r="U24" i="54"/>
  <c r="D57" i="51" l="1"/>
  <c r="E57" i="51"/>
  <c r="F57" i="51"/>
  <c r="Q57" i="51"/>
  <c r="R57" i="51"/>
  <c r="S57" i="51"/>
  <c r="F57" i="52"/>
  <c r="E57" i="52"/>
  <c r="D57" i="52"/>
  <c r="P42" i="35" l="1"/>
  <c r="P43" i="35"/>
  <c r="P44" i="35"/>
  <c r="P45" i="35"/>
  <c r="P46" i="35"/>
  <c r="P47" i="35"/>
  <c r="P48" i="35"/>
  <c r="P49" i="35"/>
  <c r="P50" i="35"/>
  <c r="P51" i="35"/>
  <c r="P52" i="35"/>
  <c r="P53" i="35"/>
  <c r="P54" i="35"/>
  <c r="P55" i="35"/>
  <c r="P60" i="35"/>
  <c r="P61" i="35"/>
  <c r="P62" i="35"/>
  <c r="P63" i="35"/>
  <c r="P64" i="35"/>
  <c r="P65" i="35"/>
  <c r="P66" i="35"/>
  <c r="P67" i="35"/>
  <c r="P68" i="35"/>
  <c r="P69" i="35"/>
  <c r="P70" i="35"/>
  <c r="P71" i="35"/>
  <c r="P72" i="35"/>
  <c r="P73" i="35"/>
  <c r="BA75" i="50" l="1"/>
  <c r="F55" i="41" s="1"/>
  <c r="AZ75" i="50"/>
  <c r="E55" i="41" s="1"/>
  <c r="AY75" i="50"/>
  <c r="C55" i="41" s="1"/>
  <c r="AX75" i="50"/>
  <c r="B55" i="41" s="1"/>
  <c r="AW75" i="50"/>
  <c r="F55" i="40" s="1"/>
  <c r="AV75" i="50"/>
  <c r="E55" i="40" s="1"/>
  <c r="AU75" i="50"/>
  <c r="C55" i="40" s="1"/>
  <c r="AT75" i="50"/>
  <c r="B55" i="40" s="1"/>
  <c r="AS75" i="50"/>
  <c r="F55" i="39" s="1"/>
  <c r="AR75" i="50"/>
  <c r="E55" i="39" s="1"/>
  <c r="AQ75" i="50"/>
  <c r="C55" i="39" s="1"/>
  <c r="AP75" i="50"/>
  <c r="B55" i="39" s="1"/>
  <c r="BA74" i="50"/>
  <c r="F54" i="41" s="1"/>
  <c r="AZ74" i="50"/>
  <c r="E54" i="41" s="1"/>
  <c r="AY74" i="50"/>
  <c r="C54" i="41" s="1"/>
  <c r="AX74" i="50"/>
  <c r="B54" i="41" s="1"/>
  <c r="AW74" i="50"/>
  <c r="F54" i="40" s="1"/>
  <c r="AV74" i="50"/>
  <c r="E54" i="40" s="1"/>
  <c r="AU74" i="50"/>
  <c r="C54" i="40" s="1"/>
  <c r="AT74" i="50"/>
  <c r="B54" i="40" s="1"/>
  <c r="AS74" i="50"/>
  <c r="F54" i="39" s="1"/>
  <c r="AR74" i="50"/>
  <c r="E54" i="39" s="1"/>
  <c r="AQ74" i="50"/>
  <c r="C54" i="39" s="1"/>
  <c r="AP74" i="50"/>
  <c r="B54" i="39" s="1"/>
  <c r="BA73" i="50"/>
  <c r="F53" i="41" s="1"/>
  <c r="AZ73" i="50"/>
  <c r="E53" i="41" s="1"/>
  <c r="AY73" i="50"/>
  <c r="C53" i="41" s="1"/>
  <c r="AX73" i="50"/>
  <c r="B53" i="41" s="1"/>
  <c r="AW73" i="50"/>
  <c r="F53" i="40" s="1"/>
  <c r="AV73" i="50"/>
  <c r="E53" i="40" s="1"/>
  <c r="AU73" i="50"/>
  <c r="C53" i="40" s="1"/>
  <c r="AT73" i="50"/>
  <c r="B53" i="40" s="1"/>
  <c r="AS73" i="50"/>
  <c r="F53" i="39" s="1"/>
  <c r="AR73" i="50"/>
  <c r="E53" i="39" s="1"/>
  <c r="AQ73" i="50"/>
  <c r="C53" i="39" s="1"/>
  <c r="AP73" i="50"/>
  <c r="B53" i="39" s="1"/>
  <c r="BA72" i="50"/>
  <c r="F52" i="41" s="1"/>
  <c r="AZ72" i="50"/>
  <c r="E52" i="41" s="1"/>
  <c r="AY72" i="50"/>
  <c r="C52" i="41" s="1"/>
  <c r="AX72" i="50"/>
  <c r="B52" i="41" s="1"/>
  <c r="AW72" i="50"/>
  <c r="F52" i="40" s="1"/>
  <c r="AV72" i="50"/>
  <c r="E52" i="40" s="1"/>
  <c r="AU72" i="50"/>
  <c r="C52" i="40" s="1"/>
  <c r="AT72" i="50"/>
  <c r="B52" i="40" s="1"/>
  <c r="AS72" i="50"/>
  <c r="F52" i="39" s="1"/>
  <c r="AR72" i="50"/>
  <c r="E52" i="39" s="1"/>
  <c r="AQ72" i="50"/>
  <c r="C52" i="39" s="1"/>
  <c r="AP72" i="50"/>
  <c r="B52" i="39" s="1"/>
  <c r="BA71" i="50"/>
  <c r="F51" i="41" s="1"/>
  <c r="AZ71" i="50"/>
  <c r="E51" i="41" s="1"/>
  <c r="AY71" i="50"/>
  <c r="C51" i="41" s="1"/>
  <c r="AX71" i="50"/>
  <c r="B51" i="41" s="1"/>
  <c r="AW71" i="50"/>
  <c r="F51" i="40" s="1"/>
  <c r="AV71" i="50"/>
  <c r="E51" i="40" s="1"/>
  <c r="AU71" i="50"/>
  <c r="C51" i="40" s="1"/>
  <c r="AT71" i="50"/>
  <c r="B51" i="40" s="1"/>
  <c r="AS71" i="50"/>
  <c r="F51" i="39" s="1"/>
  <c r="AR71" i="50"/>
  <c r="E51" i="39" s="1"/>
  <c r="AQ71" i="50"/>
  <c r="C51" i="39" s="1"/>
  <c r="AP71" i="50"/>
  <c r="B51" i="39" s="1"/>
  <c r="BA70" i="50"/>
  <c r="F50" i="41" s="1"/>
  <c r="F56" i="41" s="1"/>
  <c r="M56" i="45" s="1"/>
  <c r="AZ70" i="50"/>
  <c r="E50" i="41" s="1"/>
  <c r="E56" i="41" s="1"/>
  <c r="M55" i="45" s="1"/>
  <c r="AY70" i="50"/>
  <c r="C50" i="41" s="1"/>
  <c r="AX70" i="50"/>
  <c r="B50" i="41" s="1"/>
  <c r="B56" i="41" s="1"/>
  <c r="AW70" i="50"/>
  <c r="F50" i="40" s="1"/>
  <c r="AV70" i="50"/>
  <c r="E50" i="40" s="1"/>
  <c r="AU70" i="50"/>
  <c r="C50" i="40" s="1"/>
  <c r="AT70" i="50"/>
  <c r="B50" i="40" s="1"/>
  <c r="AS70" i="50"/>
  <c r="F50" i="39" s="1"/>
  <c r="F56" i="39" s="1"/>
  <c r="M56" i="43" s="1"/>
  <c r="AR70" i="50"/>
  <c r="E50" i="39" s="1"/>
  <c r="E56" i="39" s="1"/>
  <c r="M55" i="43" s="1"/>
  <c r="AQ70" i="50"/>
  <c r="C50" i="39" s="1"/>
  <c r="AP70" i="50"/>
  <c r="B50" i="39" s="1"/>
  <c r="BA68" i="50"/>
  <c r="F48" i="41" s="1"/>
  <c r="AZ68" i="50"/>
  <c r="E48" i="41" s="1"/>
  <c r="AY68" i="50"/>
  <c r="C48" i="41" s="1"/>
  <c r="AX68" i="50"/>
  <c r="B48" i="41" s="1"/>
  <c r="AW68" i="50"/>
  <c r="F48" i="40" s="1"/>
  <c r="AV68" i="50"/>
  <c r="E48" i="40" s="1"/>
  <c r="AU68" i="50"/>
  <c r="C48" i="40" s="1"/>
  <c r="AT68" i="50"/>
  <c r="B48" i="40" s="1"/>
  <c r="AS68" i="50"/>
  <c r="F48" i="39" s="1"/>
  <c r="AR68" i="50"/>
  <c r="E48" i="39" s="1"/>
  <c r="AQ68" i="50"/>
  <c r="C48" i="39" s="1"/>
  <c r="AP68" i="50"/>
  <c r="B48" i="39" s="1"/>
  <c r="BA67" i="50"/>
  <c r="F47" i="41" s="1"/>
  <c r="AZ67" i="50"/>
  <c r="E47" i="41" s="1"/>
  <c r="AY67" i="50"/>
  <c r="C47" i="41" s="1"/>
  <c r="AX67" i="50"/>
  <c r="B47" i="41" s="1"/>
  <c r="AW67" i="50"/>
  <c r="F47" i="40" s="1"/>
  <c r="AV67" i="50"/>
  <c r="E47" i="40" s="1"/>
  <c r="AU67" i="50"/>
  <c r="C47" i="40" s="1"/>
  <c r="AT67" i="50"/>
  <c r="B47" i="40" s="1"/>
  <c r="AS67" i="50"/>
  <c r="F47" i="39" s="1"/>
  <c r="AR67" i="50"/>
  <c r="E47" i="39" s="1"/>
  <c r="AQ67" i="50"/>
  <c r="C47" i="39" s="1"/>
  <c r="AP67" i="50"/>
  <c r="B47" i="39" s="1"/>
  <c r="BA66" i="50"/>
  <c r="F46" i="41" s="1"/>
  <c r="AZ66" i="50"/>
  <c r="E46" i="41" s="1"/>
  <c r="AY66" i="50"/>
  <c r="C46" i="41" s="1"/>
  <c r="AX66" i="50"/>
  <c r="B46" i="41" s="1"/>
  <c r="AW66" i="50"/>
  <c r="F46" i="40" s="1"/>
  <c r="AV66" i="50"/>
  <c r="E46" i="40" s="1"/>
  <c r="AU66" i="50"/>
  <c r="C46" i="40" s="1"/>
  <c r="AT66" i="50"/>
  <c r="B46" i="40" s="1"/>
  <c r="AS66" i="50"/>
  <c r="F46" i="39" s="1"/>
  <c r="AR66" i="50"/>
  <c r="E46" i="39" s="1"/>
  <c r="AQ66" i="50"/>
  <c r="C46" i="39" s="1"/>
  <c r="AP66" i="50"/>
  <c r="B46" i="39" s="1"/>
  <c r="BA65" i="50"/>
  <c r="F45" i="41" s="1"/>
  <c r="AZ65" i="50"/>
  <c r="E45" i="41" s="1"/>
  <c r="AY65" i="50"/>
  <c r="C45" i="41" s="1"/>
  <c r="AX65" i="50"/>
  <c r="B45" i="41" s="1"/>
  <c r="AW65" i="50"/>
  <c r="F45" i="40" s="1"/>
  <c r="AV65" i="50"/>
  <c r="E45" i="40" s="1"/>
  <c r="AU65" i="50"/>
  <c r="C45" i="40" s="1"/>
  <c r="AT65" i="50"/>
  <c r="B45" i="40" s="1"/>
  <c r="AS65" i="50"/>
  <c r="F45" i="39" s="1"/>
  <c r="AR65" i="50"/>
  <c r="E45" i="39" s="1"/>
  <c r="AQ65" i="50"/>
  <c r="C45" i="39" s="1"/>
  <c r="AP65" i="50"/>
  <c r="B45" i="39" s="1"/>
  <c r="BA64" i="50"/>
  <c r="F44" i="41" s="1"/>
  <c r="AZ64" i="50"/>
  <c r="E44" i="41" s="1"/>
  <c r="AY64" i="50"/>
  <c r="C44" i="41" s="1"/>
  <c r="AX64" i="50"/>
  <c r="B44" i="41" s="1"/>
  <c r="AW64" i="50"/>
  <c r="F44" i="40" s="1"/>
  <c r="AV64" i="50"/>
  <c r="E44" i="40" s="1"/>
  <c r="AU64" i="50"/>
  <c r="C44" i="40" s="1"/>
  <c r="AT64" i="50"/>
  <c r="B44" i="40" s="1"/>
  <c r="AS64" i="50"/>
  <c r="F44" i="39" s="1"/>
  <c r="AR64" i="50"/>
  <c r="E44" i="39" s="1"/>
  <c r="AQ64" i="50"/>
  <c r="C44" i="39" s="1"/>
  <c r="AP64" i="50"/>
  <c r="B44" i="39" s="1"/>
  <c r="BA63" i="50"/>
  <c r="F43" i="41" s="1"/>
  <c r="F49" i="41" s="1"/>
  <c r="L56" i="45" s="1"/>
  <c r="AZ63" i="50"/>
  <c r="E43" i="41" s="1"/>
  <c r="E49" i="41" s="1"/>
  <c r="L55" i="45" s="1"/>
  <c r="AY63" i="50"/>
  <c r="C43" i="41" s="1"/>
  <c r="C49" i="41" s="1"/>
  <c r="L39" i="45" s="1"/>
  <c r="AX63" i="50"/>
  <c r="B43" i="41" s="1"/>
  <c r="AW63" i="50"/>
  <c r="F43" i="40" s="1"/>
  <c r="AV63" i="50"/>
  <c r="E43" i="40" s="1"/>
  <c r="AU63" i="50"/>
  <c r="C43" i="40" s="1"/>
  <c r="AT63" i="50"/>
  <c r="B43" i="40" s="1"/>
  <c r="AS63" i="50"/>
  <c r="F43" i="39" s="1"/>
  <c r="F49" i="39" s="1"/>
  <c r="L56" i="43" s="1"/>
  <c r="AR63" i="50"/>
  <c r="E43" i="39" s="1"/>
  <c r="E49" i="39" s="1"/>
  <c r="L55" i="43" s="1"/>
  <c r="AQ63" i="50"/>
  <c r="C43" i="39" s="1"/>
  <c r="AP63" i="50"/>
  <c r="B43" i="39" s="1"/>
  <c r="BA62" i="50"/>
  <c r="F42" i="41" s="1"/>
  <c r="K56" i="45" s="1"/>
  <c r="AZ62" i="50"/>
  <c r="E42" i="41" s="1"/>
  <c r="K55" i="45" s="1"/>
  <c r="AY62" i="50"/>
  <c r="C42" i="41" s="1"/>
  <c r="K39" i="45" s="1"/>
  <c r="AX62" i="50"/>
  <c r="B42" i="41" s="1"/>
  <c r="K38" i="45" s="1"/>
  <c r="AW62" i="50"/>
  <c r="F42" i="40" s="1"/>
  <c r="K56" i="44" s="1"/>
  <c r="AV62" i="50"/>
  <c r="E42" i="40" s="1"/>
  <c r="K55" i="44" s="1"/>
  <c r="AU62" i="50"/>
  <c r="C42" i="40" s="1"/>
  <c r="K39" i="44" s="1"/>
  <c r="AT62" i="50"/>
  <c r="B42" i="40" s="1"/>
  <c r="K38" i="44" s="1"/>
  <c r="AS62" i="50"/>
  <c r="F42" i="39" s="1"/>
  <c r="K56" i="43" s="1"/>
  <c r="AR62" i="50"/>
  <c r="E42" i="39" s="1"/>
  <c r="K55" i="43" s="1"/>
  <c r="AQ62" i="50"/>
  <c r="C42" i="39" s="1"/>
  <c r="K39" i="43" s="1"/>
  <c r="AP62" i="50"/>
  <c r="B42" i="39" s="1"/>
  <c r="K38" i="43" s="1"/>
  <c r="BA61" i="50"/>
  <c r="F41" i="41" s="1"/>
  <c r="J56" i="45" s="1"/>
  <c r="AZ61" i="50"/>
  <c r="E41" i="41" s="1"/>
  <c r="J55" i="45" s="1"/>
  <c r="AY61" i="50"/>
  <c r="C41" i="41" s="1"/>
  <c r="J39" i="45" s="1"/>
  <c r="AX61" i="50"/>
  <c r="B41" i="41" s="1"/>
  <c r="AW61" i="50"/>
  <c r="F41" i="40" s="1"/>
  <c r="J56" i="44" s="1"/>
  <c r="AV61" i="50"/>
  <c r="E41" i="40" s="1"/>
  <c r="J55" i="44" s="1"/>
  <c r="AU61" i="50"/>
  <c r="C41" i="40" s="1"/>
  <c r="J39" i="44" s="1"/>
  <c r="AT61" i="50"/>
  <c r="B41" i="40" s="1"/>
  <c r="J38" i="44" s="1"/>
  <c r="AS61" i="50"/>
  <c r="F41" i="39" s="1"/>
  <c r="J56" i="43" s="1"/>
  <c r="AR61" i="50"/>
  <c r="E41" i="39" s="1"/>
  <c r="J55" i="43" s="1"/>
  <c r="AQ61" i="50"/>
  <c r="C41" i="39" s="1"/>
  <c r="J39" i="43" s="1"/>
  <c r="AP61" i="50"/>
  <c r="B41" i="39" s="1"/>
  <c r="J38" i="43" s="1"/>
  <c r="BA60" i="50"/>
  <c r="F40" i="41" s="1"/>
  <c r="I56" i="45" s="1"/>
  <c r="AZ60" i="50"/>
  <c r="E40" i="41" s="1"/>
  <c r="I55" i="45" s="1"/>
  <c r="AY60" i="50"/>
  <c r="C40" i="41" s="1"/>
  <c r="I39" i="45" s="1"/>
  <c r="AX60" i="50"/>
  <c r="B40" i="41" s="1"/>
  <c r="I38" i="45" s="1"/>
  <c r="AW60" i="50"/>
  <c r="F40" i="40" s="1"/>
  <c r="I56" i="44" s="1"/>
  <c r="AV60" i="50"/>
  <c r="E40" i="40" s="1"/>
  <c r="I55" i="44" s="1"/>
  <c r="AU60" i="50"/>
  <c r="C40" i="40" s="1"/>
  <c r="I39" i="44" s="1"/>
  <c r="AT60" i="50"/>
  <c r="B40" i="40" s="1"/>
  <c r="I38" i="44" s="1"/>
  <c r="AS60" i="50"/>
  <c r="F40" i="39" s="1"/>
  <c r="I56" i="43" s="1"/>
  <c r="AR60" i="50"/>
  <c r="E40" i="39" s="1"/>
  <c r="I55" i="43" s="1"/>
  <c r="AQ60" i="50"/>
  <c r="C40" i="39" s="1"/>
  <c r="I39" i="43" s="1"/>
  <c r="AP60" i="50"/>
  <c r="B40" i="39" s="1"/>
  <c r="I38" i="43" s="1"/>
  <c r="BA59" i="50"/>
  <c r="F39" i="41" s="1"/>
  <c r="H56" i="45" s="1"/>
  <c r="AZ59" i="50"/>
  <c r="E39" i="41" s="1"/>
  <c r="H55" i="45" s="1"/>
  <c r="AY59" i="50"/>
  <c r="C39" i="41" s="1"/>
  <c r="H39" i="45" s="1"/>
  <c r="AX59" i="50"/>
  <c r="B39" i="41" s="1"/>
  <c r="AW59" i="50"/>
  <c r="F39" i="40" s="1"/>
  <c r="H56" i="44" s="1"/>
  <c r="AV59" i="50"/>
  <c r="E39" i="40" s="1"/>
  <c r="H55" i="44" s="1"/>
  <c r="AU59" i="50"/>
  <c r="C39" i="40" s="1"/>
  <c r="H39" i="44" s="1"/>
  <c r="AT59" i="50"/>
  <c r="B39" i="40" s="1"/>
  <c r="H38" i="44" s="1"/>
  <c r="AS59" i="50"/>
  <c r="F39" i="39" s="1"/>
  <c r="H56" i="43" s="1"/>
  <c r="AR59" i="50"/>
  <c r="E39" i="39" s="1"/>
  <c r="H55" i="43" s="1"/>
  <c r="AQ59" i="50"/>
  <c r="C39" i="39" s="1"/>
  <c r="H39" i="43" s="1"/>
  <c r="AP59" i="50"/>
  <c r="B39" i="39" s="1"/>
  <c r="H38" i="43" s="1"/>
  <c r="BA58" i="50"/>
  <c r="F38" i="41" s="1"/>
  <c r="G56" i="45" s="1"/>
  <c r="AZ58" i="50"/>
  <c r="E38" i="41" s="1"/>
  <c r="G55" i="45" s="1"/>
  <c r="AY58" i="50"/>
  <c r="C38" i="41" s="1"/>
  <c r="G39" i="45" s="1"/>
  <c r="AX58" i="50"/>
  <c r="B38" i="41" s="1"/>
  <c r="AW58" i="50"/>
  <c r="F38" i="40" s="1"/>
  <c r="G56" i="44" s="1"/>
  <c r="AV58" i="50"/>
  <c r="E38" i="40" s="1"/>
  <c r="G55" i="44" s="1"/>
  <c r="AU58" i="50"/>
  <c r="C38" i="40" s="1"/>
  <c r="G39" i="44" s="1"/>
  <c r="AT58" i="50"/>
  <c r="B38" i="40" s="1"/>
  <c r="AS58" i="50"/>
  <c r="F38" i="39" s="1"/>
  <c r="G56" i="43" s="1"/>
  <c r="AR58" i="50"/>
  <c r="E38" i="39" s="1"/>
  <c r="G55" i="43" s="1"/>
  <c r="AQ58" i="50"/>
  <c r="C38" i="39" s="1"/>
  <c r="G39" i="43" s="1"/>
  <c r="AP58" i="50"/>
  <c r="B38" i="39" s="1"/>
  <c r="G38" i="43" s="1"/>
  <c r="BA57" i="50"/>
  <c r="F37" i="41" s="1"/>
  <c r="F56" i="45" s="1"/>
  <c r="AZ57" i="50"/>
  <c r="E37" i="41" s="1"/>
  <c r="F55" i="45" s="1"/>
  <c r="AY57" i="50"/>
  <c r="C37" i="41" s="1"/>
  <c r="F39" i="45" s="1"/>
  <c r="AX57" i="50"/>
  <c r="B37" i="41" s="1"/>
  <c r="F38" i="45" s="1"/>
  <c r="AW57" i="50"/>
  <c r="F37" i="40" s="1"/>
  <c r="F56" i="44" s="1"/>
  <c r="AV57" i="50"/>
  <c r="E37" i="40" s="1"/>
  <c r="F55" i="44" s="1"/>
  <c r="AU57" i="50"/>
  <c r="C37" i="40" s="1"/>
  <c r="F39" i="44" s="1"/>
  <c r="AT57" i="50"/>
  <c r="B37" i="40" s="1"/>
  <c r="F38" i="44" s="1"/>
  <c r="AS57" i="50"/>
  <c r="F37" i="39" s="1"/>
  <c r="F56" i="43" s="1"/>
  <c r="AR57" i="50"/>
  <c r="E37" i="39" s="1"/>
  <c r="F55" i="43" s="1"/>
  <c r="AQ57" i="50"/>
  <c r="C37" i="39" s="1"/>
  <c r="F39" i="43" s="1"/>
  <c r="AP57" i="50"/>
  <c r="B37" i="39" s="1"/>
  <c r="F38" i="43" s="1"/>
  <c r="BA56" i="50"/>
  <c r="F36" i="41" s="1"/>
  <c r="E56" i="45" s="1"/>
  <c r="AZ56" i="50"/>
  <c r="E36" i="41" s="1"/>
  <c r="E55" i="45" s="1"/>
  <c r="AY56" i="50"/>
  <c r="C36" i="41" s="1"/>
  <c r="E39" i="45" s="1"/>
  <c r="AX56" i="50"/>
  <c r="B36" i="41" s="1"/>
  <c r="E38" i="45" s="1"/>
  <c r="AW56" i="50"/>
  <c r="F36" i="40" s="1"/>
  <c r="E56" i="44" s="1"/>
  <c r="AV56" i="50"/>
  <c r="E36" i="40" s="1"/>
  <c r="E55" i="44" s="1"/>
  <c r="AU56" i="50"/>
  <c r="C36" i="40" s="1"/>
  <c r="E39" i="44" s="1"/>
  <c r="AT56" i="50"/>
  <c r="B36" i="40" s="1"/>
  <c r="E38" i="44" s="1"/>
  <c r="AS56" i="50"/>
  <c r="F36" i="39" s="1"/>
  <c r="E56" i="43" s="1"/>
  <c r="AR56" i="50"/>
  <c r="E36" i="39" s="1"/>
  <c r="E55" i="43" s="1"/>
  <c r="AQ56" i="50"/>
  <c r="C36" i="39" s="1"/>
  <c r="E39" i="43" s="1"/>
  <c r="AP56" i="50"/>
  <c r="B36" i="39" s="1"/>
  <c r="E38" i="43" s="1"/>
  <c r="BA55" i="50"/>
  <c r="F35" i="41" s="1"/>
  <c r="D56" i="45" s="1"/>
  <c r="AZ55" i="50"/>
  <c r="E35" i="41" s="1"/>
  <c r="D55" i="45" s="1"/>
  <c r="AY55" i="50"/>
  <c r="C35" i="41" s="1"/>
  <c r="D39" i="45" s="1"/>
  <c r="AX55" i="50"/>
  <c r="B35" i="41" s="1"/>
  <c r="D38" i="45" s="1"/>
  <c r="AW55" i="50"/>
  <c r="F35" i="40" s="1"/>
  <c r="D56" i="44" s="1"/>
  <c r="AV55" i="50"/>
  <c r="E35" i="40" s="1"/>
  <c r="D55" i="44" s="1"/>
  <c r="AU55" i="50"/>
  <c r="C35" i="40" s="1"/>
  <c r="D39" i="44" s="1"/>
  <c r="AT55" i="50"/>
  <c r="B35" i="40" s="1"/>
  <c r="D38" i="44" s="1"/>
  <c r="AS55" i="50"/>
  <c r="F35" i="39" s="1"/>
  <c r="D56" i="43" s="1"/>
  <c r="AR55" i="50"/>
  <c r="E35" i="39" s="1"/>
  <c r="D55" i="43" s="1"/>
  <c r="AQ55" i="50"/>
  <c r="C35" i="39" s="1"/>
  <c r="D39" i="43" s="1"/>
  <c r="AP55" i="50"/>
  <c r="B35" i="39" s="1"/>
  <c r="D38" i="43" s="1"/>
  <c r="BA53" i="50"/>
  <c r="F33" i="41" s="1"/>
  <c r="AZ53" i="50"/>
  <c r="E33" i="41" s="1"/>
  <c r="AY53" i="50"/>
  <c r="C33" i="41" s="1"/>
  <c r="AX53" i="50"/>
  <c r="B33" i="41" s="1"/>
  <c r="AW53" i="50"/>
  <c r="F33" i="40" s="1"/>
  <c r="AV53" i="50"/>
  <c r="E33" i="40" s="1"/>
  <c r="AU53" i="50"/>
  <c r="C33" i="40" s="1"/>
  <c r="AT53" i="50"/>
  <c r="B33" i="40" s="1"/>
  <c r="AS53" i="50"/>
  <c r="F33" i="39" s="1"/>
  <c r="AR53" i="50"/>
  <c r="E33" i="39" s="1"/>
  <c r="AQ53" i="50"/>
  <c r="C33" i="39" s="1"/>
  <c r="AP53" i="50"/>
  <c r="B33" i="39" s="1"/>
  <c r="BA52" i="50"/>
  <c r="F32" i="41" s="1"/>
  <c r="AZ52" i="50"/>
  <c r="E32" i="41" s="1"/>
  <c r="AY52" i="50"/>
  <c r="C32" i="41" s="1"/>
  <c r="AX52" i="50"/>
  <c r="B32" i="41" s="1"/>
  <c r="AW52" i="50"/>
  <c r="F32" i="40" s="1"/>
  <c r="AV52" i="50"/>
  <c r="E32" i="40" s="1"/>
  <c r="AU52" i="50"/>
  <c r="C32" i="40" s="1"/>
  <c r="AT52" i="50"/>
  <c r="B32" i="40" s="1"/>
  <c r="AS52" i="50"/>
  <c r="F32" i="39" s="1"/>
  <c r="AR52" i="50"/>
  <c r="E32" i="39" s="1"/>
  <c r="AQ52" i="50"/>
  <c r="C32" i="39" s="1"/>
  <c r="AP52" i="50"/>
  <c r="B32" i="39" s="1"/>
  <c r="BA51" i="50"/>
  <c r="F31" i="41" s="1"/>
  <c r="AZ51" i="50"/>
  <c r="E31" i="41" s="1"/>
  <c r="AY51" i="50"/>
  <c r="C31" i="41" s="1"/>
  <c r="AX51" i="50"/>
  <c r="B31" i="41" s="1"/>
  <c r="AW51" i="50"/>
  <c r="F31" i="40" s="1"/>
  <c r="AV51" i="50"/>
  <c r="E31" i="40" s="1"/>
  <c r="AU51" i="50"/>
  <c r="C31" i="40" s="1"/>
  <c r="AT51" i="50"/>
  <c r="B31" i="40" s="1"/>
  <c r="AS51" i="50"/>
  <c r="F31" i="39" s="1"/>
  <c r="AR51" i="50"/>
  <c r="E31" i="39" s="1"/>
  <c r="AQ51" i="50"/>
  <c r="C31" i="39" s="1"/>
  <c r="AP51" i="50"/>
  <c r="B31" i="39" s="1"/>
  <c r="BA50" i="50"/>
  <c r="F30" i="41" s="1"/>
  <c r="AZ50" i="50"/>
  <c r="E30" i="41" s="1"/>
  <c r="AY50" i="50"/>
  <c r="C30" i="41" s="1"/>
  <c r="AX50" i="50"/>
  <c r="B30" i="41" s="1"/>
  <c r="AW50" i="50"/>
  <c r="F30" i="40" s="1"/>
  <c r="AV50" i="50"/>
  <c r="E30" i="40" s="1"/>
  <c r="AU50" i="50"/>
  <c r="C30" i="40" s="1"/>
  <c r="AT50" i="50"/>
  <c r="B30" i="40" s="1"/>
  <c r="AS50" i="50"/>
  <c r="F30" i="39" s="1"/>
  <c r="AR50" i="50"/>
  <c r="E30" i="39" s="1"/>
  <c r="AQ50" i="50"/>
  <c r="C30" i="39" s="1"/>
  <c r="AP50" i="50"/>
  <c r="B30" i="39" s="1"/>
  <c r="BA49" i="50"/>
  <c r="F29" i="41" s="1"/>
  <c r="AZ49" i="50"/>
  <c r="E29" i="41" s="1"/>
  <c r="AY49" i="50"/>
  <c r="C29" i="41" s="1"/>
  <c r="AX49" i="50"/>
  <c r="B29" i="41" s="1"/>
  <c r="AW49" i="50"/>
  <c r="F29" i="40" s="1"/>
  <c r="AV49" i="50"/>
  <c r="E29" i="40" s="1"/>
  <c r="AU49" i="50"/>
  <c r="C29" i="40" s="1"/>
  <c r="AT49" i="50"/>
  <c r="B29" i="40" s="1"/>
  <c r="AS49" i="50"/>
  <c r="F29" i="39" s="1"/>
  <c r="AR49" i="50"/>
  <c r="E29" i="39" s="1"/>
  <c r="AQ49" i="50"/>
  <c r="C29" i="39" s="1"/>
  <c r="AP49" i="50"/>
  <c r="B29" i="39" s="1"/>
  <c r="BA48" i="50"/>
  <c r="F28" i="41" s="1"/>
  <c r="F34" i="41" s="1"/>
  <c r="C56" i="45" s="1"/>
  <c r="AZ48" i="50"/>
  <c r="E28" i="41" s="1"/>
  <c r="E34" i="41" s="1"/>
  <c r="C55" i="45" s="1"/>
  <c r="AY48" i="50"/>
  <c r="C28" i="41" s="1"/>
  <c r="C34" i="41" s="1"/>
  <c r="C39" i="45" s="1"/>
  <c r="AX48" i="50"/>
  <c r="B28" i="41" s="1"/>
  <c r="AW48" i="50"/>
  <c r="F28" i="40" s="1"/>
  <c r="AV48" i="50"/>
  <c r="E28" i="40" s="1"/>
  <c r="AU48" i="50"/>
  <c r="C28" i="40" s="1"/>
  <c r="AT48" i="50"/>
  <c r="B28" i="40" s="1"/>
  <c r="AS48" i="50"/>
  <c r="F28" i="39" s="1"/>
  <c r="F34" i="39" s="1"/>
  <c r="C56" i="43" s="1"/>
  <c r="AR48" i="50"/>
  <c r="E28" i="39" s="1"/>
  <c r="E34" i="39" s="1"/>
  <c r="C55" i="43" s="1"/>
  <c r="AQ48" i="50"/>
  <c r="C28" i="39" s="1"/>
  <c r="AP48" i="50"/>
  <c r="B28" i="39" s="1"/>
  <c r="BA46" i="50"/>
  <c r="F26" i="41" s="1"/>
  <c r="AZ46" i="50"/>
  <c r="E26" i="41" s="1"/>
  <c r="AY46" i="50"/>
  <c r="C26" i="41" s="1"/>
  <c r="AX46" i="50"/>
  <c r="B26" i="41" s="1"/>
  <c r="AW46" i="50"/>
  <c r="F26" i="40" s="1"/>
  <c r="AV46" i="50"/>
  <c r="E26" i="40" s="1"/>
  <c r="AU46" i="50"/>
  <c r="C26" i="40" s="1"/>
  <c r="AT46" i="50"/>
  <c r="B26" i="40" s="1"/>
  <c r="AS46" i="50"/>
  <c r="F26" i="39" s="1"/>
  <c r="AR46" i="50"/>
  <c r="E26" i="39" s="1"/>
  <c r="AQ46" i="50"/>
  <c r="C26" i="39" s="1"/>
  <c r="AP46" i="50"/>
  <c r="B26" i="39" s="1"/>
  <c r="BA45" i="50"/>
  <c r="F25" i="41" s="1"/>
  <c r="AZ45" i="50"/>
  <c r="E25" i="41" s="1"/>
  <c r="AY45" i="50"/>
  <c r="C25" i="41" s="1"/>
  <c r="AX45" i="50"/>
  <c r="B25" i="41" s="1"/>
  <c r="AW45" i="50"/>
  <c r="F25" i="40" s="1"/>
  <c r="AV45" i="50"/>
  <c r="E25" i="40" s="1"/>
  <c r="AU45" i="50"/>
  <c r="C25" i="40" s="1"/>
  <c r="AT45" i="50"/>
  <c r="B25" i="40" s="1"/>
  <c r="AS45" i="50"/>
  <c r="F25" i="39" s="1"/>
  <c r="AR45" i="50"/>
  <c r="E25" i="39" s="1"/>
  <c r="AQ45" i="50"/>
  <c r="C25" i="39" s="1"/>
  <c r="AP45" i="50"/>
  <c r="B25" i="39" s="1"/>
  <c r="BA44" i="50"/>
  <c r="F24" i="41" s="1"/>
  <c r="AZ44" i="50"/>
  <c r="E24" i="41" s="1"/>
  <c r="AY44" i="50"/>
  <c r="C24" i="41" s="1"/>
  <c r="AX44" i="50"/>
  <c r="B24" i="41" s="1"/>
  <c r="AW44" i="50"/>
  <c r="F24" i="40" s="1"/>
  <c r="AV44" i="50"/>
  <c r="E24" i="40" s="1"/>
  <c r="AU44" i="50"/>
  <c r="C24" i="40" s="1"/>
  <c r="AT44" i="50"/>
  <c r="B24" i="40" s="1"/>
  <c r="AS44" i="50"/>
  <c r="F24" i="39" s="1"/>
  <c r="AR44" i="50"/>
  <c r="E24" i="39" s="1"/>
  <c r="AQ44" i="50"/>
  <c r="C24" i="39" s="1"/>
  <c r="AP44" i="50"/>
  <c r="B24" i="39" s="1"/>
  <c r="BA43" i="50"/>
  <c r="F23" i="41" s="1"/>
  <c r="AZ43" i="50"/>
  <c r="E23" i="41" s="1"/>
  <c r="AY43" i="50"/>
  <c r="C23" i="41" s="1"/>
  <c r="AX43" i="50"/>
  <c r="B23" i="41" s="1"/>
  <c r="AW43" i="50"/>
  <c r="F23" i="40" s="1"/>
  <c r="AV43" i="50"/>
  <c r="E23" i="40" s="1"/>
  <c r="AU43" i="50"/>
  <c r="C23" i="40" s="1"/>
  <c r="AT43" i="50"/>
  <c r="B23" i="40" s="1"/>
  <c r="AS43" i="50"/>
  <c r="F23" i="39" s="1"/>
  <c r="AR43" i="50"/>
  <c r="E23" i="39" s="1"/>
  <c r="AQ43" i="50"/>
  <c r="C23" i="39" s="1"/>
  <c r="AP43" i="50"/>
  <c r="B23" i="39" s="1"/>
  <c r="BA42" i="50"/>
  <c r="F22" i="41" s="1"/>
  <c r="AZ42" i="50"/>
  <c r="E22" i="41" s="1"/>
  <c r="AY42" i="50"/>
  <c r="C22" i="41" s="1"/>
  <c r="AX42" i="50"/>
  <c r="B22" i="41" s="1"/>
  <c r="AW42" i="50"/>
  <c r="F22" i="40" s="1"/>
  <c r="AV42" i="50"/>
  <c r="E22" i="40" s="1"/>
  <c r="AU42" i="50"/>
  <c r="C22" i="40" s="1"/>
  <c r="AT42" i="50"/>
  <c r="B22" i="40" s="1"/>
  <c r="AS42" i="50"/>
  <c r="F22" i="39" s="1"/>
  <c r="AR42" i="50"/>
  <c r="E22" i="39" s="1"/>
  <c r="AQ42" i="50"/>
  <c r="C22" i="39" s="1"/>
  <c r="AP42" i="50"/>
  <c r="B22" i="39" s="1"/>
  <c r="BA41" i="50"/>
  <c r="BA77" i="50" s="1"/>
  <c r="AZ41" i="50"/>
  <c r="AZ77" i="50" s="1"/>
  <c r="AY41" i="50"/>
  <c r="AY77" i="50" s="1"/>
  <c r="AX41" i="50"/>
  <c r="AW41" i="50"/>
  <c r="AV41" i="50"/>
  <c r="AU41" i="50"/>
  <c r="AT41" i="50"/>
  <c r="AS41" i="50"/>
  <c r="AS77" i="50" s="1"/>
  <c r="AR41" i="50"/>
  <c r="AR77" i="50" s="1"/>
  <c r="AQ41" i="50"/>
  <c r="AQ77" i="50" s="1"/>
  <c r="AP41" i="50"/>
  <c r="S57" i="52"/>
  <c r="R57" i="52"/>
  <c r="Q57" i="52"/>
  <c r="AE27" i="52"/>
  <c r="AE28" i="52" s="1"/>
  <c r="AE29" i="52" s="1"/>
  <c r="AE30" i="52" s="1"/>
  <c r="AE31" i="52" s="1"/>
  <c r="AE32" i="52" s="1"/>
  <c r="AE33" i="52" s="1"/>
  <c r="AE34" i="52" s="1"/>
  <c r="AE35" i="52" s="1"/>
  <c r="AE36" i="52" s="1"/>
  <c r="AE37" i="52" s="1"/>
  <c r="AE38" i="52" s="1"/>
  <c r="AE39" i="52" s="1"/>
  <c r="AE40" i="52" s="1"/>
  <c r="AE41" i="52" s="1"/>
  <c r="AE42" i="52" s="1"/>
  <c r="AE43" i="52" s="1"/>
  <c r="AE44" i="52" s="1"/>
  <c r="AE45" i="52" s="1"/>
  <c r="AE46" i="52" s="1"/>
  <c r="AE47" i="52" s="1"/>
  <c r="AE48" i="52" s="1"/>
  <c r="AE49" i="52" s="1"/>
  <c r="AE50" i="52" s="1"/>
  <c r="AE51" i="52" s="1"/>
  <c r="AE52" i="52" s="1"/>
  <c r="AE53" i="52" s="1"/>
  <c r="AE54" i="52" s="1"/>
  <c r="AE55" i="52" s="1"/>
  <c r="AE56" i="52" s="1"/>
  <c r="AD26" i="52"/>
  <c r="AE27" i="51"/>
  <c r="AE28" i="51" s="1"/>
  <c r="AE29" i="51" s="1"/>
  <c r="AE30" i="51" s="1"/>
  <c r="AE31" i="51" s="1"/>
  <c r="AE32" i="51" s="1"/>
  <c r="AE33" i="51" s="1"/>
  <c r="AE34" i="51" s="1"/>
  <c r="AE35" i="51" s="1"/>
  <c r="AE36" i="51" s="1"/>
  <c r="AE37" i="51" s="1"/>
  <c r="AE38" i="51" s="1"/>
  <c r="AE39" i="51" s="1"/>
  <c r="AE40" i="51" s="1"/>
  <c r="AE41" i="51" s="1"/>
  <c r="AE42" i="51" s="1"/>
  <c r="AE43" i="51" s="1"/>
  <c r="AE44" i="51" s="1"/>
  <c r="AE45" i="51" s="1"/>
  <c r="AE46" i="51" s="1"/>
  <c r="AE47" i="51" s="1"/>
  <c r="AE48" i="51" s="1"/>
  <c r="AE49" i="51" s="1"/>
  <c r="AE50" i="51" s="1"/>
  <c r="AE51" i="51" s="1"/>
  <c r="AE52" i="51" s="1"/>
  <c r="AE53" i="51" s="1"/>
  <c r="AE54" i="51" s="1"/>
  <c r="AE55" i="51" s="1"/>
  <c r="AE56" i="51" s="1"/>
  <c r="AD26" i="51"/>
  <c r="AD27" i="51" s="1"/>
  <c r="AD28" i="51" s="1"/>
  <c r="AD29" i="51" s="1"/>
  <c r="AD30" i="51" s="1"/>
  <c r="AD31" i="51" s="1"/>
  <c r="AD32" i="51" s="1"/>
  <c r="AD33" i="51" s="1"/>
  <c r="AD34" i="51" s="1"/>
  <c r="AD35" i="51" s="1"/>
  <c r="AD36" i="51" s="1"/>
  <c r="AD37" i="51" s="1"/>
  <c r="AD38" i="51" s="1"/>
  <c r="AD39" i="51" s="1"/>
  <c r="AD40" i="51" s="1"/>
  <c r="AD41" i="51" s="1"/>
  <c r="AD42" i="51" s="1"/>
  <c r="AD43" i="51" s="1"/>
  <c r="AD44" i="51" s="1"/>
  <c r="AD45" i="51" s="1"/>
  <c r="AD46" i="51" s="1"/>
  <c r="AD47" i="51" s="1"/>
  <c r="AD48" i="51" s="1"/>
  <c r="AD49" i="51" s="1"/>
  <c r="AD50" i="51" s="1"/>
  <c r="AD51" i="51" s="1"/>
  <c r="AD52" i="51" s="1"/>
  <c r="AD53" i="51" s="1"/>
  <c r="AD54" i="51" s="1"/>
  <c r="AD55" i="51" s="1"/>
  <c r="AD56" i="51" s="1"/>
  <c r="C56" i="41" l="1"/>
  <c r="M39" i="45" s="1"/>
  <c r="AD27" i="52"/>
  <c r="AD28" i="52" s="1"/>
  <c r="AD29" i="52" s="1"/>
  <c r="AD30" i="52" s="1"/>
  <c r="AD31" i="52" s="1"/>
  <c r="AD32" i="52" s="1"/>
  <c r="AD33" i="52" s="1"/>
  <c r="AD34" i="52" s="1"/>
  <c r="AD35" i="52" s="1"/>
  <c r="AD36" i="52" s="1"/>
  <c r="AD37" i="52" s="1"/>
  <c r="AD38" i="52" s="1"/>
  <c r="AD39" i="52" s="1"/>
  <c r="AD40" i="52" s="1"/>
  <c r="AD41" i="52" s="1"/>
  <c r="AD42" i="52" s="1"/>
  <c r="AD43" i="52" s="1"/>
  <c r="AD44" i="52" s="1"/>
  <c r="AD45" i="52" s="1"/>
  <c r="AD46" i="52" s="1"/>
  <c r="AD47" i="52" s="1"/>
  <c r="AD48" i="52" s="1"/>
  <c r="AD49" i="52" s="1"/>
  <c r="AD50" i="52" s="1"/>
  <c r="AD51" i="52" s="1"/>
  <c r="AD52" i="52" s="1"/>
  <c r="AD53" i="52" s="1"/>
  <c r="AD54" i="52" s="1"/>
  <c r="AD55" i="52" s="1"/>
  <c r="AD56" i="52" s="1"/>
  <c r="AT77" i="50"/>
  <c r="B34" i="40"/>
  <c r="C38" i="44" s="1"/>
  <c r="C49" i="40"/>
  <c r="L39" i="44" s="1"/>
  <c r="AV77" i="50"/>
  <c r="E34" i="40"/>
  <c r="C55" i="44" s="1"/>
  <c r="E49" i="40"/>
  <c r="L55" i="44" s="1"/>
  <c r="E56" i="40"/>
  <c r="M55" i="44" s="1"/>
  <c r="B49" i="40"/>
  <c r="L38" i="44" s="1"/>
  <c r="B56" i="40"/>
  <c r="M38" i="44" s="1"/>
  <c r="AU77" i="50"/>
  <c r="C34" i="40"/>
  <c r="C39" i="44" s="1"/>
  <c r="C56" i="40"/>
  <c r="M39" i="44" s="1"/>
  <c r="AP77" i="50"/>
  <c r="AX77" i="50"/>
  <c r="B34" i="41"/>
  <c r="C38" i="45" s="1"/>
  <c r="B49" i="41"/>
  <c r="L38" i="45" s="1"/>
  <c r="AW77" i="50"/>
  <c r="F34" i="40"/>
  <c r="C56" i="44" s="1"/>
  <c r="F49" i="40"/>
  <c r="L56" i="44" s="1"/>
  <c r="F56" i="40"/>
  <c r="M56" i="44" s="1"/>
  <c r="G38" i="44"/>
  <c r="B21" i="39"/>
  <c r="E21" i="39"/>
  <c r="E27" i="39" s="1"/>
  <c r="B21" i="40"/>
  <c r="B27" i="40" s="1"/>
  <c r="C21" i="40"/>
  <c r="C27" i="40" s="1"/>
  <c r="E21" i="40"/>
  <c r="E27" i="40" s="1"/>
  <c r="F21" i="41"/>
  <c r="F27" i="41" s="1"/>
  <c r="C21" i="39"/>
  <c r="F21" i="39"/>
  <c r="F27" i="39" s="1"/>
  <c r="F21" i="40"/>
  <c r="F27" i="40" s="1"/>
  <c r="B21" i="41"/>
  <c r="B27" i="41" s="1"/>
  <c r="C21" i="41"/>
  <c r="C27" i="41" s="1"/>
  <c r="E21" i="41"/>
  <c r="E27" i="41" s="1"/>
  <c r="F57" i="39" l="1"/>
  <c r="B56" i="43"/>
  <c r="C57" i="41"/>
  <c r="B39" i="45"/>
  <c r="N39" i="45" s="1"/>
  <c r="B57" i="40"/>
  <c r="B38" i="44"/>
  <c r="N38" i="44" s="1"/>
  <c r="F57" i="40"/>
  <c r="B56" i="44"/>
  <c r="N56" i="44" s="1"/>
  <c r="E57" i="41"/>
  <c r="B55" i="45"/>
  <c r="N55" i="45" s="1"/>
  <c r="B57" i="41"/>
  <c r="B38" i="45"/>
  <c r="N38" i="45" s="1"/>
  <c r="N40" i="45" s="1"/>
  <c r="F57" i="41"/>
  <c r="B56" i="45"/>
  <c r="N56" i="45" s="1"/>
  <c r="E57" i="39"/>
  <c r="B55" i="43"/>
  <c r="E57" i="40"/>
  <c r="B55" i="44"/>
  <c r="N55" i="44" s="1"/>
  <c r="C57" i="40"/>
  <c r="B39" i="44"/>
  <c r="N39" i="44" s="1"/>
  <c r="AG75" i="50"/>
  <c r="AF75" i="50"/>
  <c r="AE75" i="50"/>
  <c r="O58" i="24" s="1"/>
  <c r="AD75" i="50"/>
  <c r="N58" i="24" s="1"/>
  <c r="AC75" i="50"/>
  <c r="L58" i="24" s="1"/>
  <c r="AB75" i="50"/>
  <c r="K58" i="24" s="1"/>
  <c r="AA75" i="50"/>
  <c r="F58" i="24" s="1"/>
  <c r="Z75" i="50"/>
  <c r="E58" i="24" s="1"/>
  <c r="Y75" i="50"/>
  <c r="C58" i="24" s="1"/>
  <c r="X75" i="50"/>
  <c r="B58" i="24" s="1"/>
  <c r="W75" i="50"/>
  <c r="O58" i="23" s="1"/>
  <c r="V75" i="50"/>
  <c r="N58" i="23" s="1"/>
  <c r="U75" i="50"/>
  <c r="L58" i="23" s="1"/>
  <c r="T75" i="50"/>
  <c r="K58" i="23" s="1"/>
  <c r="S75" i="50"/>
  <c r="F58" i="23" s="1"/>
  <c r="R75" i="50"/>
  <c r="E58" i="23" s="1"/>
  <c r="Q75" i="50"/>
  <c r="C58" i="23" s="1"/>
  <c r="P75" i="50"/>
  <c r="B58" i="23" s="1"/>
  <c r="O75" i="50"/>
  <c r="O58" i="22" s="1"/>
  <c r="N75" i="50"/>
  <c r="N58" i="22" s="1"/>
  <c r="M75" i="50"/>
  <c r="L58" i="22" s="1"/>
  <c r="L75" i="50"/>
  <c r="K58" i="22" s="1"/>
  <c r="K75" i="50"/>
  <c r="F58" i="22" s="1"/>
  <c r="J75" i="50"/>
  <c r="E58" i="22" s="1"/>
  <c r="I75" i="50"/>
  <c r="C58" i="22" s="1"/>
  <c r="H75" i="50"/>
  <c r="B58" i="22" s="1"/>
  <c r="AG74" i="50"/>
  <c r="AF74" i="50"/>
  <c r="AE74" i="50"/>
  <c r="O57" i="24" s="1"/>
  <c r="AD74" i="50"/>
  <c r="N57" i="24" s="1"/>
  <c r="AC74" i="50"/>
  <c r="L57" i="24" s="1"/>
  <c r="AB74" i="50"/>
  <c r="K57" i="24" s="1"/>
  <c r="AA74" i="50"/>
  <c r="F57" i="24" s="1"/>
  <c r="Z74" i="50"/>
  <c r="E57" i="24" s="1"/>
  <c r="Y74" i="50"/>
  <c r="C57" i="24" s="1"/>
  <c r="X74" i="50"/>
  <c r="B57" i="24" s="1"/>
  <c r="W74" i="50"/>
  <c r="O57" i="23" s="1"/>
  <c r="V74" i="50"/>
  <c r="N57" i="23" s="1"/>
  <c r="U74" i="50"/>
  <c r="L57" i="23" s="1"/>
  <c r="T74" i="50"/>
  <c r="K57" i="23" s="1"/>
  <c r="S74" i="50"/>
  <c r="F57" i="23" s="1"/>
  <c r="R74" i="50"/>
  <c r="E57" i="23" s="1"/>
  <c r="Q74" i="50"/>
  <c r="C57" i="23" s="1"/>
  <c r="P74" i="50"/>
  <c r="B57" i="23" s="1"/>
  <c r="O74" i="50"/>
  <c r="O57" i="22" s="1"/>
  <c r="N74" i="50"/>
  <c r="N57" i="22" s="1"/>
  <c r="M74" i="50"/>
  <c r="L57" i="22" s="1"/>
  <c r="L74" i="50"/>
  <c r="K57" i="22" s="1"/>
  <c r="K74" i="50"/>
  <c r="F57" i="22" s="1"/>
  <c r="J74" i="50"/>
  <c r="E57" i="22" s="1"/>
  <c r="I74" i="50"/>
  <c r="C57" i="22" s="1"/>
  <c r="H74" i="50"/>
  <c r="B57" i="22" s="1"/>
  <c r="AG73" i="50"/>
  <c r="AF73" i="50"/>
  <c r="AE73" i="50"/>
  <c r="O56" i="24" s="1"/>
  <c r="AD73" i="50"/>
  <c r="N56" i="24" s="1"/>
  <c r="AC73" i="50"/>
  <c r="L56" i="24" s="1"/>
  <c r="AB73" i="50"/>
  <c r="K56" i="24" s="1"/>
  <c r="AA73" i="50"/>
  <c r="F56" i="24" s="1"/>
  <c r="Z73" i="50"/>
  <c r="E56" i="24" s="1"/>
  <c r="Y73" i="50"/>
  <c r="C56" i="24" s="1"/>
  <c r="X73" i="50"/>
  <c r="B56" i="24" s="1"/>
  <c r="W73" i="50"/>
  <c r="O56" i="23" s="1"/>
  <c r="V73" i="50"/>
  <c r="N56" i="23" s="1"/>
  <c r="U73" i="50"/>
  <c r="L56" i="23" s="1"/>
  <c r="T73" i="50"/>
  <c r="K56" i="23" s="1"/>
  <c r="S73" i="50"/>
  <c r="F56" i="23" s="1"/>
  <c r="R73" i="50"/>
  <c r="E56" i="23" s="1"/>
  <c r="Q73" i="50"/>
  <c r="C56" i="23" s="1"/>
  <c r="P73" i="50"/>
  <c r="B56" i="23" s="1"/>
  <c r="O73" i="50"/>
  <c r="O56" i="22" s="1"/>
  <c r="N73" i="50"/>
  <c r="N56" i="22" s="1"/>
  <c r="M73" i="50"/>
  <c r="L56" i="22" s="1"/>
  <c r="L73" i="50"/>
  <c r="K56" i="22" s="1"/>
  <c r="K73" i="50"/>
  <c r="F56" i="22" s="1"/>
  <c r="J73" i="50"/>
  <c r="E56" i="22" s="1"/>
  <c r="I73" i="50"/>
  <c r="C56" i="22" s="1"/>
  <c r="H73" i="50"/>
  <c r="B56" i="22" s="1"/>
  <c r="AG72" i="50"/>
  <c r="AF72" i="50"/>
  <c r="AE72" i="50"/>
  <c r="O55" i="24" s="1"/>
  <c r="AD72" i="50"/>
  <c r="N55" i="24" s="1"/>
  <c r="AC72" i="50"/>
  <c r="L55" i="24" s="1"/>
  <c r="AB72" i="50"/>
  <c r="K55" i="24" s="1"/>
  <c r="AA72" i="50"/>
  <c r="F55" i="24" s="1"/>
  <c r="Z72" i="50"/>
  <c r="E55" i="24" s="1"/>
  <c r="Y72" i="50"/>
  <c r="C55" i="24" s="1"/>
  <c r="X72" i="50"/>
  <c r="B55" i="24" s="1"/>
  <c r="W72" i="50"/>
  <c r="O55" i="23" s="1"/>
  <c r="V72" i="50"/>
  <c r="N55" i="23" s="1"/>
  <c r="U72" i="50"/>
  <c r="L55" i="23" s="1"/>
  <c r="T72" i="50"/>
  <c r="K55" i="23" s="1"/>
  <c r="S72" i="50"/>
  <c r="F55" i="23" s="1"/>
  <c r="R72" i="50"/>
  <c r="E55" i="23" s="1"/>
  <c r="Q72" i="50"/>
  <c r="C55" i="23" s="1"/>
  <c r="P72" i="50"/>
  <c r="B55" i="23" s="1"/>
  <c r="O72" i="50"/>
  <c r="O55" i="22" s="1"/>
  <c r="N72" i="50"/>
  <c r="N55" i="22" s="1"/>
  <c r="M72" i="50"/>
  <c r="L55" i="22" s="1"/>
  <c r="L72" i="50"/>
  <c r="K55" i="22" s="1"/>
  <c r="K72" i="50"/>
  <c r="F55" i="22" s="1"/>
  <c r="J72" i="50"/>
  <c r="E55" i="22" s="1"/>
  <c r="I72" i="50"/>
  <c r="C55" i="22" s="1"/>
  <c r="H72" i="50"/>
  <c r="B55" i="22" s="1"/>
  <c r="AG71" i="50"/>
  <c r="AF71" i="50"/>
  <c r="AE71" i="50"/>
  <c r="O54" i="24" s="1"/>
  <c r="AD71" i="50"/>
  <c r="N54" i="24" s="1"/>
  <c r="AC71" i="50"/>
  <c r="L54" i="24" s="1"/>
  <c r="AB71" i="50"/>
  <c r="K54" i="24" s="1"/>
  <c r="AA71" i="50"/>
  <c r="F54" i="24" s="1"/>
  <c r="Z71" i="50"/>
  <c r="E54" i="24" s="1"/>
  <c r="Y71" i="50"/>
  <c r="C54" i="24" s="1"/>
  <c r="X71" i="50"/>
  <c r="B54" i="24" s="1"/>
  <c r="W71" i="50"/>
  <c r="O54" i="23" s="1"/>
  <c r="V71" i="50"/>
  <c r="N54" i="23" s="1"/>
  <c r="U71" i="50"/>
  <c r="L54" i="23" s="1"/>
  <c r="T71" i="50"/>
  <c r="K54" i="23" s="1"/>
  <c r="S71" i="50"/>
  <c r="F54" i="23" s="1"/>
  <c r="R71" i="50"/>
  <c r="E54" i="23" s="1"/>
  <c r="Q71" i="50"/>
  <c r="C54" i="23" s="1"/>
  <c r="P71" i="50"/>
  <c r="B54" i="23" s="1"/>
  <c r="O71" i="50"/>
  <c r="O54" i="22" s="1"/>
  <c r="N71" i="50"/>
  <c r="N54" i="22" s="1"/>
  <c r="M71" i="50"/>
  <c r="L54" i="22" s="1"/>
  <c r="L71" i="50"/>
  <c r="K54" i="22" s="1"/>
  <c r="K71" i="50"/>
  <c r="F54" i="22" s="1"/>
  <c r="J71" i="50"/>
  <c r="E54" i="22" s="1"/>
  <c r="I71" i="50"/>
  <c r="C54" i="22" s="1"/>
  <c r="H71" i="50"/>
  <c r="B54" i="22" s="1"/>
  <c r="AG70" i="50"/>
  <c r="AF70" i="50"/>
  <c r="AE70" i="50"/>
  <c r="O53" i="24" s="1"/>
  <c r="AD70" i="50"/>
  <c r="N53" i="24" s="1"/>
  <c r="AC70" i="50"/>
  <c r="L53" i="24" s="1"/>
  <c r="AB70" i="50"/>
  <c r="K53" i="24" s="1"/>
  <c r="AA70" i="50"/>
  <c r="F53" i="24" s="1"/>
  <c r="Z70" i="50"/>
  <c r="E53" i="24" s="1"/>
  <c r="Y70" i="50"/>
  <c r="C53" i="24" s="1"/>
  <c r="C59" i="24" s="1"/>
  <c r="X70" i="50"/>
  <c r="B53" i="24" s="1"/>
  <c r="B59" i="24" s="1"/>
  <c r="W70" i="50"/>
  <c r="O53" i="23" s="1"/>
  <c r="V70" i="50"/>
  <c r="N53" i="23" s="1"/>
  <c r="U70" i="50"/>
  <c r="L53" i="23" s="1"/>
  <c r="T70" i="50"/>
  <c r="K53" i="23" s="1"/>
  <c r="S70" i="50"/>
  <c r="F53" i="23" s="1"/>
  <c r="R70" i="50"/>
  <c r="E53" i="23" s="1"/>
  <c r="Q70" i="50"/>
  <c r="C53" i="23" s="1"/>
  <c r="C59" i="23" s="1"/>
  <c r="P70" i="50"/>
  <c r="B53" i="23" s="1"/>
  <c r="B59" i="23" s="1"/>
  <c r="O70" i="50"/>
  <c r="O53" i="22" s="1"/>
  <c r="N70" i="50"/>
  <c r="N53" i="22" s="1"/>
  <c r="M70" i="50"/>
  <c r="L53" i="22" s="1"/>
  <c r="L70" i="50"/>
  <c r="K53" i="22" s="1"/>
  <c r="K70" i="50"/>
  <c r="F53" i="22" s="1"/>
  <c r="J70" i="50"/>
  <c r="E53" i="22" s="1"/>
  <c r="I70" i="50"/>
  <c r="C53" i="22" s="1"/>
  <c r="H70" i="50"/>
  <c r="B53" i="22" s="1"/>
  <c r="AG68" i="50"/>
  <c r="AF68" i="50"/>
  <c r="AE68" i="50"/>
  <c r="O51" i="24" s="1"/>
  <c r="AD68" i="50"/>
  <c r="N51" i="24" s="1"/>
  <c r="AC68" i="50"/>
  <c r="L51" i="24" s="1"/>
  <c r="AB68" i="50"/>
  <c r="K51" i="24" s="1"/>
  <c r="AA68" i="50"/>
  <c r="F51" i="24" s="1"/>
  <c r="Z68" i="50"/>
  <c r="E51" i="24" s="1"/>
  <c r="Y68" i="50"/>
  <c r="C51" i="24" s="1"/>
  <c r="X68" i="50"/>
  <c r="B51" i="24" s="1"/>
  <c r="W68" i="50"/>
  <c r="O51" i="23" s="1"/>
  <c r="V68" i="50"/>
  <c r="N51" i="23" s="1"/>
  <c r="U68" i="50"/>
  <c r="L51" i="23" s="1"/>
  <c r="T68" i="50"/>
  <c r="K51" i="23" s="1"/>
  <c r="S68" i="50"/>
  <c r="F51" i="23" s="1"/>
  <c r="R68" i="50"/>
  <c r="E51" i="23" s="1"/>
  <c r="Q68" i="50"/>
  <c r="C51" i="23" s="1"/>
  <c r="P68" i="50"/>
  <c r="B51" i="23" s="1"/>
  <c r="O68" i="50"/>
  <c r="O51" i="22" s="1"/>
  <c r="N68" i="50"/>
  <c r="N51" i="22" s="1"/>
  <c r="M68" i="50"/>
  <c r="L51" i="22" s="1"/>
  <c r="L68" i="50"/>
  <c r="K51" i="22" s="1"/>
  <c r="K68" i="50"/>
  <c r="F51" i="22" s="1"/>
  <c r="J68" i="50"/>
  <c r="E51" i="22" s="1"/>
  <c r="I68" i="50"/>
  <c r="C51" i="22" s="1"/>
  <c r="H68" i="50"/>
  <c r="B51" i="22" s="1"/>
  <c r="AG67" i="50"/>
  <c r="AF67" i="50"/>
  <c r="AE67" i="50"/>
  <c r="O50" i="24" s="1"/>
  <c r="AD67" i="50"/>
  <c r="N50" i="24" s="1"/>
  <c r="AC67" i="50"/>
  <c r="L50" i="24" s="1"/>
  <c r="AB67" i="50"/>
  <c r="K50" i="24" s="1"/>
  <c r="AA67" i="50"/>
  <c r="F50" i="24" s="1"/>
  <c r="Z67" i="50"/>
  <c r="E50" i="24" s="1"/>
  <c r="Y67" i="50"/>
  <c r="C50" i="24" s="1"/>
  <c r="X67" i="50"/>
  <c r="B50" i="24" s="1"/>
  <c r="W67" i="50"/>
  <c r="O50" i="23" s="1"/>
  <c r="V67" i="50"/>
  <c r="N50" i="23" s="1"/>
  <c r="U67" i="50"/>
  <c r="L50" i="23" s="1"/>
  <c r="T67" i="50"/>
  <c r="K50" i="23" s="1"/>
  <c r="S67" i="50"/>
  <c r="F50" i="23" s="1"/>
  <c r="R67" i="50"/>
  <c r="E50" i="23" s="1"/>
  <c r="Q67" i="50"/>
  <c r="C50" i="23" s="1"/>
  <c r="P67" i="50"/>
  <c r="B50" i="23" s="1"/>
  <c r="O67" i="50"/>
  <c r="O50" i="22" s="1"/>
  <c r="N67" i="50"/>
  <c r="N50" i="22" s="1"/>
  <c r="M67" i="50"/>
  <c r="L50" i="22" s="1"/>
  <c r="L67" i="50"/>
  <c r="K50" i="22" s="1"/>
  <c r="K67" i="50"/>
  <c r="F50" i="22" s="1"/>
  <c r="J67" i="50"/>
  <c r="E50" i="22" s="1"/>
  <c r="I67" i="50"/>
  <c r="C50" i="22" s="1"/>
  <c r="H67" i="50"/>
  <c r="B50" i="22" s="1"/>
  <c r="AG66" i="50"/>
  <c r="AF66" i="50"/>
  <c r="AE66" i="50"/>
  <c r="O49" i="24" s="1"/>
  <c r="AD66" i="50"/>
  <c r="N49" i="24" s="1"/>
  <c r="AC66" i="50"/>
  <c r="L49" i="24" s="1"/>
  <c r="AB66" i="50"/>
  <c r="K49" i="24" s="1"/>
  <c r="AA66" i="50"/>
  <c r="F49" i="24" s="1"/>
  <c r="Z66" i="50"/>
  <c r="E49" i="24" s="1"/>
  <c r="Y66" i="50"/>
  <c r="C49" i="24" s="1"/>
  <c r="X66" i="50"/>
  <c r="B49" i="24" s="1"/>
  <c r="W66" i="50"/>
  <c r="O49" i="23" s="1"/>
  <c r="V66" i="50"/>
  <c r="N49" i="23" s="1"/>
  <c r="U66" i="50"/>
  <c r="L49" i="23" s="1"/>
  <c r="T66" i="50"/>
  <c r="K49" i="23" s="1"/>
  <c r="S66" i="50"/>
  <c r="F49" i="23" s="1"/>
  <c r="R66" i="50"/>
  <c r="E49" i="23" s="1"/>
  <c r="Q66" i="50"/>
  <c r="C49" i="23" s="1"/>
  <c r="P66" i="50"/>
  <c r="B49" i="23" s="1"/>
  <c r="O66" i="50"/>
  <c r="O49" i="22" s="1"/>
  <c r="N66" i="50"/>
  <c r="N49" i="22" s="1"/>
  <c r="M66" i="50"/>
  <c r="L49" i="22" s="1"/>
  <c r="L66" i="50"/>
  <c r="K49" i="22" s="1"/>
  <c r="K66" i="50"/>
  <c r="F49" i="22" s="1"/>
  <c r="J66" i="50"/>
  <c r="E49" i="22" s="1"/>
  <c r="I66" i="50"/>
  <c r="C49" i="22" s="1"/>
  <c r="H66" i="50"/>
  <c r="B49" i="22" s="1"/>
  <c r="AG65" i="50"/>
  <c r="AF65" i="50"/>
  <c r="AE65" i="50"/>
  <c r="O48" i="24" s="1"/>
  <c r="AD65" i="50"/>
  <c r="N48" i="24" s="1"/>
  <c r="AC65" i="50"/>
  <c r="L48" i="24" s="1"/>
  <c r="AB65" i="50"/>
  <c r="K48" i="24" s="1"/>
  <c r="AA65" i="50"/>
  <c r="F48" i="24" s="1"/>
  <c r="Z65" i="50"/>
  <c r="E48" i="24" s="1"/>
  <c r="Y65" i="50"/>
  <c r="C48" i="24" s="1"/>
  <c r="X65" i="50"/>
  <c r="B48" i="24" s="1"/>
  <c r="W65" i="50"/>
  <c r="O48" i="23" s="1"/>
  <c r="V65" i="50"/>
  <c r="N48" i="23" s="1"/>
  <c r="U65" i="50"/>
  <c r="L48" i="23" s="1"/>
  <c r="T65" i="50"/>
  <c r="K48" i="23" s="1"/>
  <c r="S65" i="50"/>
  <c r="F48" i="23" s="1"/>
  <c r="R65" i="50"/>
  <c r="E48" i="23" s="1"/>
  <c r="Q65" i="50"/>
  <c r="C48" i="23" s="1"/>
  <c r="P65" i="50"/>
  <c r="B48" i="23" s="1"/>
  <c r="O65" i="50"/>
  <c r="O48" i="22" s="1"/>
  <c r="N65" i="50"/>
  <c r="N48" i="22" s="1"/>
  <c r="M65" i="50"/>
  <c r="L48" i="22" s="1"/>
  <c r="L65" i="50"/>
  <c r="K48" i="22" s="1"/>
  <c r="K65" i="50"/>
  <c r="F48" i="22" s="1"/>
  <c r="J65" i="50"/>
  <c r="E48" i="22" s="1"/>
  <c r="I65" i="50"/>
  <c r="C48" i="22" s="1"/>
  <c r="H65" i="50"/>
  <c r="B48" i="22" s="1"/>
  <c r="AG64" i="50"/>
  <c r="AF64" i="50"/>
  <c r="AE64" i="50"/>
  <c r="O47" i="24" s="1"/>
  <c r="AD64" i="50"/>
  <c r="N47" i="24" s="1"/>
  <c r="AC64" i="50"/>
  <c r="L47" i="24" s="1"/>
  <c r="AB64" i="50"/>
  <c r="K47" i="24" s="1"/>
  <c r="AA64" i="50"/>
  <c r="F47" i="24" s="1"/>
  <c r="Z64" i="50"/>
  <c r="E47" i="24" s="1"/>
  <c r="Y64" i="50"/>
  <c r="C47" i="24" s="1"/>
  <c r="X64" i="50"/>
  <c r="B47" i="24" s="1"/>
  <c r="W64" i="50"/>
  <c r="O47" i="23" s="1"/>
  <c r="V64" i="50"/>
  <c r="N47" i="23" s="1"/>
  <c r="U64" i="50"/>
  <c r="L47" i="23" s="1"/>
  <c r="T64" i="50"/>
  <c r="K47" i="23" s="1"/>
  <c r="S64" i="50"/>
  <c r="F47" i="23" s="1"/>
  <c r="R64" i="50"/>
  <c r="E47" i="23" s="1"/>
  <c r="Q64" i="50"/>
  <c r="C47" i="23" s="1"/>
  <c r="P64" i="50"/>
  <c r="B47" i="23" s="1"/>
  <c r="O64" i="50"/>
  <c r="O47" i="22" s="1"/>
  <c r="N64" i="50"/>
  <c r="N47" i="22" s="1"/>
  <c r="M64" i="50"/>
  <c r="L47" i="22" s="1"/>
  <c r="L64" i="50"/>
  <c r="K47" i="22" s="1"/>
  <c r="K64" i="50"/>
  <c r="F47" i="22" s="1"/>
  <c r="J64" i="50"/>
  <c r="E47" i="22" s="1"/>
  <c r="I64" i="50"/>
  <c r="C47" i="22" s="1"/>
  <c r="H64" i="50"/>
  <c r="B47" i="22" s="1"/>
  <c r="AG63" i="50"/>
  <c r="AF63" i="50"/>
  <c r="AE63" i="50"/>
  <c r="O46" i="24" s="1"/>
  <c r="AD63" i="50"/>
  <c r="N46" i="24" s="1"/>
  <c r="AC63" i="50"/>
  <c r="L46" i="24" s="1"/>
  <c r="L52" i="24" s="1"/>
  <c r="AB63" i="50"/>
  <c r="K46" i="24" s="1"/>
  <c r="K52" i="24" s="1"/>
  <c r="AA63" i="50"/>
  <c r="F46" i="24" s="1"/>
  <c r="Z63" i="50"/>
  <c r="E46" i="24" s="1"/>
  <c r="Y63" i="50"/>
  <c r="C46" i="24" s="1"/>
  <c r="X63" i="50"/>
  <c r="B46" i="24" s="1"/>
  <c r="W63" i="50"/>
  <c r="O46" i="23" s="1"/>
  <c r="V63" i="50"/>
  <c r="N46" i="23" s="1"/>
  <c r="U63" i="50"/>
  <c r="L46" i="23" s="1"/>
  <c r="L52" i="23" s="1"/>
  <c r="T63" i="50"/>
  <c r="K46" i="23" s="1"/>
  <c r="K52" i="23" s="1"/>
  <c r="S63" i="50"/>
  <c r="F46" i="23" s="1"/>
  <c r="R63" i="50"/>
  <c r="E46" i="23" s="1"/>
  <c r="Q63" i="50"/>
  <c r="C46" i="23" s="1"/>
  <c r="P63" i="50"/>
  <c r="B46" i="23" s="1"/>
  <c r="O63" i="50"/>
  <c r="O46" i="22" s="1"/>
  <c r="N63" i="50"/>
  <c r="N46" i="22" s="1"/>
  <c r="M63" i="50"/>
  <c r="L46" i="22" s="1"/>
  <c r="L52" i="22" s="1"/>
  <c r="L63" i="50"/>
  <c r="K46" i="22" s="1"/>
  <c r="K52" i="22" s="1"/>
  <c r="K63" i="50"/>
  <c r="F46" i="22" s="1"/>
  <c r="J63" i="50"/>
  <c r="E46" i="22" s="1"/>
  <c r="I63" i="50"/>
  <c r="C46" i="22" s="1"/>
  <c r="H63" i="50"/>
  <c r="B46" i="22" s="1"/>
  <c r="AG62" i="50"/>
  <c r="AF62" i="50"/>
  <c r="AE62" i="50"/>
  <c r="O45" i="24" s="1"/>
  <c r="AD62" i="50"/>
  <c r="N45" i="24" s="1"/>
  <c r="AC62" i="50"/>
  <c r="L45" i="24" s="1"/>
  <c r="AB62" i="50"/>
  <c r="K45" i="24" s="1"/>
  <c r="AA62" i="50"/>
  <c r="F45" i="24" s="1"/>
  <c r="Z62" i="50"/>
  <c r="E45" i="24" s="1"/>
  <c r="Y62" i="50"/>
  <c r="C45" i="24" s="1"/>
  <c r="X62" i="50"/>
  <c r="B45" i="24" s="1"/>
  <c r="W62" i="50"/>
  <c r="O45" i="23" s="1"/>
  <c r="V62" i="50"/>
  <c r="N45" i="23" s="1"/>
  <c r="U62" i="50"/>
  <c r="L45" i="23" s="1"/>
  <c r="T62" i="50"/>
  <c r="K45" i="23" s="1"/>
  <c r="S62" i="50"/>
  <c r="F45" i="23" s="1"/>
  <c r="R62" i="50"/>
  <c r="E45" i="23" s="1"/>
  <c r="Q62" i="50"/>
  <c r="C45" i="23" s="1"/>
  <c r="P62" i="50"/>
  <c r="B45" i="23" s="1"/>
  <c r="O62" i="50"/>
  <c r="O45" i="22" s="1"/>
  <c r="N62" i="50"/>
  <c r="N45" i="22" s="1"/>
  <c r="M62" i="50"/>
  <c r="L45" i="22" s="1"/>
  <c r="L62" i="50"/>
  <c r="K45" i="22" s="1"/>
  <c r="K62" i="50"/>
  <c r="F45" i="22" s="1"/>
  <c r="J62" i="50"/>
  <c r="E45" i="22" s="1"/>
  <c r="I62" i="50"/>
  <c r="C45" i="22" s="1"/>
  <c r="H62" i="50"/>
  <c r="B45" i="22" s="1"/>
  <c r="AG61" i="50"/>
  <c r="AF61" i="50"/>
  <c r="AE61" i="50"/>
  <c r="O44" i="24" s="1"/>
  <c r="AD61" i="50"/>
  <c r="N44" i="24" s="1"/>
  <c r="AC61" i="50"/>
  <c r="L44" i="24" s="1"/>
  <c r="AB61" i="50"/>
  <c r="K44" i="24" s="1"/>
  <c r="AA61" i="50"/>
  <c r="F44" i="24" s="1"/>
  <c r="Z61" i="50"/>
  <c r="E44" i="24" s="1"/>
  <c r="Y61" i="50"/>
  <c r="C44" i="24" s="1"/>
  <c r="X61" i="50"/>
  <c r="B44" i="24" s="1"/>
  <c r="W61" i="50"/>
  <c r="O44" i="23" s="1"/>
  <c r="V61" i="50"/>
  <c r="N44" i="23" s="1"/>
  <c r="U61" i="50"/>
  <c r="L44" i="23" s="1"/>
  <c r="T61" i="50"/>
  <c r="K44" i="23" s="1"/>
  <c r="S61" i="50"/>
  <c r="F44" i="23" s="1"/>
  <c r="R61" i="50"/>
  <c r="E44" i="23" s="1"/>
  <c r="Q61" i="50"/>
  <c r="C44" i="23" s="1"/>
  <c r="P61" i="50"/>
  <c r="B44" i="23" s="1"/>
  <c r="O61" i="50"/>
  <c r="O44" i="22" s="1"/>
  <c r="N61" i="50"/>
  <c r="N44" i="22" s="1"/>
  <c r="M61" i="50"/>
  <c r="L44" i="22" s="1"/>
  <c r="L61" i="50"/>
  <c r="K44" i="22" s="1"/>
  <c r="K61" i="50"/>
  <c r="F44" i="22" s="1"/>
  <c r="J61" i="50"/>
  <c r="E44" i="22" s="1"/>
  <c r="I61" i="50"/>
  <c r="C44" i="22" s="1"/>
  <c r="H61" i="50"/>
  <c r="B44" i="22" s="1"/>
  <c r="AG60" i="50"/>
  <c r="AF60" i="50"/>
  <c r="AE60" i="50"/>
  <c r="O43" i="24" s="1"/>
  <c r="AD60" i="50"/>
  <c r="N43" i="24" s="1"/>
  <c r="AC60" i="50"/>
  <c r="L43" i="24" s="1"/>
  <c r="AB60" i="50"/>
  <c r="K43" i="24" s="1"/>
  <c r="AA60" i="50"/>
  <c r="F43" i="24" s="1"/>
  <c r="Z60" i="50"/>
  <c r="E43" i="24" s="1"/>
  <c r="Y60" i="50"/>
  <c r="C43" i="24" s="1"/>
  <c r="X60" i="50"/>
  <c r="B43" i="24" s="1"/>
  <c r="W60" i="50"/>
  <c r="O43" i="23" s="1"/>
  <c r="V60" i="50"/>
  <c r="N43" i="23" s="1"/>
  <c r="U60" i="50"/>
  <c r="L43" i="23" s="1"/>
  <c r="T60" i="50"/>
  <c r="K43" i="23" s="1"/>
  <c r="S60" i="50"/>
  <c r="F43" i="23" s="1"/>
  <c r="R60" i="50"/>
  <c r="E43" i="23" s="1"/>
  <c r="Q60" i="50"/>
  <c r="C43" i="23" s="1"/>
  <c r="P60" i="50"/>
  <c r="B43" i="23" s="1"/>
  <c r="O60" i="50"/>
  <c r="O43" i="22" s="1"/>
  <c r="N60" i="50"/>
  <c r="N43" i="22" s="1"/>
  <c r="M60" i="50"/>
  <c r="L43" i="22" s="1"/>
  <c r="L60" i="50"/>
  <c r="K43" i="22" s="1"/>
  <c r="K60" i="50"/>
  <c r="F43" i="22" s="1"/>
  <c r="J60" i="50"/>
  <c r="E43" i="22" s="1"/>
  <c r="I60" i="50"/>
  <c r="C43" i="22" s="1"/>
  <c r="H60" i="50"/>
  <c r="B43" i="22" s="1"/>
  <c r="AG59" i="50"/>
  <c r="AF59" i="50"/>
  <c r="AE59" i="50"/>
  <c r="O42" i="24" s="1"/>
  <c r="AD59" i="50"/>
  <c r="N42" i="24" s="1"/>
  <c r="AC59" i="50"/>
  <c r="L42" i="24" s="1"/>
  <c r="AB59" i="50"/>
  <c r="K42" i="24" s="1"/>
  <c r="AA59" i="50"/>
  <c r="F42" i="24" s="1"/>
  <c r="Z59" i="50"/>
  <c r="E42" i="24" s="1"/>
  <c r="Y59" i="50"/>
  <c r="C42" i="24" s="1"/>
  <c r="X59" i="50"/>
  <c r="B42" i="24" s="1"/>
  <c r="W59" i="50"/>
  <c r="O42" i="23" s="1"/>
  <c r="V59" i="50"/>
  <c r="N42" i="23" s="1"/>
  <c r="U59" i="50"/>
  <c r="L42" i="23" s="1"/>
  <c r="T59" i="50"/>
  <c r="K42" i="23" s="1"/>
  <c r="S59" i="50"/>
  <c r="F42" i="23" s="1"/>
  <c r="R59" i="50"/>
  <c r="E42" i="23" s="1"/>
  <c r="Q59" i="50"/>
  <c r="C42" i="23" s="1"/>
  <c r="P59" i="50"/>
  <c r="B42" i="23" s="1"/>
  <c r="O59" i="50"/>
  <c r="O42" i="22" s="1"/>
  <c r="N59" i="50"/>
  <c r="N42" i="22" s="1"/>
  <c r="M59" i="50"/>
  <c r="L42" i="22" s="1"/>
  <c r="L59" i="50"/>
  <c r="K42" i="22" s="1"/>
  <c r="K59" i="50"/>
  <c r="F42" i="22" s="1"/>
  <c r="J59" i="50"/>
  <c r="E42" i="22" s="1"/>
  <c r="I59" i="50"/>
  <c r="C42" i="22" s="1"/>
  <c r="H59" i="50"/>
  <c r="B42" i="22" s="1"/>
  <c r="AG58" i="50"/>
  <c r="AF58" i="50"/>
  <c r="AE58" i="50"/>
  <c r="O41" i="24" s="1"/>
  <c r="AD58" i="50"/>
  <c r="N41" i="24" s="1"/>
  <c r="AC58" i="50"/>
  <c r="L41" i="24" s="1"/>
  <c r="AB58" i="50"/>
  <c r="K41" i="24" s="1"/>
  <c r="AA58" i="50"/>
  <c r="F41" i="24" s="1"/>
  <c r="Z58" i="50"/>
  <c r="E41" i="24" s="1"/>
  <c r="Y58" i="50"/>
  <c r="C41" i="24" s="1"/>
  <c r="X58" i="50"/>
  <c r="B41" i="24" s="1"/>
  <c r="W58" i="50"/>
  <c r="O41" i="23" s="1"/>
  <c r="V58" i="50"/>
  <c r="N41" i="23" s="1"/>
  <c r="U58" i="50"/>
  <c r="L41" i="23" s="1"/>
  <c r="T58" i="50"/>
  <c r="K41" i="23" s="1"/>
  <c r="S58" i="50"/>
  <c r="F41" i="23" s="1"/>
  <c r="R58" i="50"/>
  <c r="E41" i="23" s="1"/>
  <c r="Q58" i="50"/>
  <c r="C41" i="23" s="1"/>
  <c r="P58" i="50"/>
  <c r="B41" i="23" s="1"/>
  <c r="O58" i="50"/>
  <c r="O41" i="22" s="1"/>
  <c r="N58" i="50"/>
  <c r="N41" i="22" s="1"/>
  <c r="M58" i="50"/>
  <c r="L41" i="22" s="1"/>
  <c r="L58" i="50"/>
  <c r="K41" i="22" s="1"/>
  <c r="K58" i="50"/>
  <c r="F41" i="22" s="1"/>
  <c r="J58" i="50"/>
  <c r="E41" i="22" s="1"/>
  <c r="I58" i="50"/>
  <c r="C41" i="22" s="1"/>
  <c r="H58" i="50"/>
  <c r="B41" i="22" s="1"/>
  <c r="AG57" i="50"/>
  <c r="AF57" i="50"/>
  <c r="AE57" i="50"/>
  <c r="O40" i="24" s="1"/>
  <c r="AD57" i="50"/>
  <c r="N40" i="24" s="1"/>
  <c r="AC57" i="50"/>
  <c r="L40" i="24" s="1"/>
  <c r="AB57" i="50"/>
  <c r="K40" i="24" s="1"/>
  <c r="AA57" i="50"/>
  <c r="F40" i="24" s="1"/>
  <c r="Z57" i="50"/>
  <c r="E40" i="24" s="1"/>
  <c r="Y57" i="50"/>
  <c r="C40" i="24" s="1"/>
  <c r="X57" i="50"/>
  <c r="B40" i="24" s="1"/>
  <c r="W57" i="50"/>
  <c r="O40" i="23" s="1"/>
  <c r="V57" i="50"/>
  <c r="N40" i="23" s="1"/>
  <c r="U57" i="50"/>
  <c r="L40" i="23" s="1"/>
  <c r="T57" i="50"/>
  <c r="K40" i="23" s="1"/>
  <c r="S57" i="50"/>
  <c r="F40" i="23" s="1"/>
  <c r="R57" i="50"/>
  <c r="E40" i="23" s="1"/>
  <c r="Q57" i="50"/>
  <c r="C40" i="23" s="1"/>
  <c r="P57" i="50"/>
  <c r="B40" i="23" s="1"/>
  <c r="O57" i="50"/>
  <c r="O40" i="22" s="1"/>
  <c r="N57" i="50"/>
  <c r="N40" i="22" s="1"/>
  <c r="M57" i="50"/>
  <c r="L40" i="22" s="1"/>
  <c r="L57" i="50"/>
  <c r="K40" i="22" s="1"/>
  <c r="K57" i="50"/>
  <c r="F40" i="22" s="1"/>
  <c r="J57" i="50"/>
  <c r="E40" i="22" s="1"/>
  <c r="I57" i="50"/>
  <c r="C40" i="22" s="1"/>
  <c r="H57" i="50"/>
  <c r="B40" i="22" s="1"/>
  <c r="AG56" i="50"/>
  <c r="AF56" i="50"/>
  <c r="AE56" i="50"/>
  <c r="O39" i="24" s="1"/>
  <c r="AD56" i="50"/>
  <c r="N39" i="24" s="1"/>
  <c r="AC56" i="50"/>
  <c r="L39" i="24" s="1"/>
  <c r="AB56" i="50"/>
  <c r="K39" i="24" s="1"/>
  <c r="AA56" i="50"/>
  <c r="F39" i="24" s="1"/>
  <c r="Z56" i="50"/>
  <c r="E39" i="24" s="1"/>
  <c r="Y56" i="50"/>
  <c r="C39" i="24" s="1"/>
  <c r="X56" i="50"/>
  <c r="B39" i="24" s="1"/>
  <c r="W56" i="50"/>
  <c r="O39" i="23" s="1"/>
  <c r="V56" i="50"/>
  <c r="N39" i="23" s="1"/>
  <c r="U56" i="50"/>
  <c r="L39" i="23" s="1"/>
  <c r="T56" i="50"/>
  <c r="K39" i="23" s="1"/>
  <c r="S56" i="50"/>
  <c r="F39" i="23" s="1"/>
  <c r="R56" i="50"/>
  <c r="E39" i="23" s="1"/>
  <c r="Q56" i="50"/>
  <c r="C39" i="23" s="1"/>
  <c r="P56" i="50"/>
  <c r="B39" i="23" s="1"/>
  <c r="O56" i="50"/>
  <c r="O39" i="22" s="1"/>
  <c r="N56" i="50"/>
  <c r="N39" i="22" s="1"/>
  <c r="M56" i="50"/>
  <c r="L39" i="22" s="1"/>
  <c r="L56" i="50"/>
  <c r="K39" i="22" s="1"/>
  <c r="K56" i="50"/>
  <c r="F39" i="22" s="1"/>
  <c r="J56" i="50"/>
  <c r="E39" i="22" s="1"/>
  <c r="I56" i="50"/>
  <c r="C39" i="22" s="1"/>
  <c r="H56" i="50"/>
  <c r="B39" i="22" s="1"/>
  <c r="AG55" i="50"/>
  <c r="AF55" i="50"/>
  <c r="AE55" i="50"/>
  <c r="O38" i="24" s="1"/>
  <c r="AD55" i="50"/>
  <c r="N38" i="24" s="1"/>
  <c r="AC55" i="50"/>
  <c r="L38" i="24" s="1"/>
  <c r="AB55" i="50"/>
  <c r="K38" i="24" s="1"/>
  <c r="AA55" i="50"/>
  <c r="F38" i="24" s="1"/>
  <c r="Z55" i="50"/>
  <c r="E38" i="24" s="1"/>
  <c r="Y55" i="50"/>
  <c r="C38" i="24" s="1"/>
  <c r="X55" i="50"/>
  <c r="B38" i="24" s="1"/>
  <c r="W55" i="50"/>
  <c r="O38" i="23" s="1"/>
  <c r="V55" i="50"/>
  <c r="N38" i="23" s="1"/>
  <c r="U55" i="50"/>
  <c r="L38" i="23" s="1"/>
  <c r="T55" i="50"/>
  <c r="K38" i="23" s="1"/>
  <c r="S55" i="50"/>
  <c r="F38" i="23" s="1"/>
  <c r="R55" i="50"/>
  <c r="E38" i="23" s="1"/>
  <c r="Q55" i="50"/>
  <c r="C38" i="23" s="1"/>
  <c r="P55" i="50"/>
  <c r="B38" i="23" s="1"/>
  <c r="O55" i="50"/>
  <c r="O38" i="22" s="1"/>
  <c r="N55" i="50"/>
  <c r="N38" i="22" s="1"/>
  <c r="M55" i="50"/>
  <c r="L38" i="22" s="1"/>
  <c r="L55" i="50"/>
  <c r="K38" i="22" s="1"/>
  <c r="K55" i="50"/>
  <c r="F38" i="22" s="1"/>
  <c r="J55" i="50"/>
  <c r="E38" i="22" s="1"/>
  <c r="I55" i="50"/>
  <c r="C38" i="22" s="1"/>
  <c r="H55" i="50"/>
  <c r="B38" i="22" s="1"/>
  <c r="AG53" i="50"/>
  <c r="AF53" i="50"/>
  <c r="AE53" i="50"/>
  <c r="O36" i="24" s="1"/>
  <c r="AD53" i="50"/>
  <c r="N36" i="24" s="1"/>
  <c r="AC53" i="50"/>
  <c r="L36" i="24" s="1"/>
  <c r="AB53" i="50"/>
  <c r="K36" i="24" s="1"/>
  <c r="AA53" i="50"/>
  <c r="F36" i="24" s="1"/>
  <c r="Z53" i="50"/>
  <c r="E36" i="24" s="1"/>
  <c r="Y53" i="50"/>
  <c r="C36" i="24" s="1"/>
  <c r="X53" i="50"/>
  <c r="B36" i="24" s="1"/>
  <c r="W53" i="50"/>
  <c r="O36" i="23" s="1"/>
  <c r="V53" i="50"/>
  <c r="N36" i="23" s="1"/>
  <c r="U53" i="50"/>
  <c r="L36" i="23" s="1"/>
  <c r="T53" i="50"/>
  <c r="K36" i="23" s="1"/>
  <c r="S53" i="50"/>
  <c r="F36" i="23" s="1"/>
  <c r="R53" i="50"/>
  <c r="E36" i="23" s="1"/>
  <c r="Q53" i="50"/>
  <c r="C36" i="23" s="1"/>
  <c r="P53" i="50"/>
  <c r="B36" i="23" s="1"/>
  <c r="O53" i="50"/>
  <c r="O36" i="22" s="1"/>
  <c r="N53" i="50"/>
  <c r="N36" i="22" s="1"/>
  <c r="M53" i="50"/>
  <c r="L36" i="22" s="1"/>
  <c r="L53" i="50"/>
  <c r="K36" i="22" s="1"/>
  <c r="K53" i="50"/>
  <c r="F36" i="22" s="1"/>
  <c r="J53" i="50"/>
  <c r="E36" i="22" s="1"/>
  <c r="I53" i="50"/>
  <c r="C36" i="22" s="1"/>
  <c r="H53" i="50"/>
  <c r="B36" i="22" s="1"/>
  <c r="AG52" i="50"/>
  <c r="AF52" i="50"/>
  <c r="AE52" i="50"/>
  <c r="O35" i="24" s="1"/>
  <c r="AD52" i="50"/>
  <c r="N35" i="24" s="1"/>
  <c r="AC52" i="50"/>
  <c r="L35" i="24" s="1"/>
  <c r="AB52" i="50"/>
  <c r="K35" i="24" s="1"/>
  <c r="AA52" i="50"/>
  <c r="F35" i="24" s="1"/>
  <c r="Z52" i="50"/>
  <c r="E35" i="24" s="1"/>
  <c r="Y52" i="50"/>
  <c r="C35" i="24" s="1"/>
  <c r="X52" i="50"/>
  <c r="B35" i="24" s="1"/>
  <c r="W52" i="50"/>
  <c r="O35" i="23" s="1"/>
  <c r="V52" i="50"/>
  <c r="N35" i="23" s="1"/>
  <c r="U52" i="50"/>
  <c r="L35" i="23" s="1"/>
  <c r="T52" i="50"/>
  <c r="K35" i="23" s="1"/>
  <c r="S52" i="50"/>
  <c r="F35" i="23" s="1"/>
  <c r="R52" i="50"/>
  <c r="E35" i="23" s="1"/>
  <c r="Q52" i="50"/>
  <c r="C35" i="23" s="1"/>
  <c r="P52" i="50"/>
  <c r="B35" i="23" s="1"/>
  <c r="O52" i="50"/>
  <c r="O35" i="22" s="1"/>
  <c r="N52" i="50"/>
  <c r="N35" i="22" s="1"/>
  <c r="M52" i="50"/>
  <c r="L35" i="22" s="1"/>
  <c r="L52" i="50"/>
  <c r="K35" i="22" s="1"/>
  <c r="K52" i="50"/>
  <c r="F35" i="22" s="1"/>
  <c r="J52" i="50"/>
  <c r="E35" i="22" s="1"/>
  <c r="I52" i="50"/>
  <c r="C35" i="22" s="1"/>
  <c r="H52" i="50"/>
  <c r="B35" i="22" s="1"/>
  <c r="AG51" i="50"/>
  <c r="AF51" i="50"/>
  <c r="AE51" i="50"/>
  <c r="O34" i="24" s="1"/>
  <c r="AD51" i="50"/>
  <c r="N34" i="24" s="1"/>
  <c r="AC51" i="50"/>
  <c r="L34" i="24" s="1"/>
  <c r="AB51" i="50"/>
  <c r="K34" i="24" s="1"/>
  <c r="AA51" i="50"/>
  <c r="F34" i="24" s="1"/>
  <c r="Z51" i="50"/>
  <c r="E34" i="24" s="1"/>
  <c r="Y51" i="50"/>
  <c r="C34" i="24" s="1"/>
  <c r="X51" i="50"/>
  <c r="B34" i="24" s="1"/>
  <c r="W51" i="50"/>
  <c r="O34" i="23" s="1"/>
  <c r="V51" i="50"/>
  <c r="N34" i="23" s="1"/>
  <c r="U51" i="50"/>
  <c r="L34" i="23" s="1"/>
  <c r="T51" i="50"/>
  <c r="K34" i="23" s="1"/>
  <c r="S51" i="50"/>
  <c r="F34" i="23" s="1"/>
  <c r="R51" i="50"/>
  <c r="E34" i="23" s="1"/>
  <c r="Q51" i="50"/>
  <c r="C34" i="23" s="1"/>
  <c r="P51" i="50"/>
  <c r="B34" i="23" s="1"/>
  <c r="O51" i="50"/>
  <c r="O34" i="22" s="1"/>
  <c r="N51" i="50"/>
  <c r="N34" i="22" s="1"/>
  <c r="M51" i="50"/>
  <c r="L34" i="22" s="1"/>
  <c r="L51" i="50"/>
  <c r="K34" i="22" s="1"/>
  <c r="K51" i="50"/>
  <c r="F34" i="22" s="1"/>
  <c r="J51" i="50"/>
  <c r="E34" i="22" s="1"/>
  <c r="I51" i="50"/>
  <c r="C34" i="22" s="1"/>
  <c r="H51" i="50"/>
  <c r="B34" i="22" s="1"/>
  <c r="AG50" i="50"/>
  <c r="AF50" i="50"/>
  <c r="AE50" i="50"/>
  <c r="O33" i="24" s="1"/>
  <c r="AD50" i="50"/>
  <c r="N33" i="24" s="1"/>
  <c r="AC50" i="50"/>
  <c r="L33" i="24" s="1"/>
  <c r="AB50" i="50"/>
  <c r="K33" i="24" s="1"/>
  <c r="AA50" i="50"/>
  <c r="F33" i="24" s="1"/>
  <c r="Z50" i="50"/>
  <c r="E33" i="24" s="1"/>
  <c r="Y50" i="50"/>
  <c r="C33" i="24" s="1"/>
  <c r="X50" i="50"/>
  <c r="B33" i="24" s="1"/>
  <c r="W50" i="50"/>
  <c r="O33" i="23" s="1"/>
  <c r="V50" i="50"/>
  <c r="N33" i="23" s="1"/>
  <c r="U50" i="50"/>
  <c r="L33" i="23" s="1"/>
  <c r="T50" i="50"/>
  <c r="K33" i="23" s="1"/>
  <c r="S50" i="50"/>
  <c r="F33" i="23" s="1"/>
  <c r="R50" i="50"/>
  <c r="E33" i="23" s="1"/>
  <c r="Q50" i="50"/>
  <c r="C33" i="23" s="1"/>
  <c r="P50" i="50"/>
  <c r="B33" i="23" s="1"/>
  <c r="O50" i="50"/>
  <c r="O33" i="22" s="1"/>
  <c r="N50" i="50"/>
  <c r="N33" i="22" s="1"/>
  <c r="M50" i="50"/>
  <c r="L33" i="22" s="1"/>
  <c r="L50" i="50"/>
  <c r="K33" i="22" s="1"/>
  <c r="K50" i="50"/>
  <c r="F33" i="22" s="1"/>
  <c r="J50" i="50"/>
  <c r="E33" i="22" s="1"/>
  <c r="I50" i="50"/>
  <c r="C33" i="22" s="1"/>
  <c r="H50" i="50"/>
  <c r="B33" i="22" s="1"/>
  <c r="AG49" i="50"/>
  <c r="AF49" i="50"/>
  <c r="AE49" i="50"/>
  <c r="O32" i="24" s="1"/>
  <c r="AD49" i="50"/>
  <c r="N32" i="24" s="1"/>
  <c r="AC49" i="50"/>
  <c r="L32" i="24" s="1"/>
  <c r="AB49" i="50"/>
  <c r="K32" i="24" s="1"/>
  <c r="AA49" i="50"/>
  <c r="F32" i="24" s="1"/>
  <c r="Z49" i="50"/>
  <c r="E32" i="24" s="1"/>
  <c r="Y49" i="50"/>
  <c r="C32" i="24" s="1"/>
  <c r="X49" i="50"/>
  <c r="B32" i="24" s="1"/>
  <c r="W49" i="50"/>
  <c r="O32" i="23" s="1"/>
  <c r="V49" i="50"/>
  <c r="N32" i="23" s="1"/>
  <c r="U49" i="50"/>
  <c r="L32" i="23" s="1"/>
  <c r="T49" i="50"/>
  <c r="K32" i="23" s="1"/>
  <c r="S49" i="50"/>
  <c r="F32" i="23" s="1"/>
  <c r="R49" i="50"/>
  <c r="E32" i="23" s="1"/>
  <c r="Q49" i="50"/>
  <c r="C32" i="23" s="1"/>
  <c r="P49" i="50"/>
  <c r="B32" i="23" s="1"/>
  <c r="O49" i="50"/>
  <c r="O32" i="22" s="1"/>
  <c r="N49" i="50"/>
  <c r="N32" i="22" s="1"/>
  <c r="M49" i="50"/>
  <c r="L32" i="22" s="1"/>
  <c r="L49" i="50"/>
  <c r="K32" i="22" s="1"/>
  <c r="K49" i="50"/>
  <c r="F32" i="22" s="1"/>
  <c r="J49" i="50"/>
  <c r="E32" i="22" s="1"/>
  <c r="I49" i="50"/>
  <c r="C32" i="22" s="1"/>
  <c r="H49" i="50"/>
  <c r="B32" i="22" s="1"/>
  <c r="AG48" i="50"/>
  <c r="AF48" i="50"/>
  <c r="AE48" i="50"/>
  <c r="O31" i="24" s="1"/>
  <c r="AD48" i="50"/>
  <c r="N31" i="24" s="1"/>
  <c r="AC48" i="50"/>
  <c r="L31" i="24" s="1"/>
  <c r="AB48" i="50"/>
  <c r="K31" i="24" s="1"/>
  <c r="AA48" i="50"/>
  <c r="F31" i="24" s="1"/>
  <c r="Z48" i="50"/>
  <c r="E31" i="24" s="1"/>
  <c r="Y48" i="50"/>
  <c r="C31" i="24" s="1"/>
  <c r="X48" i="50"/>
  <c r="B31" i="24" s="1"/>
  <c r="W48" i="50"/>
  <c r="O31" i="23" s="1"/>
  <c r="V48" i="50"/>
  <c r="N31" i="23" s="1"/>
  <c r="U48" i="50"/>
  <c r="L31" i="23" s="1"/>
  <c r="T48" i="50"/>
  <c r="K31" i="23" s="1"/>
  <c r="S48" i="50"/>
  <c r="F31" i="23" s="1"/>
  <c r="R48" i="50"/>
  <c r="E31" i="23" s="1"/>
  <c r="Q48" i="50"/>
  <c r="C31" i="23" s="1"/>
  <c r="P48" i="50"/>
  <c r="B31" i="23" s="1"/>
  <c r="B37" i="23" s="1"/>
  <c r="O48" i="50"/>
  <c r="O31" i="22" s="1"/>
  <c r="N48" i="50"/>
  <c r="N31" i="22" s="1"/>
  <c r="M48" i="50"/>
  <c r="L31" i="22" s="1"/>
  <c r="L48" i="50"/>
  <c r="K31" i="22" s="1"/>
  <c r="K48" i="50"/>
  <c r="F31" i="22" s="1"/>
  <c r="J48" i="50"/>
  <c r="E31" i="22" s="1"/>
  <c r="I48" i="50"/>
  <c r="C31" i="22" s="1"/>
  <c r="C37" i="22" s="1"/>
  <c r="H48" i="50"/>
  <c r="B31" i="22" s="1"/>
  <c r="B37" i="22" s="1"/>
  <c r="AG46" i="50"/>
  <c r="AF46" i="50"/>
  <c r="AE46" i="50"/>
  <c r="O29" i="24" s="1"/>
  <c r="AD46" i="50"/>
  <c r="N29" i="24" s="1"/>
  <c r="AC46" i="50"/>
  <c r="L29" i="24" s="1"/>
  <c r="AB46" i="50"/>
  <c r="K29" i="24" s="1"/>
  <c r="AA46" i="50"/>
  <c r="F29" i="24" s="1"/>
  <c r="Z46" i="50"/>
  <c r="E29" i="24" s="1"/>
  <c r="Y46" i="50"/>
  <c r="C29" i="24" s="1"/>
  <c r="X46" i="50"/>
  <c r="B29" i="24" s="1"/>
  <c r="W46" i="50"/>
  <c r="O29" i="23" s="1"/>
  <c r="V46" i="50"/>
  <c r="N29" i="23" s="1"/>
  <c r="U46" i="50"/>
  <c r="L29" i="23" s="1"/>
  <c r="T46" i="50"/>
  <c r="K29" i="23" s="1"/>
  <c r="S46" i="50"/>
  <c r="F29" i="23" s="1"/>
  <c r="R46" i="50"/>
  <c r="E29" i="23" s="1"/>
  <c r="Q46" i="50"/>
  <c r="C29" i="23" s="1"/>
  <c r="P46" i="50"/>
  <c r="B29" i="23" s="1"/>
  <c r="O46" i="50"/>
  <c r="O29" i="22" s="1"/>
  <c r="N46" i="50"/>
  <c r="N29" i="22" s="1"/>
  <c r="M46" i="50"/>
  <c r="L29" i="22" s="1"/>
  <c r="L46" i="50"/>
  <c r="K29" i="22" s="1"/>
  <c r="K46" i="50"/>
  <c r="F29" i="22" s="1"/>
  <c r="J46" i="50"/>
  <c r="E29" i="22" s="1"/>
  <c r="I46" i="50"/>
  <c r="C29" i="22" s="1"/>
  <c r="H46" i="50"/>
  <c r="B29" i="22" s="1"/>
  <c r="AG45" i="50"/>
  <c r="AF45" i="50"/>
  <c r="AE45" i="50"/>
  <c r="O28" i="24" s="1"/>
  <c r="AD45" i="50"/>
  <c r="N28" i="24" s="1"/>
  <c r="AC45" i="50"/>
  <c r="L28" i="24" s="1"/>
  <c r="AB45" i="50"/>
  <c r="K28" i="24" s="1"/>
  <c r="AA45" i="50"/>
  <c r="F28" i="24" s="1"/>
  <c r="Z45" i="50"/>
  <c r="E28" i="24" s="1"/>
  <c r="Y45" i="50"/>
  <c r="C28" i="24" s="1"/>
  <c r="X45" i="50"/>
  <c r="B28" i="24" s="1"/>
  <c r="W45" i="50"/>
  <c r="O28" i="23" s="1"/>
  <c r="V45" i="50"/>
  <c r="N28" i="23" s="1"/>
  <c r="U45" i="50"/>
  <c r="L28" i="23" s="1"/>
  <c r="T45" i="50"/>
  <c r="K28" i="23" s="1"/>
  <c r="S45" i="50"/>
  <c r="F28" i="23" s="1"/>
  <c r="R45" i="50"/>
  <c r="E28" i="23" s="1"/>
  <c r="Q45" i="50"/>
  <c r="C28" i="23" s="1"/>
  <c r="P45" i="50"/>
  <c r="B28" i="23" s="1"/>
  <c r="O45" i="50"/>
  <c r="O28" i="22" s="1"/>
  <c r="N45" i="50"/>
  <c r="N28" i="22" s="1"/>
  <c r="M45" i="50"/>
  <c r="L28" i="22" s="1"/>
  <c r="L45" i="50"/>
  <c r="K28" i="22" s="1"/>
  <c r="K45" i="50"/>
  <c r="F28" i="22" s="1"/>
  <c r="J45" i="50"/>
  <c r="E28" i="22" s="1"/>
  <c r="I45" i="50"/>
  <c r="C28" i="22" s="1"/>
  <c r="H45" i="50"/>
  <c r="B28" i="22" s="1"/>
  <c r="AG44" i="50"/>
  <c r="AF44" i="50"/>
  <c r="AE44" i="50"/>
  <c r="O27" i="24" s="1"/>
  <c r="AD44" i="50"/>
  <c r="N27" i="24" s="1"/>
  <c r="AC44" i="50"/>
  <c r="L27" i="24" s="1"/>
  <c r="AB44" i="50"/>
  <c r="K27" i="24" s="1"/>
  <c r="AA44" i="50"/>
  <c r="F27" i="24" s="1"/>
  <c r="Z44" i="50"/>
  <c r="E27" i="24" s="1"/>
  <c r="Y44" i="50"/>
  <c r="C27" i="24" s="1"/>
  <c r="X44" i="50"/>
  <c r="B27" i="24" s="1"/>
  <c r="W44" i="50"/>
  <c r="O27" i="23" s="1"/>
  <c r="V44" i="50"/>
  <c r="N27" i="23" s="1"/>
  <c r="U44" i="50"/>
  <c r="L27" i="23" s="1"/>
  <c r="T44" i="50"/>
  <c r="K27" i="23" s="1"/>
  <c r="S44" i="50"/>
  <c r="F27" i="23" s="1"/>
  <c r="R44" i="50"/>
  <c r="E27" i="23" s="1"/>
  <c r="Q44" i="50"/>
  <c r="C27" i="23" s="1"/>
  <c r="P44" i="50"/>
  <c r="B27" i="23" s="1"/>
  <c r="O44" i="50"/>
  <c r="O27" i="22" s="1"/>
  <c r="N44" i="50"/>
  <c r="N27" i="22" s="1"/>
  <c r="M44" i="50"/>
  <c r="L27" i="22" s="1"/>
  <c r="L44" i="50"/>
  <c r="K27" i="22" s="1"/>
  <c r="K44" i="50"/>
  <c r="F27" i="22" s="1"/>
  <c r="J44" i="50"/>
  <c r="E27" i="22" s="1"/>
  <c r="I44" i="50"/>
  <c r="C27" i="22" s="1"/>
  <c r="H44" i="50"/>
  <c r="B27" i="22" s="1"/>
  <c r="AG43" i="50"/>
  <c r="AF43" i="50"/>
  <c r="AE43" i="50"/>
  <c r="O26" i="24" s="1"/>
  <c r="AD43" i="50"/>
  <c r="N26" i="24" s="1"/>
  <c r="AC43" i="50"/>
  <c r="L26" i="24" s="1"/>
  <c r="AB43" i="50"/>
  <c r="K26" i="24" s="1"/>
  <c r="AA43" i="50"/>
  <c r="F26" i="24" s="1"/>
  <c r="Z43" i="50"/>
  <c r="E26" i="24" s="1"/>
  <c r="Y43" i="50"/>
  <c r="C26" i="24" s="1"/>
  <c r="X43" i="50"/>
  <c r="B26" i="24" s="1"/>
  <c r="W43" i="50"/>
  <c r="O26" i="23" s="1"/>
  <c r="V43" i="50"/>
  <c r="N26" i="23" s="1"/>
  <c r="U43" i="50"/>
  <c r="L26" i="23" s="1"/>
  <c r="T43" i="50"/>
  <c r="K26" i="23" s="1"/>
  <c r="S43" i="50"/>
  <c r="F26" i="23" s="1"/>
  <c r="R43" i="50"/>
  <c r="E26" i="23" s="1"/>
  <c r="Q43" i="50"/>
  <c r="C26" i="23" s="1"/>
  <c r="P43" i="50"/>
  <c r="B26" i="23" s="1"/>
  <c r="O43" i="50"/>
  <c r="O26" i="22" s="1"/>
  <c r="N43" i="50"/>
  <c r="N26" i="22" s="1"/>
  <c r="M43" i="50"/>
  <c r="L26" i="22" s="1"/>
  <c r="L43" i="50"/>
  <c r="K26" i="22" s="1"/>
  <c r="K43" i="50"/>
  <c r="F26" i="22" s="1"/>
  <c r="J43" i="50"/>
  <c r="E26" i="22" s="1"/>
  <c r="I43" i="50"/>
  <c r="C26" i="22" s="1"/>
  <c r="H43" i="50"/>
  <c r="B26" i="22" s="1"/>
  <c r="AG42" i="50"/>
  <c r="AF42" i="50"/>
  <c r="AE42" i="50"/>
  <c r="O25" i="24" s="1"/>
  <c r="AD42" i="50"/>
  <c r="N25" i="24" s="1"/>
  <c r="AC42" i="50"/>
  <c r="L25" i="24" s="1"/>
  <c r="AB42" i="50"/>
  <c r="K25" i="24" s="1"/>
  <c r="AA42" i="50"/>
  <c r="F25" i="24" s="1"/>
  <c r="Z42" i="50"/>
  <c r="E25" i="24" s="1"/>
  <c r="Y42" i="50"/>
  <c r="C25" i="24" s="1"/>
  <c r="X42" i="50"/>
  <c r="B25" i="24" s="1"/>
  <c r="W42" i="50"/>
  <c r="O25" i="23" s="1"/>
  <c r="V42" i="50"/>
  <c r="N25" i="23" s="1"/>
  <c r="U42" i="50"/>
  <c r="L25" i="23" s="1"/>
  <c r="T42" i="50"/>
  <c r="K25" i="23" s="1"/>
  <c r="S42" i="50"/>
  <c r="F25" i="23" s="1"/>
  <c r="R42" i="50"/>
  <c r="E25" i="23" s="1"/>
  <c r="Q42" i="50"/>
  <c r="C25" i="23" s="1"/>
  <c r="P42" i="50"/>
  <c r="B25" i="23" s="1"/>
  <c r="O42" i="50"/>
  <c r="O25" i="22" s="1"/>
  <c r="N42" i="50"/>
  <c r="N25" i="22" s="1"/>
  <c r="M42" i="50"/>
  <c r="L25" i="22" s="1"/>
  <c r="L42" i="50"/>
  <c r="K25" i="22" s="1"/>
  <c r="K42" i="50"/>
  <c r="F25" i="22" s="1"/>
  <c r="J42" i="50"/>
  <c r="E25" i="22" s="1"/>
  <c r="I42" i="50"/>
  <c r="C25" i="22" s="1"/>
  <c r="H42" i="50"/>
  <c r="B25" i="22" s="1"/>
  <c r="AG41" i="50"/>
  <c r="AF41" i="50"/>
  <c r="AE41" i="50"/>
  <c r="AD41" i="50"/>
  <c r="AC41" i="50"/>
  <c r="AB41" i="50"/>
  <c r="AA41" i="50"/>
  <c r="Z41" i="50"/>
  <c r="Y41" i="50"/>
  <c r="X41" i="50"/>
  <c r="W41" i="50"/>
  <c r="V41" i="50"/>
  <c r="U41" i="50"/>
  <c r="T41" i="50"/>
  <c r="S41" i="50"/>
  <c r="R41" i="50"/>
  <c r="Q41" i="50"/>
  <c r="P41" i="50"/>
  <c r="O41" i="50"/>
  <c r="N41" i="50"/>
  <c r="M41" i="50"/>
  <c r="L41" i="50"/>
  <c r="K41" i="50"/>
  <c r="J41" i="50"/>
  <c r="I41" i="50"/>
  <c r="H41" i="50"/>
  <c r="E59" i="22" l="1"/>
  <c r="E59" i="23"/>
  <c r="E59" i="24"/>
  <c r="F37" i="22"/>
  <c r="F37" i="23"/>
  <c r="F37" i="24"/>
  <c r="O52" i="22"/>
  <c r="O52" i="23"/>
  <c r="O52" i="24"/>
  <c r="F59" i="22"/>
  <c r="F59" i="23"/>
  <c r="F59" i="24"/>
  <c r="H77" i="50"/>
  <c r="AF77" i="50"/>
  <c r="K37" i="22"/>
  <c r="K37" i="24"/>
  <c r="B52" i="23"/>
  <c r="K59" i="23"/>
  <c r="C52" i="23"/>
  <c r="L59" i="22"/>
  <c r="L59" i="24"/>
  <c r="N59" i="22"/>
  <c r="N59" i="23"/>
  <c r="N59" i="24"/>
  <c r="N57" i="44"/>
  <c r="K37" i="23"/>
  <c r="B52" i="24"/>
  <c r="K59" i="22"/>
  <c r="K59" i="24"/>
  <c r="L37" i="22"/>
  <c r="C52" i="24"/>
  <c r="L59" i="23"/>
  <c r="O37" i="22"/>
  <c r="O37" i="23"/>
  <c r="O37" i="24"/>
  <c r="F52" i="22"/>
  <c r="F52" i="23"/>
  <c r="F52" i="24"/>
  <c r="O59" i="22"/>
  <c r="O59" i="23"/>
  <c r="O59" i="24"/>
  <c r="B37" i="24"/>
  <c r="AG77" i="50"/>
  <c r="C37" i="23"/>
  <c r="L37" i="23"/>
  <c r="C37" i="24"/>
  <c r="L37" i="24"/>
  <c r="I77" i="50"/>
  <c r="N57" i="45"/>
  <c r="N40" i="44"/>
  <c r="E37" i="22"/>
  <c r="N37" i="22"/>
  <c r="E37" i="23"/>
  <c r="N37" i="23"/>
  <c r="E37" i="24"/>
  <c r="N37" i="24"/>
  <c r="E52" i="22"/>
  <c r="N52" i="22"/>
  <c r="E52" i="23"/>
  <c r="N52" i="23"/>
  <c r="E52" i="24"/>
  <c r="N52" i="24"/>
  <c r="K77" i="50"/>
  <c r="F24" i="22"/>
  <c r="F30" i="22" s="1"/>
  <c r="F60" i="22" s="1"/>
  <c r="M77" i="50"/>
  <c r="L24" i="22"/>
  <c r="L30" i="22" s="1"/>
  <c r="O77" i="50"/>
  <c r="O24" i="22"/>
  <c r="O30" i="22" s="1"/>
  <c r="Q77" i="50"/>
  <c r="C24" i="23"/>
  <c r="C30" i="23" s="1"/>
  <c r="C60" i="23" s="1"/>
  <c r="S77" i="50"/>
  <c r="F24" i="23"/>
  <c r="F30" i="23" s="1"/>
  <c r="F60" i="23" s="1"/>
  <c r="U77" i="50"/>
  <c r="L24" i="23"/>
  <c r="L30" i="23" s="1"/>
  <c r="W77" i="50"/>
  <c r="O24" i="23"/>
  <c r="O30" i="23" s="1"/>
  <c r="Y77" i="50"/>
  <c r="C24" i="24"/>
  <c r="C30" i="24" s="1"/>
  <c r="AA77" i="50"/>
  <c r="F24" i="24"/>
  <c r="F30" i="24" s="1"/>
  <c r="F60" i="24" s="1"/>
  <c r="AC77" i="50"/>
  <c r="L24" i="24"/>
  <c r="L30" i="24" s="1"/>
  <c r="AE77" i="50"/>
  <c r="O24" i="24"/>
  <c r="O30" i="24" s="1"/>
  <c r="O60" i="24" s="1"/>
  <c r="C24" i="22"/>
  <c r="J77" i="50"/>
  <c r="E24" i="22"/>
  <c r="E30" i="22" s="1"/>
  <c r="E60" i="22" s="1"/>
  <c r="L77" i="50"/>
  <c r="K24" i="22"/>
  <c r="K30" i="22" s="1"/>
  <c r="N77" i="50"/>
  <c r="N24" i="22"/>
  <c r="N30" i="22" s="1"/>
  <c r="P77" i="50"/>
  <c r="B24" i="23"/>
  <c r="B30" i="23" s="1"/>
  <c r="B60" i="23" s="1"/>
  <c r="R77" i="50"/>
  <c r="E24" i="23"/>
  <c r="E30" i="23" s="1"/>
  <c r="E60" i="23" s="1"/>
  <c r="T77" i="50"/>
  <c r="K24" i="23"/>
  <c r="K30" i="23" s="1"/>
  <c r="K60" i="23" s="1"/>
  <c r="V77" i="50"/>
  <c r="N24" i="23"/>
  <c r="N30" i="23" s="1"/>
  <c r="X77" i="50"/>
  <c r="B24" i="24"/>
  <c r="B30" i="24" s="1"/>
  <c r="B60" i="24" s="1"/>
  <c r="Z77" i="50"/>
  <c r="E24" i="24"/>
  <c r="E30" i="24" s="1"/>
  <c r="E60" i="24" s="1"/>
  <c r="AB77" i="50"/>
  <c r="K24" i="24"/>
  <c r="K30" i="24" s="1"/>
  <c r="AD77" i="50"/>
  <c r="N24" i="24"/>
  <c r="N30" i="24" s="1"/>
  <c r="B24" i="22"/>
  <c r="M73" i="45"/>
  <c r="L73" i="45"/>
  <c r="K73" i="45"/>
  <c r="J73" i="45"/>
  <c r="I73" i="45"/>
  <c r="H73" i="45"/>
  <c r="G73" i="45"/>
  <c r="F73" i="45"/>
  <c r="E73" i="45"/>
  <c r="D73" i="45"/>
  <c r="C73" i="45"/>
  <c r="B73" i="45"/>
  <c r="N73" i="45" s="1"/>
  <c r="M72" i="45"/>
  <c r="L72" i="45"/>
  <c r="K72" i="45"/>
  <c r="J72" i="45"/>
  <c r="I72" i="45"/>
  <c r="H72" i="45"/>
  <c r="H74" i="45" s="1"/>
  <c r="G72" i="45"/>
  <c r="F72" i="45"/>
  <c r="F74" i="45" s="1"/>
  <c r="E72" i="45"/>
  <c r="D72" i="45"/>
  <c r="C72" i="45"/>
  <c r="B72" i="45"/>
  <c r="M73" i="44"/>
  <c r="L73" i="44"/>
  <c r="K73" i="44"/>
  <c r="J73" i="44"/>
  <c r="I73" i="44"/>
  <c r="H73" i="44"/>
  <c r="G73" i="44"/>
  <c r="F73" i="44"/>
  <c r="E73" i="44"/>
  <c r="D73" i="44"/>
  <c r="C73" i="44"/>
  <c r="B73" i="44"/>
  <c r="N73" i="44" s="1"/>
  <c r="M72" i="44"/>
  <c r="L72" i="44"/>
  <c r="K72" i="44"/>
  <c r="J72" i="44"/>
  <c r="I72" i="44"/>
  <c r="H72" i="44"/>
  <c r="H74" i="44" s="1"/>
  <c r="G72" i="44"/>
  <c r="F72" i="44"/>
  <c r="F74" i="44" s="1"/>
  <c r="E72" i="44"/>
  <c r="D72" i="44"/>
  <c r="C72" i="44"/>
  <c r="B72" i="44"/>
  <c r="C60" i="24" l="1"/>
  <c r="O60" i="22"/>
  <c r="K74" i="44"/>
  <c r="K74" i="45"/>
  <c r="N60" i="23"/>
  <c r="D74" i="44"/>
  <c r="L74" i="44"/>
  <c r="D74" i="45"/>
  <c r="L74" i="45"/>
  <c r="L60" i="24"/>
  <c r="L60" i="23"/>
  <c r="L60" i="22"/>
  <c r="O60" i="23"/>
  <c r="C74" i="44"/>
  <c r="C74" i="45"/>
  <c r="N60" i="24"/>
  <c r="N60" i="22"/>
  <c r="E74" i="44"/>
  <c r="M74" i="44"/>
  <c r="E74" i="45"/>
  <c r="M74" i="45"/>
  <c r="K60" i="24"/>
  <c r="K60" i="22"/>
  <c r="G74" i="44"/>
  <c r="I74" i="44"/>
  <c r="I74" i="45"/>
  <c r="J74" i="44"/>
  <c r="J74" i="45"/>
  <c r="B74" i="44"/>
  <c r="N72" i="44"/>
  <c r="N74" i="44" s="1"/>
  <c r="G74" i="45"/>
  <c r="N72" i="45"/>
  <c r="N74" i="45" s="1"/>
  <c r="B74" i="45"/>
  <c r="N56" i="43"/>
  <c r="N55" i="43"/>
  <c r="M57" i="43"/>
  <c r="L57" i="43"/>
  <c r="K57" i="43"/>
  <c r="J57" i="43"/>
  <c r="I57" i="43"/>
  <c r="H57" i="43"/>
  <c r="G57" i="43"/>
  <c r="F57" i="43"/>
  <c r="E57" i="43"/>
  <c r="D57" i="43"/>
  <c r="C57" i="43"/>
  <c r="B57" i="43"/>
  <c r="K40" i="43"/>
  <c r="J40" i="43"/>
  <c r="I40" i="43"/>
  <c r="H40" i="43"/>
  <c r="G40" i="43"/>
  <c r="F40" i="43"/>
  <c r="E40" i="43"/>
  <c r="D40" i="43"/>
  <c r="K73" i="43"/>
  <c r="J73" i="43"/>
  <c r="I73" i="43"/>
  <c r="H73" i="43"/>
  <c r="G73" i="43"/>
  <c r="F73" i="43"/>
  <c r="E73" i="43"/>
  <c r="D73" i="43"/>
  <c r="K72" i="43"/>
  <c r="J72" i="43"/>
  <c r="J74" i="43" s="1"/>
  <c r="I72" i="43"/>
  <c r="I74" i="43" s="1"/>
  <c r="H72" i="43"/>
  <c r="H74" i="43" s="1"/>
  <c r="G72" i="43"/>
  <c r="G74" i="43" s="1"/>
  <c r="F72" i="43"/>
  <c r="F74" i="43" s="1"/>
  <c r="E72" i="43"/>
  <c r="E74" i="43" s="1"/>
  <c r="D72" i="43"/>
  <c r="D74" i="43" s="1"/>
  <c r="K74" i="43" l="1"/>
  <c r="N57" i="43"/>
  <c r="G56" i="41" l="1"/>
  <c r="G49" i="41"/>
  <c r="G34" i="41"/>
  <c r="I34" i="40"/>
  <c r="D27" i="41"/>
  <c r="D27" i="40"/>
  <c r="H49" i="40"/>
  <c r="I45" i="40"/>
  <c r="I43" i="40"/>
  <c r="I41" i="40"/>
  <c r="I39" i="40"/>
  <c r="I37" i="40"/>
  <c r="I35" i="40"/>
  <c r="H34" i="40"/>
  <c r="I55" i="40"/>
  <c r="I54" i="40"/>
  <c r="I53" i="40"/>
  <c r="I52" i="40"/>
  <c r="I51" i="40"/>
  <c r="I50" i="40"/>
  <c r="I48" i="40"/>
  <c r="I47" i="40"/>
  <c r="I46" i="40"/>
  <c r="I44" i="40"/>
  <c r="I42" i="40"/>
  <c r="I40" i="40"/>
  <c r="I38" i="40"/>
  <c r="I36" i="40"/>
  <c r="I55" i="41"/>
  <c r="H55" i="41"/>
  <c r="G55" i="41"/>
  <c r="D55" i="41"/>
  <c r="I54" i="41"/>
  <c r="H54" i="41"/>
  <c r="G54" i="41"/>
  <c r="D54" i="41"/>
  <c r="J54" i="41" s="1"/>
  <c r="I53" i="41"/>
  <c r="H53" i="41"/>
  <c r="G53" i="41"/>
  <c r="D53" i="41"/>
  <c r="I52" i="41"/>
  <c r="H52" i="41"/>
  <c r="G52" i="41"/>
  <c r="D52" i="41"/>
  <c r="J52" i="41" s="1"/>
  <c r="I51" i="41"/>
  <c r="H51" i="41"/>
  <c r="G51" i="41"/>
  <c r="D51" i="41"/>
  <c r="I50" i="41"/>
  <c r="H50" i="41"/>
  <c r="G50" i="41"/>
  <c r="D50" i="41"/>
  <c r="J50" i="41" s="1"/>
  <c r="I49" i="41"/>
  <c r="H49" i="41"/>
  <c r="I48" i="41"/>
  <c r="H48" i="41"/>
  <c r="G48" i="41"/>
  <c r="D48" i="41"/>
  <c r="I47" i="41"/>
  <c r="H47" i="41"/>
  <c r="G47" i="41"/>
  <c r="D47" i="41"/>
  <c r="I46" i="41"/>
  <c r="H46" i="41"/>
  <c r="G46" i="41"/>
  <c r="D46" i="41"/>
  <c r="I45" i="41"/>
  <c r="H45" i="41"/>
  <c r="G45" i="41"/>
  <c r="D45" i="41"/>
  <c r="I44" i="41"/>
  <c r="H44" i="41"/>
  <c r="G44" i="41"/>
  <c r="D44" i="41"/>
  <c r="I43" i="41"/>
  <c r="H43" i="41"/>
  <c r="G43" i="41"/>
  <c r="D43" i="41"/>
  <c r="I42" i="41"/>
  <c r="H42" i="41"/>
  <c r="G42" i="41"/>
  <c r="D42" i="41"/>
  <c r="I41" i="41"/>
  <c r="H41" i="41"/>
  <c r="G41" i="41"/>
  <c r="D41" i="41"/>
  <c r="I40" i="41"/>
  <c r="H40" i="41"/>
  <c r="G40" i="41"/>
  <c r="D40" i="41"/>
  <c r="I39" i="41"/>
  <c r="H39" i="41"/>
  <c r="G39" i="41"/>
  <c r="D39" i="41"/>
  <c r="I38" i="41"/>
  <c r="H38" i="41"/>
  <c r="G38" i="41"/>
  <c r="D38" i="41"/>
  <c r="I37" i="41"/>
  <c r="H37" i="41"/>
  <c r="G37" i="41"/>
  <c r="D37" i="41"/>
  <c r="I36" i="41"/>
  <c r="H36" i="41"/>
  <c r="G36" i="41"/>
  <c r="D36" i="41"/>
  <c r="I35" i="41"/>
  <c r="H35" i="41"/>
  <c r="G35" i="41"/>
  <c r="D35" i="41"/>
  <c r="I34" i="41"/>
  <c r="H34" i="41"/>
  <c r="I33" i="41"/>
  <c r="H33" i="41"/>
  <c r="G33" i="41"/>
  <c r="D33" i="41"/>
  <c r="J33" i="41" s="1"/>
  <c r="I32" i="41"/>
  <c r="H32" i="41"/>
  <c r="G32" i="41"/>
  <c r="D32" i="41"/>
  <c r="I31" i="41"/>
  <c r="H31" i="41"/>
  <c r="G31" i="41"/>
  <c r="D31" i="41"/>
  <c r="J31" i="41" s="1"/>
  <c r="I30" i="41"/>
  <c r="H30" i="41"/>
  <c r="G30" i="41"/>
  <c r="D30" i="41"/>
  <c r="I29" i="41"/>
  <c r="H29" i="41"/>
  <c r="G29" i="41"/>
  <c r="D29" i="41"/>
  <c r="J29" i="41" s="1"/>
  <c r="I28" i="41"/>
  <c r="H28" i="41"/>
  <c r="G28" i="41"/>
  <c r="D28" i="41"/>
  <c r="I26" i="41"/>
  <c r="H26" i="41"/>
  <c r="G26" i="41"/>
  <c r="D26" i="41"/>
  <c r="J26" i="41" s="1"/>
  <c r="I25" i="41"/>
  <c r="H25" i="41"/>
  <c r="G25" i="41"/>
  <c r="D25" i="41"/>
  <c r="I24" i="41"/>
  <c r="H24" i="41"/>
  <c r="G24" i="41"/>
  <c r="D24" i="41"/>
  <c r="J24" i="41" s="1"/>
  <c r="I23" i="41"/>
  <c r="H23" i="41"/>
  <c r="G23" i="41"/>
  <c r="D23" i="41"/>
  <c r="I22" i="41"/>
  <c r="H22" i="41"/>
  <c r="G22" i="41"/>
  <c r="D22" i="41"/>
  <c r="J22" i="41" s="1"/>
  <c r="I21" i="41"/>
  <c r="H21" i="41"/>
  <c r="G21" i="41"/>
  <c r="D21" i="41"/>
  <c r="H55" i="40"/>
  <c r="G55" i="40"/>
  <c r="D55" i="40"/>
  <c r="H54" i="40"/>
  <c r="G54" i="40"/>
  <c r="D54" i="40"/>
  <c r="H53" i="40"/>
  <c r="G53" i="40"/>
  <c r="D53" i="40"/>
  <c r="H52" i="40"/>
  <c r="G52" i="40"/>
  <c r="D52" i="40"/>
  <c r="H51" i="40"/>
  <c r="G51" i="40"/>
  <c r="D51" i="40"/>
  <c r="H50" i="40"/>
  <c r="G50" i="40"/>
  <c r="D50" i="40"/>
  <c r="G49" i="40"/>
  <c r="I49" i="40"/>
  <c r="H48" i="40"/>
  <c r="G48" i="40"/>
  <c r="D48" i="40"/>
  <c r="H47" i="40"/>
  <c r="G47" i="40"/>
  <c r="D47" i="40"/>
  <c r="H46" i="40"/>
  <c r="G46" i="40"/>
  <c r="D46" i="40"/>
  <c r="H45" i="40"/>
  <c r="G45" i="40"/>
  <c r="D45" i="40"/>
  <c r="H44" i="40"/>
  <c r="G44" i="40"/>
  <c r="D44" i="40"/>
  <c r="H43" i="40"/>
  <c r="G43" i="40"/>
  <c r="D43" i="40"/>
  <c r="H42" i="40"/>
  <c r="G42" i="40"/>
  <c r="D42" i="40"/>
  <c r="H41" i="40"/>
  <c r="G41" i="40"/>
  <c r="D41" i="40"/>
  <c r="H40" i="40"/>
  <c r="G40" i="40"/>
  <c r="D40" i="40"/>
  <c r="H39" i="40"/>
  <c r="G39" i="40"/>
  <c r="D39" i="40"/>
  <c r="H38" i="40"/>
  <c r="G38" i="40"/>
  <c r="D38" i="40"/>
  <c r="H37" i="40"/>
  <c r="G37" i="40"/>
  <c r="D37" i="40"/>
  <c r="H36" i="40"/>
  <c r="G36" i="40"/>
  <c r="D36" i="40"/>
  <c r="H35" i="40"/>
  <c r="G35" i="40"/>
  <c r="D35" i="40"/>
  <c r="G34" i="40"/>
  <c r="I33" i="40"/>
  <c r="H33" i="40"/>
  <c r="G33" i="40"/>
  <c r="D33" i="40"/>
  <c r="I32" i="40"/>
  <c r="H32" i="40"/>
  <c r="G32" i="40"/>
  <c r="D32" i="40"/>
  <c r="I31" i="40"/>
  <c r="H31" i="40"/>
  <c r="G31" i="40"/>
  <c r="D31" i="40"/>
  <c r="I30" i="40"/>
  <c r="H30" i="40"/>
  <c r="G30" i="40"/>
  <c r="D30" i="40"/>
  <c r="I29" i="40"/>
  <c r="H29" i="40"/>
  <c r="G29" i="40"/>
  <c r="D29" i="40"/>
  <c r="I28" i="40"/>
  <c r="H28" i="40"/>
  <c r="G28" i="40"/>
  <c r="D28" i="40"/>
  <c r="I26" i="40"/>
  <c r="H26" i="40"/>
  <c r="G26" i="40"/>
  <c r="D26" i="40"/>
  <c r="I25" i="40"/>
  <c r="H25" i="40"/>
  <c r="G25" i="40"/>
  <c r="D25" i="40"/>
  <c r="I24" i="40"/>
  <c r="H24" i="40"/>
  <c r="G24" i="40"/>
  <c r="D24" i="40"/>
  <c r="I23" i="40"/>
  <c r="H23" i="40"/>
  <c r="G23" i="40"/>
  <c r="D23" i="40"/>
  <c r="I22" i="40"/>
  <c r="H22" i="40"/>
  <c r="G22" i="40"/>
  <c r="D22" i="40"/>
  <c r="I21" i="40"/>
  <c r="H21" i="40"/>
  <c r="G21" i="40"/>
  <c r="D21" i="40"/>
  <c r="H22" i="39"/>
  <c r="I22" i="39"/>
  <c r="H23" i="39"/>
  <c r="I23" i="39"/>
  <c r="H24" i="39"/>
  <c r="I24" i="39"/>
  <c r="H25" i="39"/>
  <c r="I25" i="39"/>
  <c r="H26" i="39"/>
  <c r="I26" i="39"/>
  <c r="H28" i="39"/>
  <c r="I28" i="39"/>
  <c r="H29" i="39"/>
  <c r="I29" i="39"/>
  <c r="H30" i="39"/>
  <c r="I30" i="39"/>
  <c r="H31" i="39"/>
  <c r="I31" i="39"/>
  <c r="H32" i="39"/>
  <c r="I32" i="39"/>
  <c r="H33" i="39"/>
  <c r="I33" i="39"/>
  <c r="H35" i="39"/>
  <c r="I35" i="39"/>
  <c r="H36" i="39"/>
  <c r="I36" i="39"/>
  <c r="H37" i="39"/>
  <c r="I37" i="39"/>
  <c r="H38" i="39"/>
  <c r="I38" i="39"/>
  <c r="H39" i="39"/>
  <c r="I39" i="39"/>
  <c r="H40" i="39"/>
  <c r="I40" i="39"/>
  <c r="H41" i="39"/>
  <c r="I41" i="39"/>
  <c r="H42" i="39"/>
  <c r="I42" i="39"/>
  <c r="H43" i="39"/>
  <c r="I43" i="39"/>
  <c r="H44" i="39"/>
  <c r="I44" i="39"/>
  <c r="H45" i="39"/>
  <c r="I45" i="39"/>
  <c r="H46" i="39"/>
  <c r="I46" i="39"/>
  <c r="H47" i="39"/>
  <c r="I47" i="39"/>
  <c r="H48" i="39"/>
  <c r="I48" i="39"/>
  <c r="H50" i="39"/>
  <c r="I50" i="39"/>
  <c r="H51" i="39"/>
  <c r="I51" i="39"/>
  <c r="H52" i="39"/>
  <c r="I52" i="39"/>
  <c r="H53" i="39"/>
  <c r="I53" i="39"/>
  <c r="H54" i="39"/>
  <c r="I54" i="39"/>
  <c r="H55" i="39"/>
  <c r="I55" i="39"/>
  <c r="I21" i="39"/>
  <c r="H21" i="39"/>
  <c r="G49" i="39"/>
  <c r="G27" i="39"/>
  <c r="G56" i="39"/>
  <c r="G55" i="39"/>
  <c r="G54" i="39"/>
  <c r="G53" i="39"/>
  <c r="G52" i="39"/>
  <c r="G51" i="39"/>
  <c r="G50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6" i="39"/>
  <c r="G25" i="39"/>
  <c r="G24" i="39"/>
  <c r="G23" i="39"/>
  <c r="G22" i="39"/>
  <c r="G21" i="39"/>
  <c r="C56" i="39"/>
  <c r="B56" i="39"/>
  <c r="C49" i="39"/>
  <c r="L39" i="43" s="1"/>
  <c r="L73" i="43" s="1"/>
  <c r="B49" i="39"/>
  <c r="C34" i="39"/>
  <c r="B34" i="39"/>
  <c r="D22" i="39"/>
  <c r="J22" i="39" s="1"/>
  <c r="D23" i="39"/>
  <c r="D24" i="39"/>
  <c r="D25" i="39"/>
  <c r="D26" i="39"/>
  <c r="J26" i="39" s="1"/>
  <c r="D28" i="39"/>
  <c r="D29" i="39"/>
  <c r="D30" i="39"/>
  <c r="D31" i="39"/>
  <c r="J31" i="39" s="1"/>
  <c r="D32" i="39"/>
  <c r="D33" i="39"/>
  <c r="D35" i="39"/>
  <c r="D36" i="39"/>
  <c r="D37" i="39"/>
  <c r="D38" i="39"/>
  <c r="J38" i="39" s="1"/>
  <c r="D39" i="39"/>
  <c r="D40" i="39"/>
  <c r="D41" i="39"/>
  <c r="D42" i="39"/>
  <c r="D43" i="39"/>
  <c r="D44" i="39"/>
  <c r="D45" i="39"/>
  <c r="D46" i="39"/>
  <c r="J46" i="39" s="1"/>
  <c r="D47" i="39"/>
  <c r="D48" i="39"/>
  <c r="D50" i="39"/>
  <c r="D51" i="39"/>
  <c r="D52" i="39"/>
  <c r="D53" i="39"/>
  <c r="D54" i="39"/>
  <c r="D55" i="39"/>
  <c r="J55" i="39" s="1"/>
  <c r="D21" i="39"/>
  <c r="J21" i="39" s="1"/>
  <c r="C27" i="39"/>
  <c r="B27" i="39"/>
  <c r="C52" i="22"/>
  <c r="B52" i="22"/>
  <c r="C30" i="22"/>
  <c r="B30" i="22"/>
  <c r="J53" i="39" l="1"/>
  <c r="J44" i="39"/>
  <c r="J24" i="39"/>
  <c r="J48" i="39"/>
  <c r="J40" i="39"/>
  <c r="J33" i="39"/>
  <c r="J42" i="39"/>
  <c r="J29" i="39"/>
  <c r="J21" i="41"/>
  <c r="J23" i="41"/>
  <c r="J28" i="41"/>
  <c r="J30" i="41"/>
  <c r="J32" i="41"/>
  <c r="J51" i="41"/>
  <c r="J53" i="41"/>
  <c r="J25" i="39"/>
  <c r="J51" i="39"/>
  <c r="J30" i="39"/>
  <c r="J32" i="39"/>
  <c r="J55" i="41"/>
  <c r="I34" i="39"/>
  <c r="C39" i="43"/>
  <c r="C73" i="43" s="1"/>
  <c r="I56" i="39"/>
  <c r="M39" i="43"/>
  <c r="M73" i="43" s="1"/>
  <c r="H27" i="39"/>
  <c r="B38" i="43"/>
  <c r="J28" i="39"/>
  <c r="J23" i="39"/>
  <c r="H49" i="39"/>
  <c r="L38" i="43"/>
  <c r="I27" i="39"/>
  <c r="B39" i="43"/>
  <c r="H34" i="39"/>
  <c r="C38" i="43"/>
  <c r="H56" i="39"/>
  <c r="M38" i="43"/>
  <c r="J54" i="39"/>
  <c r="J52" i="39"/>
  <c r="J50" i="39"/>
  <c r="J47" i="39"/>
  <c r="J45" i="39"/>
  <c r="J43" i="39"/>
  <c r="J41" i="39"/>
  <c r="J39" i="39"/>
  <c r="J37" i="39"/>
  <c r="J35" i="39"/>
  <c r="G57" i="39"/>
  <c r="J25" i="41"/>
  <c r="J36" i="39"/>
  <c r="D49" i="39"/>
  <c r="J49" i="39" s="1"/>
  <c r="D34" i="39"/>
  <c r="J34" i="39" s="1"/>
  <c r="D56" i="39"/>
  <c r="J56" i="39" s="1"/>
  <c r="I49" i="39"/>
  <c r="C57" i="39"/>
  <c r="I57" i="39" s="1"/>
  <c r="B57" i="39"/>
  <c r="H57" i="39" s="1"/>
  <c r="D27" i="39"/>
  <c r="H57" i="41"/>
  <c r="I57" i="41"/>
  <c r="H56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I56" i="41"/>
  <c r="J38" i="40"/>
  <c r="J42" i="40"/>
  <c r="J46" i="40"/>
  <c r="J53" i="40"/>
  <c r="J36" i="40"/>
  <c r="J40" i="40"/>
  <c r="J44" i="40"/>
  <c r="J48" i="40"/>
  <c r="J51" i="40"/>
  <c r="J55" i="40"/>
  <c r="G56" i="40"/>
  <c r="J21" i="40"/>
  <c r="J22" i="40"/>
  <c r="J23" i="40"/>
  <c r="J24" i="40"/>
  <c r="J25" i="40"/>
  <c r="J26" i="40"/>
  <c r="J35" i="40"/>
  <c r="J39" i="40"/>
  <c r="J43" i="40"/>
  <c r="J47" i="40"/>
  <c r="J50" i="40"/>
  <c r="J54" i="40"/>
  <c r="J28" i="40"/>
  <c r="J29" i="40"/>
  <c r="J30" i="40"/>
  <c r="J31" i="40"/>
  <c r="J32" i="40"/>
  <c r="J33" i="40"/>
  <c r="J37" i="40"/>
  <c r="J41" i="40"/>
  <c r="J45" i="40"/>
  <c r="J52" i="40"/>
  <c r="H56" i="40"/>
  <c r="D56" i="40"/>
  <c r="J56" i="40" s="1"/>
  <c r="H57" i="40"/>
  <c r="I27" i="41"/>
  <c r="D56" i="41"/>
  <c r="J56" i="41" s="1"/>
  <c r="D49" i="41"/>
  <c r="J49" i="41" s="1"/>
  <c r="G27" i="41"/>
  <c r="G57" i="41" s="1"/>
  <c r="D34" i="41"/>
  <c r="J34" i="41" s="1"/>
  <c r="H27" i="41"/>
  <c r="I27" i="40"/>
  <c r="D49" i="40"/>
  <c r="J49" i="40" s="1"/>
  <c r="G27" i="40"/>
  <c r="D34" i="40"/>
  <c r="J34" i="40" s="1"/>
  <c r="H27" i="40"/>
  <c r="K25" i="30"/>
  <c r="L25" i="30"/>
  <c r="N25" i="30"/>
  <c r="O25" i="30"/>
  <c r="K26" i="30"/>
  <c r="L26" i="30"/>
  <c r="N26" i="30"/>
  <c r="O26" i="30"/>
  <c r="K27" i="30"/>
  <c r="L27" i="30"/>
  <c r="N27" i="30"/>
  <c r="O27" i="30"/>
  <c r="K28" i="30"/>
  <c r="L28" i="30"/>
  <c r="N28" i="30"/>
  <c r="O28" i="30"/>
  <c r="K29" i="30"/>
  <c r="L29" i="30"/>
  <c r="N29" i="30"/>
  <c r="O29" i="30"/>
  <c r="K30" i="30"/>
  <c r="L30" i="30"/>
  <c r="N30" i="30"/>
  <c r="O30" i="30"/>
  <c r="K31" i="30"/>
  <c r="L31" i="30"/>
  <c r="N31" i="30"/>
  <c r="O31" i="30"/>
  <c r="K32" i="30"/>
  <c r="L32" i="30"/>
  <c r="N32" i="30"/>
  <c r="O32" i="30"/>
  <c r="K33" i="30"/>
  <c r="L33" i="30"/>
  <c r="N33" i="30"/>
  <c r="O33" i="30"/>
  <c r="K34" i="30"/>
  <c r="L34" i="30"/>
  <c r="N34" i="30"/>
  <c r="O34" i="30"/>
  <c r="K35" i="30"/>
  <c r="L35" i="30"/>
  <c r="N35" i="30"/>
  <c r="O35" i="30"/>
  <c r="K36" i="30"/>
  <c r="L36" i="30"/>
  <c r="N36" i="30"/>
  <c r="O36" i="30"/>
  <c r="K37" i="30"/>
  <c r="L37" i="30"/>
  <c r="N37" i="30"/>
  <c r="O37" i="30"/>
  <c r="K38" i="30"/>
  <c r="L38" i="30"/>
  <c r="N38" i="30"/>
  <c r="O38" i="30"/>
  <c r="K39" i="30"/>
  <c r="L39" i="30"/>
  <c r="N39" i="30"/>
  <c r="O39" i="30"/>
  <c r="K40" i="30"/>
  <c r="L40" i="30"/>
  <c r="N40" i="30"/>
  <c r="O40" i="30"/>
  <c r="K41" i="30"/>
  <c r="L41" i="30"/>
  <c r="N41" i="30"/>
  <c r="O41" i="30"/>
  <c r="K42" i="30"/>
  <c r="L42" i="30"/>
  <c r="N42" i="30"/>
  <c r="O42" i="30"/>
  <c r="K43" i="30"/>
  <c r="L43" i="30"/>
  <c r="N43" i="30"/>
  <c r="O43" i="30"/>
  <c r="K44" i="30"/>
  <c r="L44" i="30"/>
  <c r="N44" i="30"/>
  <c r="O44" i="30"/>
  <c r="K45" i="30"/>
  <c r="L45" i="30"/>
  <c r="N45" i="30"/>
  <c r="O45" i="30"/>
  <c r="K46" i="30"/>
  <c r="L46" i="30"/>
  <c r="N46" i="30"/>
  <c r="O46" i="30"/>
  <c r="K47" i="30"/>
  <c r="L47" i="30"/>
  <c r="N47" i="30"/>
  <c r="O47" i="30"/>
  <c r="K48" i="30"/>
  <c r="L48" i="30"/>
  <c r="N48" i="30"/>
  <c r="O48" i="30"/>
  <c r="K49" i="30"/>
  <c r="L49" i="30"/>
  <c r="N49" i="30"/>
  <c r="O49" i="30"/>
  <c r="K50" i="30"/>
  <c r="L50" i="30"/>
  <c r="N50" i="30"/>
  <c r="O50" i="30"/>
  <c r="K51" i="30"/>
  <c r="L51" i="30"/>
  <c r="N51" i="30"/>
  <c r="O51" i="30"/>
  <c r="K52" i="30"/>
  <c r="L52" i="30"/>
  <c r="N52" i="30"/>
  <c r="O52" i="30"/>
  <c r="K53" i="30"/>
  <c r="L53" i="30"/>
  <c r="N53" i="30"/>
  <c r="O53" i="30"/>
  <c r="K54" i="30"/>
  <c r="L54" i="30"/>
  <c r="N54" i="30"/>
  <c r="O54" i="30"/>
  <c r="K55" i="30"/>
  <c r="L55" i="30"/>
  <c r="N55" i="30"/>
  <c r="O55" i="30"/>
  <c r="K56" i="30"/>
  <c r="L56" i="30"/>
  <c r="N56" i="30"/>
  <c r="O56" i="30"/>
  <c r="K57" i="30"/>
  <c r="L57" i="30"/>
  <c r="N57" i="30"/>
  <c r="O57" i="30"/>
  <c r="K58" i="30"/>
  <c r="L58" i="30"/>
  <c r="N58" i="30"/>
  <c r="O58" i="30"/>
  <c r="L24" i="30"/>
  <c r="N24" i="30"/>
  <c r="O24" i="30"/>
  <c r="K24" i="30"/>
  <c r="B25" i="30"/>
  <c r="C25" i="30"/>
  <c r="E25" i="30"/>
  <c r="F25" i="30"/>
  <c r="B26" i="30"/>
  <c r="C26" i="30"/>
  <c r="E26" i="30"/>
  <c r="F26" i="30"/>
  <c r="B27" i="30"/>
  <c r="C27" i="30"/>
  <c r="E27" i="30"/>
  <c r="F27" i="30"/>
  <c r="B28" i="30"/>
  <c r="C28" i="30"/>
  <c r="E28" i="30"/>
  <c r="F28" i="30"/>
  <c r="B29" i="30"/>
  <c r="C29" i="30"/>
  <c r="E29" i="30"/>
  <c r="F29" i="30"/>
  <c r="B30" i="30"/>
  <c r="C30" i="30"/>
  <c r="E30" i="30"/>
  <c r="F30" i="30"/>
  <c r="B31" i="30"/>
  <c r="C31" i="30"/>
  <c r="E31" i="30"/>
  <c r="F31" i="30"/>
  <c r="B32" i="30"/>
  <c r="C32" i="30"/>
  <c r="E32" i="30"/>
  <c r="F32" i="30"/>
  <c r="B33" i="30"/>
  <c r="C33" i="30"/>
  <c r="E33" i="30"/>
  <c r="F33" i="30"/>
  <c r="B34" i="30"/>
  <c r="C34" i="30"/>
  <c r="E34" i="30"/>
  <c r="F34" i="30"/>
  <c r="B35" i="30"/>
  <c r="C35" i="30"/>
  <c r="E35" i="30"/>
  <c r="F35" i="30"/>
  <c r="B36" i="30"/>
  <c r="C36" i="30"/>
  <c r="E36" i="30"/>
  <c r="F36" i="30"/>
  <c r="B37" i="30"/>
  <c r="C37" i="30"/>
  <c r="E37" i="30"/>
  <c r="F37" i="30"/>
  <c r="B38" i="30"/>
  <c r="C38" i="30"/>
  <c r="E38" i="30"/>
  <c r="F38" i="30"/>
  <c r="B39" i="30"/>
  <c r="C39" i="30"/>
  <c r="E39" i="30"/>
  <c r="F39" i="30"/>
  <c r="B40" i="30"/>
  <c r="C40" i="30"/>
  <c r="E40" i="30"/>
  <c r="F40" i="30"/>
  <c r="B41" i="30"/>
  <c r="C41" i="30"/>
  <c r="E41" i="30"/>
  <c r="F41" i="30"/>
  <c r="B42" i="30"/>
  <c r="C42" i="30"/>
  <c r="E42" i="30"/>
  <c r="F42" i="30"/>
  <c r="B43" i="30"/>
  <c r="C43" i="30"/>
  <c r="E43" i="30"/>
  <c r="F43" i="30"/>
  <c r="B44" i="30"/>
  <c r="C44" i="30"/>
  <c r="E44" i="30"/>
  <c r="F44" i="30"/>
  <c r="B45" i="30"/>
  <c r="C45" i="30"/>
  <c r="E45" i="30"/>
  <c r="F45" i="30"/>
  <c r="B46" i="30"/>
  <c r="C46" i="30"/>
  <c r="E46" i="30"/>
  <c r="F46" i="30"/>
  <c r="B47" i="30"/>
  <c r="C47" i="30"/>
  <c r="E47" i="30"/>
  <c r="F47" i="30"/>
  <c r="B48" i="30"/>
  <c r="C48" i="30"/>
  <c r="E48" i="30"/>
  <c r="F48" i="30"/>
  <c r="B49" i="30"/>
  <c r="C49" i="30"/>
  <c r="E49" i="30"/>
  <c r="F49" i="30"/>
  <c r="B50" i="30"/>
  <c r="C50" i="30"/>
  <c r="E50" i="30"/>
  <c r="F50" i="30"/>
  <c r="B51" i="30"/>
  <c r="C51" i="30"/>
  <c r="E51" i="30"/>
  <c r="F51" i="30"/>
  <c r="B52" i="30"/>
  <c r="C52" i="30"/>
  <c r="E52" i="30"/>
  <c r="F52" i="30"/>
  <c r="B53" i="30"/>
  <c r="C53" i="30"/>
  <c r="E53" i="30"/>
  <c r="F53" i="30"/>
  <c r="B54" i="30"/>
  <c r="C54" i="30"/>
  <c r="E54" i="30"/>
  <c r="F54" i="30"/>
  <c r="B55" i="30"/>
  <c r="C55" i="30"/>
  <c r="E55" i="30"/>
  <c r="F55" i="30"/>
  <c r="B56" i="30"/>
  <c r="C56" i="30"/>
  <c r="E56" i="30"/>
  <c r="F56" i="30"/>
  <c r="B57" i="30"/>
  <c r="C57" i="30"/>
  <c r="E57" i="30"/>
  <c r="F57" i="30"/>
  <c r="B58" i="30"/>
  <c r="C58" i="30"/>
  <c r="E58" i="30"/>
  <c r="F58" i="30"/>
  <c r="C24" i="30"/>
  <c r="E24" i="30"/>
  <c r="F24" i="30"/>
  <c r="B24" i="30"/>
  <c r="K25" i="29"/>
  <c r="L25" i="29"/>
  <c r="N25" i="29"/>
  <c r="O25" i="29"/>
  <c r="K26" i="29"/>
  <c r="L26" i="29"/>
  <c r="N26" i="29"/>
  <c r="O26" i="29"/>
  <c r="K27" i="29"/>
  <c r="L27" i="29"/>
  <c r="N27" i="29"/>
  <c r="O27" i="29"/>
  <c r="K28" i="29"/>
  <c r="L28" i="29"/>
  <c r="N28" i="29"/>
  <c r="O28" i="29"/>
  <c r="K29" i="29"/>
  <c r="L29" i="29"/>
  <c r="N29" i="29"/>
  <c r="O29" i="29"/>
  <c r="K30" i="29"/>
  <c r="L30" i="29"/>
  <c r="N30" i="29"/>
  <c r="O30" i="29"/>
  <c r="K31" i="29"/>
  <c r="L31" i="29"/>
  <c r="N31" i="29"/>
  <c r="O31" i="29"/>
  <c r="K32" i="29"/>
  <c r="L32" i="29"/>
  <c r="N32" i="29"/>
  <c r="O32" i="29"/>
  <c r="K33" i="29"/>
  <c r="L33" i="29"/>
  <c r="N33" i="29"/>
  <c r="O33" i="29"/>
  <c r="K34" i="29"/>
  <c r="L34" i="29"/>
  <c r="N34" i="29"/>
  <c r="O34" i="29"/>
  <c r="K35" i="29"/>
  <c r="L35" i="29"/>
  <c r="N35" i="29"/>
  <c r="O35" i="29"/>
  <c r="K36" i="29"/>
  <c r="L36" i="29"/>
  <c r="N36" i="29"/>
  <c r="O36" i="29"/>
  <c r="K37" i="29"/>
  <c r="L37" i="29"/>
  <c r="N37" i="29"/>
  <c r="O37" i="29"/>
  <c r="K38" i="29"/>
  <c r="L38" i="29"/>
  <c r="N38" i="29"/>
  <c r="O38" i="29"/>
  <c r="K39" i="29"/>
  <c r="L39" i="29"/>
  <c r="N39" i="29"/>
  <c r="O39" i="29"/>
  <c r="K40" i="29"/>
  <c r="L40" i="29"/>
  <c r="N40" i="29"/>
  <c r="O40" i="29"/>
  <c r="K41" i="29"/>
  <c r="L41" i="29"/>
  <c r="N41" i="29"/>
  <c r="O41" i="29"/>
  <c r="K42" i="29"/>
  <c r="L42" i="29"/>
  <c r="N42" i="29"/>
  <c r="O42" i="29"/>
  <c r="K43" i="29"/>
  <c r="L43" i="29"/>
  <c r="N43" i="29"/>
  <c r="O43" i="29"/>
  <c r="K44" i="29"/>
  <c r="L44" i="29"/>
  <c r="N44" i="29"/>
  <c r="O44" i="29"/>
  <c r="K45" i="29"/>
  <c r="L45" i="29"/>
  <c r="N45" i="29"/>
  <c r="O45" i="29"/>
  <c r="K46" i="29"/>
  <c r="L46" i="29"/>
  <c r="N46" i="29"/>
  <c r="O46" i="29"/>
  <c r="K47" i="29"/>
  <c r="L47" i="29"/>
  <c r="N47" i="29"/>
  <c r="O47" i="29"/>
  <c r="K48" i="29"/>
  <c r="L48" i="29"/>
  <c r="N48" i="29"/>
  <c r="O48" i="29"/>
  <c r="K49" i="29"/>
  <c r="L49" i="29"/>
  <c r="N49" i="29"/>
  <c r="O49" i="29"/>
  <c r="K50" i="29"/>
  <c r="L50" i="29"/>
  <c r="N50" i="29"/>
  <c r="O50" i="29"/>
  <c r="K51" i="29"/>
  <c r="L51" i="29"/>
  <c r="N51" i="29"/>
  <c r="O51" i="29"/>
  <c r="K52" i="29"/>
  <c r="L52" i="29"/>
  <c r="N52" i="29"/>
  <c r="O52" i="29"/>
  <c r="K53" i="29"/>
  <c r="L53" i="29"/>
  <c r="N53" i="29"/>
  <c r="O53" i="29"/>
  <c r="K54" i="29"/>
  <c r="L54" i="29"/>
  <c r="N54" i="29"/>
  <c r="O54" i="29"/>
  <c r="K55" i="29"/>
  <c r="L55" i="29"/>
  <c r="N55" i="29"/>
  <c r="O55" i="29"/>
  <c r="K56" i="29"/>
  <c r="L56" i="29"/>
  <c r="N56" i="29"/>
  <c r="O56" i="29"/>
  <c r="K57" i="29"/>
  <c r="L57" i="29"/>
  <c r="N57" i="29"/>
  <c r="O57" i="29"/>
  <c r="K58" i="29"/>
  <c r="L58" i="29"/>
  <c r="N58" i="29"/>
  <c r="O58" i="29"/>
  <c r="L24" i="29"/>
  <c r="N24" i="29"/>
  <c r="O24" i="29"/>
  <c r="K24" i="29"/>
  <c r="B25" i="29"/>
  <c r="C25" i="29"/>
  <c r="E25" i="29"/>
  <c r="F25" i="29"/>
  <c r="B26" i="29"/>
  <c r="C26" i="29"/>
  <c r="E26" i="29"/>
  <c r="F26" i="29"/>
  <c r="B27" i="29"/>
  <c r="C27" i="29"/>
  <c r="E27" i="29"/>
  <c r="F27" i="29"/>
  <c r="B28" i="29"/>
  <c r="C28" i="29"/>
  <c r="E28" i="29"/>
  <c r="F28" i="29"/>
  <c r="B29" i="29"/>
  <c r="C29" i="29"/>
  <c r="E29" i="29"/>
  <c r="F29" i="29"/>
  <c r="B30" i="29"/>
  <c r="C30" i="29"/>
  <c r="E30" i="29"/>
  <c r="F30" i="29"/>
  <c r="B31" i="29"/>
  <c r="C31" i="29"/>
  <c r="E31" i="29"/>
  <c r="F31" i="29"/>
  <c r="B32" i="29"/>
  <c r="C32" i="29"/>
  <c r="E32" i="29"/>
  <c r="F32" i="29"/>
  <c r="B33" i="29"/>
  <c r="C33" i="29"/>
  <c r="E33" i="29"/>
  <c r="F33" i="29"/>
  <c r="B34" i="29"/>
  <c r="C34" i="29"/>
  <c r="E34" i="29"/>
  <c r="F34" i="29"/>
  <c r="B35" i="29"/>
  <c r="C35" i="29"/>
  <c r="E35" i="29"/>
  <c r="F35" i="29"/>
  <c r="B36" i="29"/>
  <c r="C36" i="29"/>
  <c r="E36" i="29"/>
  <c r="F36" i="29"/>
  <c r="B37" i="29"/>
  <c r="C37" i="29"/>
  <c r="E37" i="29"/>
  <c r="F37" i="29"/>
  <c r="B38" i="29"/>
  <c r="C38" i="29"/>
  <c r="E38" i="29"/>
  <c r="F38" i="29"/>
  <c r="B39" i="29"/>
  <c r="C39" i="29"/>
  <c r="E39" i="29"/>
  <c r="F39" i="29"/>
  <c r="B40" i="29"/>
  <c r="C40" i="29"/>
  <c r="E40" i="29"/>
  <c r="F40" i="29"/>
  <c r="B41" i="29"/>
  <c r="C41" i="29"/>
  <c r="E41" i="29"/>
  <c r="F41" i="29"/>
  <c r="B42" i="29"/>
  <c r="C42" i="29"/>
  <c r="E42" i="29"/>
  <c r="F42" i="29"/>
  <c r="B43" i="29"/>
  <c r="C43" i="29"/>
  <c r="E43" i="29"/>
  <c r="F43" i="29"/>
  <c r="B44" i="29"/>
  <c r="C44" i="29"/>
  <c r="E44" i="29"/>
  <c r="F44" i="29"/>
  <c r="B45" i="29"/>
  <c r="C45" i="29"/>
  <c r="E45" i="29"/>
  <c r="F45" i="29"/>
  <c r="B46" i="29"/>
  <c r="C46" i="29"/>
  <c r="E46" i="29"/>
  <c r="F46" i="29"/>
  <c r="B47" i="29"/>
  <c r="C47" i="29"/>
  <c r="E47" i="29"/>
  <c r="F47" i="29"/>
  <c r="B48" i="29"/>
  <c r="C48" i="29"/>
  <c r="E48" i="29"/>
  <c r="F48" i="29"/>
  <c r="B49" i="29"/>
  <c r="C49" i="29"/>
  <c r="E49" i="29"/>
  <c r="F49" i="29"/>
  <c r="B50" i="29"/>
  <c r="C50" i="29"/>
  <c r="E50" i="29"/>
  <c r="F50" i="29"/>
  <c r="B51" i="29"/>
  <c r="C51" i="29"/>
  <c r="E51" i="29"/>
  <c r="F51" i="29"/>
  <c r="B52" i="29"/>
  <c r="C52" i="29"/>
  <c r="E52" i="29"/>
  <c r="F52" i="29"/>
  <c r="B53" i="29"/>
  <c r="C53" i="29"/>
  <c r="E53" i="29"/>
  <c r="F53" i="29"/>
  <c r="B54" i="29"/>
  <c r="C54" i="29"/>
  <c r="E54" i="29"/>
  <c r="F54" i="29"/>
  <c r="B55" i="29"/>
  <c r="C55" i="29"/>
  <c r="E55" i="29"/>
  <c r="F55" i="29"/>
  <c r="B56" i="29"/>
  <c r="C56" i="29"/>
  <c r="E56" i="29"/>
  <c r="F56" i="29"/>
  <c r="B57" i="29"/>
  <c r="C57" i="29"/>
  <c r="E57" i="29"/>
  <c r="F57" i="29"/>
  <c r="B58" i="29"/>
  <c r="C58" i="29"/>
  <c r="E58" i="29"/>
  <c r="F58" i="29"/>
  <c r="C24" i="29"/>
  <c r="E24" i="29"/>
  <c r="F24" i="29"/>
  <c r="B24" i="29"/>
  <c r="K25" i="28"/>
  <c r="L25" i="28"/>
  <c r="N25" i="28"/>
  <c r="O25" i="28"/>
  <c r="K26" i="28"/>
  <c r="L26" i="28"/>
  <c r="N26" i="28"/>
  <c r="O26" i="28"/>
  <c r="K27" i="28"/>
  <c r="L27" i="28"/>
  <c r="N27" i="28"/>
  <c r="O27" i="28"/>
  <c r="K28" i="28"/>
  <c r="L28" i="28"/>
  <c r="N28" i="28"/>
  <c r="O28" i="28"/>
  <c r="K29" i="28"/>
  <c r="L29" i="28"/>
  <c r="N29" i="28"/>
  <c r="O29" i="28"/>
  <c r="K30" i="28"/>
  <c r="L30" i="28"/>
  <c r="N30" i="28"/>
  <c r="O30" i="28"/>
  <c r="K31" i="28"/>
  <c r="L31" i="28"/>
  <c r="N31" i="28"/>
  <c r="O31" i="28"/>
  <c r="K32" i="28"/>
  <c r="L32" i="28"/>
  <c r="N32" i="28"/>
  <c r="O32" i="28"/>
  <c r="K33" i="28"/>
  <c r="L33" i="28"/>
  <c r="N33" i="28"/>
  <c r="O33" i="28"/>
  <c r="K34" i="28"/>
  <c r="L34" i="28"/>
  <c r="N34" i="28"/>
  <c r="O34" i="28"/>
  <c r="K35" i="28"/>
  <c r="L35" i="28"/>
  <c r="N35" i="28"/>
  <c r="O35" i="28"/>
  <c r="K36" i="28"/>
  <c r="L36" i="28"/>
  <c r="N36" i="28"/>
  <c r="O36" i="28"/>
  <c r="K37" i="28"/>
  <c r="L37" i="28"/>
  <c r="N37" i="28"/>
  <c r="O37" i="28"/>
  <c r="K38" i="28"/>
  <c r="L38" i="28"/>
  <c r="N38" i="28"/>
  <c r="O38" i="28"/>
  <c r="K39" i="28"/>
  <c r="L39" i="28"/>
  <c r="N39" i="28"/>
  <c r="O39" i="28"/>
  <c r="K40" i="28"/>
  <c r="L40" i="28"/>
  <c r="N40" i="28"/>
  <c r="O40" i="28"/>
  <c r="K41" i="28"/>
  <c r="L41" i="28"/>
  <c r="N41" i="28"/>
  <c r="O41" i="28"/>
  <c r="K42" i="28"/>
  <c r="L42" i="28"/>
  <c r="N42" i="28"/>
  <c r="O42" i="28"/>
  <c r="K43" i="28"/>
  <c r="L43" i="28"/>
  <c r="N43" i="28"/>
  <c r="O43" i="28"/>
  <c r="K44" i="28"/>
  <c r="L44" i="28"/>
  <c r="N44" i="28"/>
  <c r="O44" i="28"/>
  <c r="K45" i="28"/>
  <c r="L45" i="28"/>
  <c r="N45" i="28"/>
  <c r="O45" i="28"/>
  <c r="K46" i="28"/>
  <c r="L46" i="28"/>
  <c r="N46" i="28"/>
  <c r="O46" i="28"/>
  <c r="K47" i="28"/>
  <c r="L47" i="28"/>
  <c r="N47" i="28"/>
  <c r="O47" i="28"/>
  <c r="K48" i="28"/>
  <c r="L48" i="28"/>
  <c r="N48" i="28"/>
  <c r="O48" i="28"/>
  <c r="K49" i="28"/>
  <c r="L49" i="28"/>
  <c r="N49" i="28"/>
  <c r="O49" i="28"/>
  <c r="K50" i="28"/>
  <c r="L50" i="28"/>
  <c r="N50" i="28"/>
  <c r="O50" i="28"/>
  <c r="K51" i="28"/>
  <c r="L51" i="28"/>
  <c r="N51" i="28"/>
  <c r="O51" i="28"/>
  <c r="K52" i="28"/>
  <c r="L52" i="28"/>
  <c r="N52" i="28"/>
  <c r="O52" i="28"/>
  <c r="K53" i="28"/>
  <c r="L53" i="28"/>
  <c r="N53" i="28"/>
  <c r="O53" i="28"/>
  <c r="K54" i="28"/>
  <c r="L54" i="28"/>
  <c r="N54" i="28"/>
  <c r="O54" i="28"/>
  <c r="K55" i="28"/>
  <c r="L55" i="28"/>
  <c r="N55" i="28"/>
  <c r="O55" i="28"/>
  <c r="K56" i="28"/>
  <c r="L56" i="28"/>
  <c r="N56" i="28"/>
  <c r="O56" i="28"/>
  <c r="K57" i="28"/>
  <c r="L57" i="28"/>
  <c r="N57" i="28"/>
  <c r="O57" i="28"/>
  <c r="K58" i="28"/>
  <c r="L58" i="28"/>
  <c r="N58" i="28"/>
  <c r="O58" i="28"/>
  <c r="L24" i="28"/>
  <c r="N24" i="28"/>
  <c r="O24" i="28"/>
  <c r="K24" i="28"/>
  <c r="B25" i="28"/>
  <c r="C25" i="28"/>
  <c r="E25" i="28"/>
  <c r="F25" i="28"/>
  <c r="B26" i="28"/>
  <c r="C26" i="28"/>
  <c r="E26" i="28"/>
  <c r="F26" i="28"/>
  <c r="B27" i="28"/>
  <c r="C27" i="28"/>
  <c r="E27" i="28"/>
  <c r="F27" i="28"/>
  <c r="B28" i="28"/>
  <c r="C28" i="28"/>
  <c r="E28" i="28"/>
  <c r="F28" i="28"/>
  <c r="B29" i="28"/>
  <c r="C29" i="28"/>
  <c r="E29" i="28"/>
  <c r="F29" i="28"/>
  <c r="B30" i="28"/>
  <c r="C30" i="28"/>
  <c r="E30" i="28"/>
  <c r="F30" i="28"/>
  <c r="B31" i="28"/>
  <c r="C31" i="28"/>
  <c r="E31" i="28"/>
  <c r="F31" i="28"/>
  <c r="B32" i="28"/>
  <c r="C32" i="28"/>
  <c r="E32" i="28"/>
  <c r="F32" i="28"/>
  <c r="B33" i="28"/>
  <c r="C33" i="28"/>
  <c r="E33" i="28"/>
  <c r="F33" i="28"/>
  <c r="B34" i="28"/>
  <c r="C34" i="28"/>
  <c r="E34" i="28"/>
  <c r="F34" i="28"/>
  <c r="B35" i="28"/>
  <c r="C35" i="28"/>
  <c r="E35" i="28"/>
  <c r="F35" i="28"/>
  <c r="B36" i="28"/>
  <c r="C36" i="28"/>
  <c r="E36" i="28"/>
  <c r="F36" i="28"/>
  <c r="B37" i="28"/>
  <c r="C37" i="28"/>
  <c r="E37" i="28"/>
  <c r="F37" i="28"/>
  <c r="B38" i="28"/>
  <c r="C38" i="28"/>
  <c r="E38" i="28"/>
  <c r="F38" i="28"/>
  <c r="B39" i="28"/>
  <c r="C39" i="28"/>
  <c r="E39" i="28"/>
  <c r="F39" i="28"/>
  <c r="B40" i="28"/>
  <c r="C40" i="28"/>
  <c r="E40" i="28"/>
  <c r="F40" i="28"/>
  <c r="B41" i="28"/>
  <c r="C41" i="28"/>
  <c r="E41" i="28"/>
  <c r="F41" i="28"/>
  <c r="B42" i="28"/>
  <c r="C42" i="28"/>
  <c r="E42" i="28"/>
  <c r="F42" i="28"/>
  <c r="B43" i="28"/>
  <c r="C43" i="28"/>
  <c r="E43" i="28"/>
  <c r="F43" i="28"/>
  <c r="B44" i="28"/>
  <c r="C44" i="28"/>
  <c r="E44" i="28"/>
  <c r="F44" i="28"/>
  <c r="B45" i="28"/>
  <c r="C45" i="28"/>
  <c r="E45" i="28"/>
  <c r="F45" i="28"/>
  <c r="B46" i="28"/>
  <c r="C46" i="28"/>
  <c r="E46" i="28"/>
  <c r="F46" i="28"/>
  <c r="B47" i="28"/>
  <c r="C47" i="28"/>
  <c r="E47" i="28"/>
  <c r="F47" i="28"/>
  <c r="B48" i="28"/>
  <c r="C48" i="28"/>
  <c r="E48" i="28"/>
  <c r="F48" i="28"/>
  <c r="B49" i="28"/>
  <c r="C49" i="28"/>
  <c r="E49" i="28"/>
  <c r="F49" i="28"/>
  <c r="B50" i="28"/>
  <c r="C50" i="28"/>
  <c r="E50" i="28"/>
  <c r="F50" i="28"/>
  <c r="B51" i="28"/>
  <c r="C51" i="28"/>
  <c r="E51" i="28"/>
  <c r="F51" i="28"/>
  <c r="B52" i="28"/>
  <c r="C52" i="28"/>
  <c r="E52" i="28"/>
  <c r="F52" i="28"/>
  <c r="B53" i="28"/>
  <c r="C53" i="28"/>
  <c r="E53" i="28"/>
  <c r="F53" i="28"/>
  <c r="B54" i="28"/>
  <c r="C54" i="28"/>
  <c r="E54" i="28"/>
  <c r="F54" i="28"/>
  <c r="B55" i="28"/>
  <c r="C55" i="28"/>
  <c r="E55" i="28"/>
  <c r="F55" i="28"/>
  <c r="B56" i="28"/>
  <c r="C56" i="28"/>
  <c r="E56" i="28"/>
  <c r="F56" i="28"/>
  <c r="B57" i="28"/>
  <c r="C57" i="28"/>
  <c r="E57" i="28"/>
  <c r="F57" i="28"/>
  <c r="B58" i="28"/>
  <c r="C58" i="28"/>
  <c r="E58" i="28"/>
  <c r="F58" i="28"/>
  <c r="C24" i="28"/>
  <c r="E24" i="28"/>
  <c r="F24" i="28"/>
  <c r="B24" i="28"/>
  <c r="M40" i="43" l="1"/>
  <c r="M72" i="43"/>
  <c r="M74" i="43" s="1"/>
  <c r="N39" i="43"/>
  <c r="B73" i="43"/>
  <c r="N73" i="43" s="1"/>
  <c r="C72" i="43"/>
  <c r="C74" i="43" s="1"/>
  <c r="C40" i="43"/>
  <c r="L40" i="43"/>
  <c r="L72" i="43"/>
  <c r="L74" i="43" s="1"/>
  <c r="N38" i="43"/>
  <c r="B40" i="43"/>
  <c r="B72" i="43"/>
  <c r="J27" i="39"/>
  <c r="D57" i="39"/>
  <c r="J57" i="39" s="1"/>
  <c r="G57" i="40"/>
  <c r="I56" i="40"/>
  <c r="I57" i="40"/>
  <c r="D57" i="41"/>
  <c r="J57" i="41" s="1"/>
  <c r="J27" i="41"/>
  <c r="J27" i="40"/>
  <c r="D57" i="40"/>
  <c r="F64" i="29"/>
  <c r="E98" i="30"/>
  <c r="C98" i="30"/>
  <c r="E97" i="30"/>
  <c r="C97" i="30"/>
  <c r="E96" i="30"/>
  <c r="C96" i="30"/>
  <c r="E95" i="30"/>
  <c r="C95" i="30"/>
  <c r="E94" i="30"/>
  <c r="E93" i="30"/>
  <c r="C93" i="30"/>
  <c r="E92" i="30"/>
  <c r="C92" i="30"/>
  <c r="E91" i="30"/>
  <c r="C91" i="30"/>
  <c r="E90" i="30"/>
  <c r="C90" i="30"/>
  <c r="B90" i="30"/>
  <c r="E89" i="30"/>
  <c r="C89" i="30"/>
  <c r="F88" i="30"/>
  <c r="E88" i="30"/>
  <c r="C88" i="30"/>
  <c r="E87" i="30"/>
  <c r="C87" i="30"/>
  <c r="F86" i="30"/>
  <c r="E86" i="30"/>
  <c r="B86" i="30"/>
  <c r="E85" i="30"/>
  <c r="C85" i="30"/>
  <c r="E84" i="30"/>
  <c r="C84" i="30"/>
  <c r="E83" i="30"/>
  <c r="C83" i="30"/>
  <c r="E82" i="30"/>
  <c r="C82" i="30"/>
  <c r="E81" i="30"/>
  <c r="C81" i="30"/>
  <c r="E80" i="30"/>
  <c r="C80" i="30"/>
  <c r="E79" i="30"/>
  <c r="C79" i="30"/>
  <c r="E78" i="30"/>
  <c r="C78" i="30"/>
  <c r="E77" i="30"/>
  <c r="C77" i="30"/>
  <c r="E76" i="30"/>
  <c r="C76" i="30"/>
  <c r="E75" i="30"/>
  <c r="C75" i="30"/>
  <c r="E74" i="30"/>
  <c r="C74" i="30"/>
  <c r="E73" i="30"/>
  <c r="C73" i="30"/>
  <c r="E72" i="30"/>
  <c r="C72" i="30"/>
  <c r="E71" i="30"/>
  <c r="C71" i="30"/>
  <c r="E69" i="30"/>
  <c r="C69" i="30"/>
  <c r="E68" i="30"/>
  <c r="C68" i="30"/>
  <c r="E67" i="30"/>
  <c r="C67" i="30"/>
  <c r="E66" i="30"/>
  <c r="C66" i="30"/>
  <c r="E65" i="30"/>
  <c r="C65" i="30"/>
  <c r="E64" i="30"/>
  <c r="C64" i="30"/>
  <c r="F98" i="29"/>
  <c r="B98" i="29"/>
  <c r="F97" i="29"/>
  <c r="B97" i="29"/>
  <c r="F96" i="29"/>
  <c r="B96" i="29"/>
  <c r="F95" i="29"/>
  <c r="B95" i="29"/>
  <c r="F94" i="29"/>
  <c r="B94" i="29"/>
  <c r="F93" i="29"/>
  <c r="B93" i="29"/>
  <c r="F92" i="29"/>
  <c r="B92" i="29"/>
  <c r="F91" i="29"/>
  <c r="B91" i="29"/>
  <c r="F90" i="29"/>
  <c r="B90" i="29"/>
  <c r="F89" i="29"/>
  <c r="B89" i="29"/>
  <c r="F88" i="29"/>
  <c r="B88" i="29"/>
  <c r="F87" i="29"/>
  <c r="B87" i="29"/>
  <c r="F86" i="29"/>
  <c r="B86" i="29"/>
  <c r="F85" i="29"/>
  <c r="B85" i="29"/>
  <c r="F84" i="29"/>
  <c r="B84" i="29"/>
  <c r="F83" i="29"/>
  <c r="B83" i="29"/>
  <c r="F82" i="29"/>
  <c r="B82" i="29"/>
  <c r="F81" i="29"/>
  <c r="B81" i="29"/>
  <c r="F80" i="29"/>
  <c r="B80" i="29"/>
  <c r="F79" i="29"/>
  <c r="F78" i="29"/>
  <c r="B78" i="29"/>
  <c r="F77" i="29"/>
  <c r="B77" i="29"/>
  <c r="F76" i="29"/>
  <c r="B76" i="29"/>
  <c r="B75" i="29"/>
  <c r="F74" i="29"/>
  <c r="B74" i="29"/>
  <c r="F73" i="29"/>
  <c r="B73" i="29"/>
  <c r="F72" i="29"/>
  <c r="B72" i="29"/>
  <c r="F71" i="29"/>
  <c r="B71" i="29"/>
  <c r="F69" i="29"/>
  <c r="B69" i="29"/>
  <c r="F68" i="29"/>
  <c r="B68" i="29"/>
  <c r="F67" i="29"/>
  <c r="B67" i="29"/>
  <c r="F66" i="29"/>
  <c r="B66" i="29"/>
  <c r="F65" i="29"/>
  <c r="B65" i="29"/>
  <c r="B64" i="29"/>
  <c r="E32" i="32"/>
  <c r="F59" i="30"/>
  <c r="E59" i="30"/>
  <c r="C59" i="30"/>
  <c r="B59" i="30"/>
  <c r="P58" i="24"/>
  <c r="M58" i="24"/>
  <c r="G58" i="24"/>
  <c r="D58" i="24"/>
  <c r="P57" i="24"/>
  <c r="M57" i="24"/>
  <c r="G57" i="24"/>
  <c r="D57" i="24"/>
  <c r="P56" i="24"/>
  <c r="M56" i="24"/>
  <c r="G56" i="24"/>
  <c r="D56" i="24"/>
  <c r="P55" i="24"/>
  <c r="M55" i="24"/>
  <c r="G55" i="24"/>
  <c r="D55" i="24"/>
  <c r="P54" i="24"/>
  <c r="M54" i="24"/>
  <c r="G54" i="24"/>
  <c r="D54" i="24"/>
  <c r="D54" i="30" s="1"/>
  <c r="P53" i="24"/>
  <c r="M53" i="24"/>
  <c r="G53" i="24"/>
  <c r="D53" i="24"/>
  <c r="P51" i="24"/>
  <c r="M51" i="24"/>
  <c r="G51" i="24"/>
  <c r="D51" i="24"/>
  <c r="P50" i="24"/>
  <c r="M50" i="24"/>
  <c r="G50" i="24"/>
  <c r="D50" i="24"/>
  <c r="P49" i="24"/>
  <c r="M49" i="24"/>
  <c r="G49" i="24"/>
  <c r="D49" i="24"/>
  <c r="P48" i="24"/>
  <c r="M48" i="24"/>
  <c r="G48" i="24"/>
  <c r="D48" i="24"/>
  <c r="P47" i="24"/>
  <c r="M47" i="24"/>
  <c r="G47" i="24"/>
  <c r="D47" i="24"/>
  <c r="D47" i="30" s="1"/>
  <c r="P46" i="24"/>
  <c r="M46" i="24"/>
  <c r="G46" i="24"/>
  <c r="D46" i="24"/>
  <c r="P45" i="24"/>
  <c r="M45" i="24"/>
  <c r="G45" i="24"/>
  <c r="D45" i="24"/>
  <c r="D45" i="30" s="1"/>
  <c r="K39" i="35" s="1"/>
  <c r="P44" i="24"/>
  <c r="M44" i="24"/>
  <c r="G44" i="24"/>
  <c r="D44" i="24"/>
  <c r="P43" i="24"/>
  <c r="M43" i="24"/>
  <c r="G43" i="24"/>
  <c r="D43" i="24"/>
  <c r="P42" i="24"/>
  <c r="M42" i="24"/>
  <c r="G42" i="24"/>
  <c r="D42" i="24"/>
  <c r="P41" i="24"/>
  <c r="M41" i="24"/>
  <c r="G41" i="24"/>
  <c r="D41" i="24"/>
  <c r="P40" i="24"/>
  <c r="M40" i="24"/>
  <c r="G40" i="24"/>
  <c r="D40" i="24"/>
  <c r="P39" i="24"/>
  <c r="M39" i="24"/>
  <c r="G39" i="24"/>
  <c r="D39" i="24"/>
  <c r="D39" i="30" s="1"/>
  <c r="E39" i="35" s="1"/>
  <c r="P38" i="24"/>
  <c r="M38" i="24"/>
  <c r="G38" i="24"/>
  <c r="D38" i="24"/>
  <c r="P36" i="24"/>
  <c r="M36" i="24"/>
  <c r="G36" i="24"/>
  <c r="D36" i="24"/>
  <c r="P35" i="24"/>
  <c r="M35" i="24"/>
  <c r="G35" i="24"/>
  <c r="D35" i="24"/>
  <c r="P34" i="24"/>
  <c r="M34" i="24"/>
  <c r="G34" i="24"/>
  <c r="D34" i="24"/>
  <c r="P33" i="24"/>
  <c r="M33" i="24"/>
  <c r="G33" i="24"/>
  <c r="D33" i="24"/>
  <c r="P32" i="24"/>
  <c r="M32" i="24"/>
  <c r="G32" i="24"/>
  <c r="D32" i="24"/>
  <c r="P31" i="24"/>
  <c r="M31" i="24"/>
  <c r="M37" i="24" s="1"/>
  <c r="G31" i="24"/>
  <c r="D31" i="24"/>
  <c r="E33" i="32"/>
  <c r="E34" i="32"/>
  <c r="E31" i="32"/>
  <c r="P29" i="24"/>
  <c r="M29" i="24"/>
  <c r="G29" i="24"/>
  <c r="D29" i="24"/>
  <c r="P28" i="24"/>
  <c r="M28" i="24"/>
  <c r="G28" i="24"/>
  <c r="D28" i="24"/>
  <c r="P27" i="24"/>
  <c r="M27" i="24"/>
  <c r="G27" i="24"/>
  <c r="D27" i="24"/>
  <c r="P26" i="24"/>
  <c r="M26" i="24"/>
  <c r="G26" i="24"/>
  <c r="D26" i="24"/>
  <c r="P25" i="24"/>
  <c r="M25" i="24"/>
  <c r="G25" i="24"/>
  <c r="D25" i="24"/>
  <c r="P24" i="24"/>
  <c r="M24" i="24"/>
  <c r="G24" i="24"/>
  <c r="D24" i="24"/>
  <c r="D43" i="32"/>
  <c r="P58" i="23"/>
  <c r="M58" i="23"/>
  <c r="G58" i="23"/>
  <c r="D58" i="23"/>
  <c r="P57" i="23"/>
  <c r="M57" i="23"/>
  <c r="G57" i="23"/>
  <c r="D57" i="23"/>
  <c r="P56" i="23"/>
  <c r="M56" i="23"/>
  <c r="G56" i="23"/>
  <c r="D56" i="23"/>
  <c r="P55" i="23"/>
  <c r="M55" i="23"/>
  <c r="G55" i="23"/>
  <c r="D55" i="23"/>
  <c r="P54" i="23"/>
  <c r="M54" i="23"/>
  <c r="G54" i="23"/>
  <c r="D54" i="23"/>
  <c r="P53" i="23"/>
  <c r="M53" i="23"/>
  <c r="G53" i="23"/>
  <c r="D53" i="23"/>
  <c r="P51" i="23"/>
  <c r="M51" i="23"/>
  <c r="G51" i="23"/>
  <c r="D51" i="23"/>
  <c r="P50" i="23"/>
  <c r="M50" i="23"/>
  <c r="G50" i="23"/>
  <c r="D50" i="23"/>
  <c r="P49" i="23"/>
  <c r="M49" i="23"/>
  <c r="G49" i="23"/>
  <c r="D49" i="23"/>
  <c r="P48" i="23"/>
  <c r="M48" i="23"/>
  <c r="G48" i="23"/>
  <c r="D48" i="23"/>
  <c r="P47" i="23"/>
  <c r="M47" i="23"/>
  <c r="G47" i="23"/>
  <c r="D47" i="23"/>
  <c r="P46" i="23"/>
  <c r="M46" i="23"/>
  <c r="G46" i="23"/>
  <c r="D46" i="23"/>
  <c r="P45" i="23"/>
  <c r="M45" i="23"/>
  <c r="G45" i="23"/>
  <c r="D45" i="23"/>
  <c r="P44" i="23"/>
  <c r="M44" i="23"/>
  <c r="G44" i="23"/>
  <c r="D44" i="23"/>
  <c r="P43" i="23"/>
  <c r="M43" i="23"/>
  <c r="G43" i="23"/>
  <c r="D43" i="23"/>
  <c r="P42" i="23"/>
  <c r="M42" i="23"/>
  <c r="G42" i="23"/>
  <c r="D42" i="23"/>
  <c r="P41" i="23"/>
  <c r="M41" i="23"/>
  <c r="G41" i="23"/>
  <c r="D41" i="23"/>
  <c r="P40" i="23"/>
  <c r="M40" i="23"/>
  <c r="G40" i="23"/>
  <c r="D40" i="23"/>
  <c r="P39" i="23"/>
  <c r="M39" i="23"/>
  <c r="G39" i="23"/>
  <c r="D39" i="23"/>
  <c r="P38" i="23"/>
  <c r="M38" i="23"/>
  <c r="G38" i="23"/>
  <c r="D38" i="23"/>
  <c r="P36" i="23"/>
  <c r="M36" i="23"/>
  <c r="G36" i="23"/>
  <c r="D36" i="23"/>
  <c r="P35" i="23"/>
  <c r="M35" i="23"/>
  <c r="G35" i="23"/>
  <c r="D35" i="23"/>
  <c r="P34" i="23"/>
  <c r="M34" i="23"/>
  <c r="G34" i="23"/>
  <c r="D34" i="23"/>
  <c r="P33" i="23"/>
  <c r="M33" i="23"/>
  <c r="G33" i="23"/>
  <c r="D33" i="23"/>
  <c r="P32" i="23"/>
  <c r="M32" i="23"/>
  <c r="G32" i="23"/>
  <c r="D32" i="23"/>
  <c r="P31" i="23"/>
  <c r="M31" i="23"/>
  <c r="G31" i="23"/>
  <c r="D31" i="23"/>
  <c r="D45" i="32"/>
  <c r="D46" i="32"/>
  <c r="D44" i="32"/>
  <c r="P29" i="23"/>
  <c r="M29" i="23"/>
  <c r="G29" i="23"/>
  <c r="D29" i="23"/>
  <c r="P28" i="23"/>
  <c r="M28" i="23"/>
  <c r="G28" i="23"/>
  <c r="D28" i="23"/>
  <c r="P27" i="23"/>
  <c r="M27" i="23"/>
  <c r="G27" i="23"/>
  <c r="D27" i="23"/>
  <c r="P26" i="23"/>
  <c r="M26" i="23"/>
  <c r="G26" i="23"/>
  <c r="D26" i="23"/>
  <c r="P25" i="23"/>
  <c r="M25" i="23"/>
  <c r="G25" i="23"/>
  <c r="D25" i="23"/>
  <c r="P24" i="23"/>
  <c r="M24" i="23"/>
  <c r="G24" i="23"/>
  <c r="D24" i="23"/>
  <c r="F98" i="28"/>
  <c r="E97" i="28"/>
  <c r="F96" i="28"/>
  <c r="F95" i="28"/>
  <c r="F94" i="28"/>
  <c r="E93" i="28"/>
  <c r="F92" i="28"/>
  <c r="E92" i="28"/>
  <c r="F91" i="28"/>
  <c r="F90" i="28"/>
  <c r="F89" i="28"/>
  <c r="E89" i="28"/>
  <c r="F88" i="28"/>
  <c r="F86" i="28"/>
  <c r="E85" i="28"/>
  <c r="F84" i="28"/>
  <c r="E84" i="28"/>
  <c r="F83" i="28"/>
  <c r="F82" i="28"/>
  <c r="E82" i="28"/>
  <c r="E81" i="28"/>
  <c r="F80" i="28"/>
  <c r="E80" i="28"/>
  <c r="F79" i="28"/>
  <c r="F78" i="28"/>
  <c r="E77" i="28"/>
  <c r="F76" i="28"/>
  <c r="E76" i="28"/>
  <c r="F75" i="28"/>
  <c r="F74" i="28"/>
  <c r="F73" i="28"/>
  <c r="E73" i="28"/>
  <c r="F72" i="28"/>
  <c r="E72" i="28"/>
  <c r="F71" i="28"/>
  <c r="F69" i="28"/>
  <c r="F68" i="28"/>
  <c r="E68" i="28"/>
  <c r="F67" i="28"/>
  <c r="F66" i="28"/>
  <c r="E66" i="28"/>
  <c r="F65" i="28"/>
  <c r="F64" i="28"/>
  <c r="E64" i="28"/>
  <c r="B65" i="28"/>
  <c r="C65" i="28"/>
  <c r="B66" i="28"/>
  <c r="C67" i="28"/>
  <c r="C68" i="28"/>
  <c r="B69" i="28"/>
  <c r="C69" i="28"/>
  <c r="B70" i="28"/>
  <c r="C71" i="28"/>
  <c r="B72" i="28"/>
  <c r="C72" i="28"/>
  <c r="B73" i="28"/>
  <c r="C73" i="28"/>
  <c r="C74" i="28"/>
  <c r="C75" i="28"/>
  <c r="B76" i="28"/>
  <c r="B77" i="28"/>
  <c r="B78" i="28"/>
  <c r="C79" i="28"/>
  <c r="B80" i="28"/>
  <c r="B81" i="28"/>
  <c r="C81" i="28"/>
  <c r="C82" i="28"/>
  <c r="C83" i="28"/>
  <c r="B84" i="28"/>
  <c r="B85" i="28"/>
  <c r="C85" i="28"/>
  <c r="B86" i="28"/>
  <c r="C86" i="28"/>
  <c r="C87" i="28"/>
  <c r="B88" i="28"/>
  <c r="C88" i="28"/>
  <c r="B89" i="28"/>
  <c r="C89" i="28"/>
  <c r="C90" i="28"/>
  <c r="C91" i="28"/>
  <c r="C92" i="28"/>
  <c r="B93" i="28"/>
  <c r="B94" i="28"/>
  <c r="C95" i="28"/>
  <c r="C96" i="28"/>
  <c r="B97" i="28"/>
  <c r="C97" i="28"/>
  <c r="B98" i="28"/>
  <c r="C64" i="28"/>
  <c r="B64" i="28"/>
  <c r="P30" i="23" l="1"/>
  <c r="P37" i="24"/>
  <c r="P37" i="23"/>
  <c r="P52" i="23"/>
  <c r="P60" i="23" s="1"/>
  <c r="N40" i="43"/>
  <c r="D35" i="30"/>
  <c r="D25" i="30"/>
  <c r="D29" i="30"/>
  <c r="G33" i="30"/>
  <c r="G35" i="30"/>
  <c r="G36" i="30"/>
  <c r="G41" i="30"/>
  <c r="G38" i="35" s="1"/>
  <c r="G42" i="30"/>
  <c r="H38" i="35" s="1"/>
  <c r="G43" i="30"/>
  <c r="I38" i="35" s="1"/>
  <c r="G44" i="30"/>
  <c r="J38" i="35" s="1"/>
  <c r="G45" i="30"/>
  <c r="K38" i="35" s="1"/>
  <c r="K40" i="35" s="1"/>
  <c r="K41" i="35" s="1"/>
  <c r="G25" i="30"/>
  <c r="G26" i="30"/>
  <c r="G27" i="30"/>
  <c r="G28" i="30"/>
  <c r="G29" i="30"/>
  <c r="B74" i="43"/>
  <c r="N74" i="43" s="1"/>
  <c r="N72" i="43"/>
  <c r="Q33" i="23"/>
  <c r="Q34" i="23"/>
  <c r="Q38" i="23"/>
  <c r="Q40" i="23"/>
  <c r="Q47" i="23"/>
  <c r="Q48" i="23"/>
  <c r="Q54" i="23"/>
  <c r="Q38" i="24"/>
  <c r="Q41" i="24"/>
  <c r="Q42" i="24"/>
  <c r="Q43" i="24"/>
  <c r="Q44" i="24"/>
  <c r="Q45" i="24"/>
  <c r="Q46" i="24"/>
  <c r="Q49" i="24"/>
  <c r="Q50" i="24"/>
  <c r="Q51" i="24"/>
  <c r="Q54" i="24"/>
  <c r="Q36" i="24"/>
  <c r="M30" i="24"/>
  <c r="Q24" i="24"/>
  <c r="Q40" i="24"/>
  <c r="Q48" i="24"/>
  <c r="Q24" i="23"/>
  <c r="Q25" i="23"/>
  <c r="Q26" i="23"/>
  <c r="Q27" i="23"/>
  <c r="Q28" i="23"/>
  <c r="Q32" i="23"/>
  <c r="J57" i="40"/>
  <c r="G31" i="30"/>
  <c r="Q37" i="24"/>
  <c r="Q32" i="24"/>
  <c r="Q33" i="24"/>
  <c r="Q34" i="24"/>
  <c r="Q35" i="24"/>
  <c r="G38" i="30"/>
  <c r="D38" i="35" s="1"/>
  <c r="P52" i="24"/>
  <c r="Q47" i="24"/>
  <c r="G49" i="30"/>
  <c r="H49" i="30" s="1"/>
  <c r="I49" i="30" s="1"/>
  <c r="G50" i="30"/>
  <c r="G51" i="30"/>
  <c r="G53" i="30"/>
  <c r="G39" i="30"/>
  <c r="G40" i="30"/>
  <c r="F38" i="35" s="1"/>
  <c r="G55" i="30"/>
  <c r="G56" i="30"/>
  <c r="G57" i="30"/>
  <c r="P30" i="24"/>
  <c r="Q25" i="24"/>
  <c r="Q26" i="24"/>
  <c r="Q27" i="24"/>
  <c r="Q28" i="24"/>
  <c r="Q29" i="24"/>
  <c r="Q39" i="24"/>
  <c r="P59" i="24"/>
  <c r="Q55" i="24"/>
  <c r="Q56" i="24"/>
  <c r="Q57" i="24"/>
  <c r="Q58" i="24"/>
  <c r="G32" i="30"/>
  <c r="G34" i="30"/>
  <c r="G47" i="30"/>
  <c r="H47" i="30" s="1"/>
  <c r="G48" i="30"/>
  <c r="M59" i="24"/>
  <c r="D33" i="30"/>
  <c r="D41" i="30"/>
  <c r="G39" i="35" s="1"/>
  <c r="M52" i="24"/>
  <c r="D49" i="30"/>
  <c r="D56" i="30"/>
  <c r="D27" i="30"/>
  <c r="D43" i="30"/>
  <c r="I39" i="35" s="1"/>
  <c r="D51" i="30"/>
  <c r="D58" i="30"/>
  <c r="H58" i="24"/>
  <c r="I58" i="24" s="1"/>
  <c r="G58" i="30"/>
  <c r="E60" i="30"/>
  <c r="E40" i="32"/>
  <c r="E52" i="32" s="1"/>
  <c r="G30" i="24"/>
  <c r="G24" i="30"/>
  <c r="F60" i="30"/>
  <c r="E39" i="32"/>
  <c r="E51" i="32" s="1"/>
  <c r="H54" i="24"/>
  <c r="I54" i="24" s="1"/>
  <c r="G54" i="30"/>
  <c r="G52" i="24"/>
  <c r="G46" i="30"/>
  <c r="D30" i="24"/>
  <c r="H30" i="24" s="1"/>
  <c r="I30" i="24" s="1"/>
  <c r="D24" i="30"/>
  <c r="H26" i="24"/>
  <c r="I26" i="24" s="1"/>
  <c r="D26" i="30"/>
  <c r="H36" i="24"/>
  <c r="I36" i="24" s="1"/>
  <c r="D36" i="30"/>
  <c r="H40" i="24"/>
  <c r="I40" i="24" s="1"/>
  <c r="D40" i="30"/>
  <c r="F39" i="35" s="1"/>
  <c r="H48" i="24"/>
  <c r="I48" i="24" s="1"/>
  <c r="D48" i="30"/>
  <c r="D59" i="24"/>
  <c r="D59" i="30" s="1"/>
  <c r="M39" i="35" s="1"/>
  <c r="D53" i="30"/>
  <c r="H28" i="24"/>
  <c r="I28" i="24" s="1"/>
  <c r="D28" i="30"/>
  <c r="H42" i="24"/>
  <c r="I42" i="24" s="1"/>
  <c r="D42" i="30"/>
  <c r="H39" i="35" s="1"/>
  <c r="H50" i="24"/>
  <c r="I50" i="24" s="1"/>
  <c r="D50" i="30"/>
  <c r="H55" i="24"/>
  <c r="I55" i="24" s="1"/>
  <c r="D55" i="30"/>
  <c r="D37" i="24"/>
  <c r="D37" i="30" s="1"/>
  <c r="C39" i="35" s="1"/>
  <c r="D31" i="30"/>
  <c r="H32" i="24"/>
  <c r="I32" i="24" s="1"/>
  <c r="D32" i="30"/>
  <c r="H44" i="24"/>
  <c r="I44" i="24" s="1"/>
  <c r="D44" i="30"/>
  <c r="J39" i="35" s="1"/>
  <c r="J40" i="35" s="1"/>
  <c r="J41" i="35" s="1"/>
  <c r="H56" i="24"/>
  <c r="I56" i="24" s="1"/>
  <c r="H57" i="24"/>
  <c r="I57" i="24" s="1"/>
  <c r="D57" i="30"/>
  <c r="E38" i="32"/>
  <c r="E50" i="32" s="1"/>
  <c r="C60" i="30"/>
  <c r="H34" i="24"/>
  <c r="I34" i="24" s="1"/>
  <c r="D34" i="30"/>
  <c r="H38" i="24"/>
  <c r="I38" i="24" s="1"/>
  <c r="D38" i="30"/>
  <c r="D39" i="35" s="1"/>
  <c r="D52" i="24"/>
  <c r="D46" i="30"/>
  <c r="Q29" i="23"/>
  <c r="Q35" i="23"/>
  <c r="Q36" i="23"/>
  <c r="Q46" i="23"/>
  <c r="Q49" i="23"/>
  <c r="Q50" i="23"/>
  <c r="Q51" i="23"/>
  <c r="Q39" i="23"/>
  <c r="P59" i="23"/>
  <c r="Q55" i="23"/>
  <c r="Q56" i="23"/>
  <c r="Q57" i="23"/>
  <c r="Q58" i="23"/>
  <c r="Q41" i="23"/>
  <c r="Q42" i="23"/>
  <c r="Q43" i="23"/>
  <c r="Q44" i="23"/>
  <c r="Q45" i="23"/>
  <c r="D47" i="32"/>
  <c r="M37" i="23"/>
  <c r="Q37" i="23" s="1"/>
  <c r="M52" i="23"/>
  <c r="Q52" i="23" s="1"/>
  <c r="M30" i="23"/>
  <c r="Q30" i="23" s="1"/>
  <c r="M59" i="23"/>
  <c r="F59" i="29"/>
  <c r="O59" i="28"/>
  <c r="P29" i="28"/>
  <c r="G29" i="29"/>
  <c r="G31" i="29"/>
  <c r="P31" i="28"/>
  <c r="G32" i="29"/>
  <c r="P32" i="28"/>
  <c r="G39" i="29"/>
  <c r="E38" i="34" s="1"/>
  <c r="P39" i="28"/>
  <c r="E56" i="33" s="1"/>
  <c r="G40" i="29"/>
  <c r="F38" i="34" s="1"/>
  <c r="P40" i="28"/>
  <c r="F56" i="33" s="1"/>
  <c r="G47" i="29"/>
  <c r="P47" i="28"/>
  <c r="G48" i="29"/>
  <c r="P48" i="28"/>
  <c r="P57" i="28"/>
  <c r="G57" i="29"/>
  <c r="P58" i="28"/>
  <c r="G58" i="29"/>
  <c r="G27" i="29"/>
  <c r="P27" i="28"/>
  <c r="P38" i="28"/>
  <c r="D56" i="33" s="1"/>
  <c r="G38" i="29"/>
  <c r="D38" i="34" s="1"/>
  <c r="G45" i="29"/>
  <c r="K38" i="34" s="1"/>
  <c r="P45" i="28"/>
  <c r="K56" i="33" s="1"/>
  <c r="G56" i="29"/>
  <c r="P56" i="28"/>
  <c r="G30" i="23"/>
  <c r="G24" i="29"/>
  <c r="P24" i="28"/>
  <c r="N60" i="28"/>
  <c r="D34" i="32"/>
  <c r="D52" i="32" s="1"/>
  <c r="E60" i="29"/>
  <c r="P33" i="28"/>
  <c r="G33" i="29"/>
  <c r="P34" i="28"/>
  <c r="G34" i="29"/>
  <c r="G41" i="29"/>
  <c r="G38" i="34" s="1"/>
  <c r="P41" i="28"/>
  <c r="G56" i="33" s="1"/>
  <c r="P42" i="28"/>
  <c r="H56" i="33" s="1"/>
  <c r="G42" i="29"/>
  <c r="H38" i="34" s="1"/>
  <c r="P49" i="28"/>
  <c r="G49" i="29"/>
  <c r="P50" i="28"/>
  <c r="G50" i="29"/>
  <c r="G28" i="29"/>
  <c r="P28" i="28"/>
  <c r="G52" i="23"/>
  <c r="P46" i="28"/>
  <c r="G46" i="29"/>
  <c r="G55" i="29"/>
  <c r="P55" i="28"/>
  <c r="G25" i="29"/>
  <c r="P25" i="28"/>
  <c r="P26" i="28"/>
  <c r="G26" i="29"/>
  <c r="G35" i="29"/>
  <c r="P35" i="28"/>
  <c r="G36" i="29"/>
  <c r="P36" i="28"/>
  <c r="G43" i="29"/>
  <c r="I38" i="34" s="1"/>
  <c r="P43" i="28"/>
  <c r="I56" i="33" s="1"/>
  <c r="G44" i="29"/>
  <c r="J38" i="34" s="1"/>
  <c r="P44" i="28"/>
  <c r="J56" i="33" s="1"/>
  <c r="G51" i="29"/>
  <c r="P51" i="28"/>
  <c r="G53" i="29"/>
  <c r="P53" i="28"/>
  <c r="P54" i="28"/>
  <c r="G54" i="29"/>
  <c r="E59" i="29"/>
  <c r="N59" i="28"/>
  <c r="D41" i="29"/>
  <c r="G39" i="34" s="1"/>
  <c r="M41" i="28"/>
  <c r="G57" i="33" s="1"/>
  <c r="H50" i="23"/>
  <c r="I50" i="23" s="1"/>
  <c r="M50" i="28"/>
  <c r="D50" i="29"/>
  <c r="H50" i="29" s="1"/>
  <c r="I50" i="29" s="1"/>
  <c r="D29" i="29"/>
  <c r="M29" i="28"/>
  <c r="B60" i="29"/>
  <c r="K60" i="28"/>
  <c r="D31" i="32"/>
  <c r="D49" i="32" s="1"/>
  <c r="D37" i="23"/>
  <c r="D31" i="29"/>
  <c r="M31" i="28"/>
  <c r="Q31" i="28" s="1"/>
  <c r="H32" i="23"/>
  <c r="I32" i="23" s="1"/>
  <c r="M32" i="28"/>
  <c r="Q32" i="28" s="1"/>
  <c r="D32" i="29"/>
  <c r="D43" i="29"/>
  <c r="I39" i="34" s="1"/>
  <c r="M43" i="28"/>
  <c r="I57" i="33" s="1"/>
  <c r="H44" i="23"/>
  <c r="I44" i="23" s="1"/>
  <c r="M44" i="28"/>
  <c r="D44" i="29"/>
  <c r="J39" i="34" s="1"/>
  <c r="D51" i="29"/>
  <c r="M51" i="28"/>
  <c r="D57" i="29"/>
  <c r="M57" i="28"/>
  <c r="H58" i="23"/>
  <c r="I58" i="23" s="1"/>
  <c r="D58" i="29"/>
  <c r="H58" i="29" s="1"/>
  <c r="I58" i="29" s="1"/>
  <c r="M58" i="28"/>
  <c r="H28" i="23"/>
  <c r="I28" i="23" s="1"/>
  <c r="M28" i="28"/>
  <c r="D28" i="29"/>
  <c r="D49" i="29"/>
  <c r="M49" i="28"/>
  <c r="H56" i="23"/>
  <c r="I56" i="23" s="1"/>
  <c r="M56" i="28"/>
  <c r="Q56" i="28" s="1"/>
  <c r="D56" i="29"/>
  <c r="H56" i="29" s="1"/>
  <c r="D30" i="23"/>
  <c r="H30" i="23" s="1"/>
  <c r="I30" i="23" s="1"/>
  <c r="M24" i="28"/>
  <c r="D24" i="29"/>
  <c r="C60" i="29"/>
  <c r="L60" i="28"/>
  <c r="D32" i="32"/>
  <c r="D50" i="32" s="1"/>
  <c r="D33" i="29"/>
  <c r="M33" i="28"/>
  <c r="Q33" i="28" s="1"/>
  <c r="H34" i="23"/>
  <c r="I34" i="23" s="1"/>
  <c r="M34" i="28"/>
  <c r="D34" i="29"/>
  <c r="H38" i="23"/>
  <c r="I38" i="23" s="1"/>
  <c r="D38" i="29"/>
  <c r="D39" i="34" s="1"/>
  <c r="M38" i="28"/>
  <c r="D45" i="29"/>
  <c r="K39" i="34" s="1"/>
  <c r="M45" i="28"/>
  <c r="K57" i="33" s="1"/>
  <c r="D52" i="23"/>
  <c r="D46" i="29"/>
  <c r="H46" i="29" s="1"/>
  <c r="I46" i="29" s="1"/>
  <c r="M46" i="28"/>
  <c r="B59" i="29"/>
  <c r="K59" i="28"/>
  <c r="D27" i="29"/>
  <c r="M27" i="28"/>
  <c r="H42" i="23"/>
  <c r="I42" i="23" s="1"/>
  <c r="M42" i="28"/>
  <c r="H57" i="33" s="1"/>
  <c r="D42" i="29"/>
  <c r="H39" i="34" s="1"/>
  <c r="D55" i="29"/>
  <c r="M55" i="28"/>
  <c r="D25" i="29"/>
  <c r="M25" i="28"/>
  <c r="H26" i="23"/>
  <c r="I26" i="23" s="1"/>
  <c r="M26" i="28"/>
  <c r="D26" i="29"/>
  <c r="D35" i="29"/>
  <c r="M35" i="28"/>
  <c r="H36" i="23"/>
  <c r="I36" i="23" s="1"/>
  <c r="M36" i="28"/>
  <c r="D36" i="29"/>
  <c r="D39" i="29"/>
  <c r="E39" i="34" s="1"/>
  <c r="M39" i="28"/>
  <c r="E57" i="33" s="1"/>
  <c r="H40" i="23"/>
  <c r="I40" i="23" s="1"/>
  <c r="M40" i="28"/>
  <c r="F57" i="33" s="1"/>
  <c r="D40" i="29"/>
  <c r="F39" i="34" s="1"/>
  <c r="D47" i="29"/>
  <c r="M47" i="28"/>
  <c r="H48" i="23"/>
  <c r="I48" i="23" s="1"/>
  <c r="M48" i="28"/>
  <c r="D48" i="29"/>
  <c r="D59" i="23"/>
  <c r="D60" i="23" s="1"/>
  <c r="D53" i="29"/>
  <c r="M53" i="28"/>
  <c r="H54" i="23"/>
  <c r="I54" i="23" s="1"/>
  <c r="M54" i="28"/>
  <c r="D54" i="29"/>
  <c r="L59" i="28"/>
  <c r="C59" i="29"/>
  <c r="E35" i="32"/>
  <c r="F31" i="32"/>
  <c r="B64" i="30"/>
  <c r="F64" i="30"/>
  <c r="B66" i="30"/>
  <c r="F66" i="30"/>
  <c r="B68" i="30"/>
  <c r="F68" i="30"/>
  <c r="B70" i="30"/>
  <c r="F70" i="30"/>
  <c r="B72" i="30"/>
  <c r="F72" i="30"/>
  <c r="B74" i="30"/>
  <c r="F74" i="30"/>
  <c r="B76" i="30"/>
  <c r="F76" i="30"/>
  <c r="B78" i="30"/>
  <c r="F78" i="30"/>
  <c r="B80" i="30"/>
  <c r="F80" i="30"/>
  <c r="B82" i="30"/>
  <c r="F82" i="30"/>
  <c r="B84" i="30"/>
  <c r="F84" i="30"/>
  <c r="B88" i="30"/>
  <c r="C70" i="30"/>
  <c r="B85" i="30"/>
  <c r="B65" i="30"/>
  <c r="F65" i="30"/>
  <c r="B67" i="30"/>
  <c r="F67" i="30"/>
  <c r="B69" i="30"/>
  <c r="F69" i="30"/>
  <c r="B71" i="30"/>
  <c r="F71" i="30"/>
  <c r="B73" i="30"/>
  <c r="F73" i="30"/>
  <c r="B75" i="30"/>
  <c r="F75" i="30"/>
  <c r="B77" i="30"/>
  <c r="F77" i="30"/>
  <c r="B79" i="30"/>
  <c r="F79" i="30"/>
  <c r="B81" i="30"/>
  <c r="F81" i="30"/>
  <c r="B83" i="30"/>
  <c r="F83" i="30"/>
  <c r="H27" i="30"/>
  <c r="E70" i="30"/>
  <c r="C86" i="30"/>
  <c r="C94" i="30"/>
  <c r="F90" i="30"/>
  <c r="B92" i="30"/>
  <c r="F92" i="30"/>
  <c r="B94" i="30"/>
  <c r="F94" i="30"/>
  <c r="B96" i="30"/>
  <c r="F96" i="30"/>
  <c r="B98" i="30"/>
  <c r="F98" i="30"/>
  <c r="F85" i="30"/>
  <c r="B87" i="30"/>
  <c r="F87" i="30"/>
  <c r="B89" i="30"/>
  <c r="F89" i="30"/>
  <c r="B91" i="30"/>
  <c r="F91" i="30"/>
  <c r="B93" i="30"/>
  <c r="F93" i="30"/>
  <c r="B95" i="30"/>
  <c r="F95" i="30"/>
  <c r="B97" i="30"/>
  <c r="F97" i="30"/>
  <c r="E64" i="29"/>
  <c r="C65" i="29"/>
  <c r="E66" i="29"/>
  <c r="C67" i="29"/>
  <c r="E68" i="29"/>
  <c r="C69" i="29"/>
  <c r="E70" i="29"/>
  <c r="C71" i="29"/>
  <c r="E72" i="29"/>
  <c r="C73" i="29"/>
  <c r="B79" i="29"/>
  <c r="B70" i="29"/>
  <c r="F70" i="29"/>
  <c r="C64" i="29"/>
  <c r="E65" i="29"/>
  <c r="C66" i="29"/>
  <c r="E67" i="29"/>
  <c r="C68" i="29"/>
  <c r="E69" i="29"/>
  <c r="C70" i="29"/>
  <c r="E71" i="29"/>
  <c r="C72" i="29"/>
  <c r="E73" i="29"/>
  <c r="F75" i="29"/>
  <c r="C74" i="29"/>
  <c r="E75" i="29"/>
  <c r="C76" i="29"/>
  <c r="E77" i="29"/>
  <c r="C78" i="29"/>
  <c r="E79" i="29"/>
  <c r="C80" i="29"/>
  <c r="E81" i="29"/>
  <c r="C82" i="29"/>
  <c r="E83" i="29"/>
  <c r="C84" i="29"/>
  <c r="E85" i="29"/>
  <c r="C86" i="29"/>
  <c r="E87" i="29"/>
  <c r="C88" i="29"/>
  <c r="E89" i="29"/>
  <c r="C90" i="29"/>
  <c r="E91" i="29"/>
  <c r="C92" i="29"/>
  <c r="E93" i="29"/>
  <c r="C94" i="29"/>
  <c r="E95" i="29"/>
  <c r="C96" i="29"/>
  <c r="E97" i="29"/>
  <c r="C98" i="29"/>
  <c r="E74" i="29"/>
  <c r="C75" i="29"/>
  <c r="E76" i="29"/>
  <c r="C77" i="29"/>
  <c r="E78" i="29"/>
  <c r="C79" i="29"/>
  <c r="E80" i="29"/>
  <c r="C81" i="29"/>
  <c r="E82" i="29"/>
  <c r="C83" i="29"/>
  <c r="E84" i="29"/>
  <c r="C85" i="29"/>
  <c r="E86" i="29"/>
  <c r="C87" i="29"/>
  <c r="E88" i="29"/>
  <c r="C89" i="29"/>
  <c r="E90" i="29"/>
  <c r="C91" i="29"/>
  <c r="E92" i="29"/>
  <c r="C93" i="29"/>
  <c r="E94" i="29"/>
  <c r="C95" i="29"/>
  <c r="E96" i="29"/>
  <c r="C97" i="29"/>
  <c r="E98" i="29"/>
  <c r="H24" i="24"/>
  <c r="I24" i="24" s="1"/>
  <c r="H46" i="24"/>
  <c r="I46" i="24" s="1"/>
  <c r="G37" i="24"/>
  <c r="G59" i="24"/>
  <c r="H25" i="24"/>
  <c r="I25" i="24" s="1"/>
  <c r="H27" i="24"/>
  <c r="I27" i="24" s="1"/>
  <c r="H29" i="24"/>
  <c r="I29" i="24" s="1"/>
  <c r="H31" i="24"/>
  <c r="I31" i="24" s="1"/>
  <c r="H33" i="24"/>
  <c r="I33" i="24" s="1"/>
  <c r="H35" i="24"/>
  <c r="I35" i="24" s="1"/>
  <c r="H39" i="24"/>
  <c r="I39" i="24" s="1"/>
  <c r="H41" i="24"/>
  <c r="I41" i="24" s="1"/>
  <c r="H43" i="24"/>
  <c r="I43" i="24" s="1"/>
  <c r="H45" i="24"/>
  <c r="I45" i="24" s="1"/>
  <c r="H47" i="24"/>
  <c r="I47" i="24" s="1"/>
  <c r="H49" i="24"/>
  <c r="I49" i="24" s="1"/>
  <c r="H51" i="24"/>
  <c r="I51" i="24" s="1"/>
  <c r="H53" i="24"/>
  <c r="I53" i="24" s="1"/>
  <c r="Q31" i="24"/>
  <c r="Q53" i="24"/>
  <c r="B79" i="28"/>
  <c r="B82" i="28"/>
  <c r="B75" i="28"/>
  <c r="B68" i="28"/>
  <c r="F70" i="28"/>
  <c r="F77" i="28"/>
  <c r="E98" i="28"/>
  <c r="E96" i="28"/>
  <c r="E94" i="28"/>
  <c r="C93" i="28"/>
  <c r="E90" i="28"/>
  <c r="E86" i="28"/>
  <c r="C84" i="28"/>
  <c r="C80" i="28"/>
  <c r="C76" i="28"/>
  <c r="E69" i="28"/>
  <c r="E65" i="28"/>
  <c r="F81" i="28"/>
  <c r="F97" i="28"/>
  <c r="B95" i="28"/>
  <c r="F93" i="28"/>
  <c r="B91" i="28"/>
  <c r="E78" i="28"/>
  <c r="C77" i="28"/>
  <c r="E74" i="28"/>
  <c r="E70" i="28"/>
  <c r="B87" i="28"/>
  <c r="B71" i="28"/>
  <c r="B83" i="28"/>
  <c r="B74" i="28"/>
  <c r="B67" i="28"/>
  <c r="F85" i="28"/>
  <c r="F87" i="28"/>
  <c r="C98" i="28"/>
  <c r="E95" i="28"/>
  <c r="C94" i="28"/>
  <c r="E91" i="28"/>
  <c r="E83" i="28"/>
  <c r="E79" i="28"/>
  <c r="C78" i="28"/>
  <c r="E75" i="28"/>
  <c r="E71" i="28"/>
  <c r="C70" i="28"/>
  <c r="E67" i="28"/>
  <c r="C66" i="28"/>
  <c r="B96" i="28"/>
  <c r="B92" i="28"/>
  <c r="B90" i="28"/>
  <c r="E88" i="28"/>
  <c r="E87" i="28"/>
  <c r="H24" i="23"/>
  <c r="I24" i="23" s="1"/>
  <c r="H46" i="23"/>
  <c r="I46" i="23" s="1"/>
  <c r="G37" i="23"/>
  <c r="G59" i="23"/>
  <c r="H25" i="23"/>
  <c r="I25" i="23" s="1"/>
  <c r="H27" i="23"/>
  <c r="I27" i="23" s="1"/>
  <c r="H29" i="23"/>
  <c r="I29" i="23" s="1"/>
  <c r="H31" i="23"/>
  <c r="I31" i="23" s="1"/>
  <c r="H33" i="23"/>
  <c r="I33" i="23" s="1"/>
  <c r="H35" i="23"/>
  <c r="I35" i="23" s="1"/>
  <c r="H39" i="23"/>
  <c r="I39" i="23" s="1"/>
  <c r="H41" i="23"/>
  <c r="I41" i="23" s="1"/>
  <c r="H43" i="23"/>
  <c r="I43" i="23" s="1"/>
  <c r="H45" i="23"/>
  <c r="I45" i="23" s="1"/>
  <c r="H47" i="23"/>
  <c r="I47" i="23" s="1"/>
  <c r="H49" i="23"/>
  <c r="I49" i="23" s="1"/>
  <c r="H51" i="23"/>
  <c r="I51" i="23" s="1"/>
  <c r="H53" i="23"/>
  <c r="I53" i="23" s="1"/>
  <c r="H55" i="23"/>
  <c r="I55" i="23" s="1"/>
  <c r="H57" i="23"/>
  <c r="I57" i="23" s="1"/>
  <c r="Q31" i="23"/>
  <c r="Q53" i="23"/>
  <c r="O59" i="29"/>
  <c r="N59" i="29"/>
  <c r="L59" i="29"/>
  <c r="K59" i="29"/>
  <c r="P58" i="22"/>
  <c r="P58" i="29" s="1"/>
  <c r="M58" i="22"/>
  <c r="P57" i="22"/>
  <c r="P57" i="29" s="1"/>
  <c r="M57" i="22"/>
  <c r="P56" i="22"/>
  <c r="P56" i="29" s="1"/>
  <c r="G96" i="29" s="1"/>
  <c r="M56" i="22"/>
  <c r="M56" i="29" s="1"/>
  <c r="P55" i="22"/>
  <c r="P55" i="29" s="1"/>
  <c r="M55" i="22"/>
  <c r="P54" i="22"/>
  <c r="P54" i="29" s="1"/>
  <c r="M54" i="22"/>
  <c r="P53" i="22"/>
  <c r="M53" i="22"/>
  <c r="P51" i="22"/>
  <c r="P51" i="29" s="1"/>
  <c r="M51" i="22"/>
  <c r="P50" i="22"/>
  <c r="P50" i="29" s="1"/>
  <c r="M50" i="22"/>
  <c r="P49" i="22"/>
  <c r="P49" i="29" s="1"/>
  <c r="M49" i="22"/>
  <c r="M49" i="29" s="1"/>
  <c r="P48" i="22"/>
  <c r="M48" i="22"/>
  <c r="M48" i="29" s="1"/>
  <c r="P47" i="22"/>
  <c r="P47" i="29" s="1"/>
  <c r="M47" i="22"/>
  <c r="P46" i="22"/>
  <c r="M46" i="22"/>
  <c r="P45" i="22"/>
  <c r="P45" i="29" s="1"/>
  <c r="K56" i="34" s="1"/>
  <c r="M45" i="22"/>
  <c r="M45" i="29" s="1"/>
  <c r="K57" i="34" s="1"/>
  <c r="P44" i="22"/>
  <c r="M44" i="22"/>
  <c r="M44" i="29" s="1"/>
  <c r="J57" i="34" s="1"/>
  <c r="P43" i="22"/>
  <c r="P43" i="29" s="1"/>
  <c r="I56" i="34" s="1"/>
  <c r="M43" i="22"/>
  <c r="P42" i="22"/>
  <c r="P42" i="29" s="1"/>
  <c r="H56" i="34" s="1"/>
  <c r="M42" i="22"/>
  <c r="P41" i="22"/>
  <c r="M41" i="22"/>
  <c r="M41" i="29" s="1"/>
  <c r="G57" i="34" s="1"/>
  <c r="P40" i="22"/>
  <c r="P40" i="29" s="1"/>
  <c r="M40" i="22"/>
  <c r="P39" i="22"/>
  <c r="P39" i="29" s="1"/>
  <c r="E56" i="34" s="1"/>
  <c r="M39" i="22"/>
  <c r="P38" i="22"/>
  <c r="P38" i="29" s="1"/>
  <c r="D56" i="34" s="1"/>
  <c r="M38" i="22"/>
  <c r="P36" i="22"/>
  <c r="P36" i="29" s="1"/>
  <c r="M36" i="22"/>
  <c r="M36" i="29" s="1"/>
  <c r="P35" i="22"/>
  <c r="P35" i="29" s="1"/>
  <c r="M35" i="22"/>
  <c r="P34" i="22"/>
  <c r="P34" i="29" s="1"/>
  <c r="M34" i="22"/>
  <c r="P33" i="22"/>
  <c r="P33" i="29" s="1"/>
  <c r="M33" i="22"/>
  <c r="M33" i="29" s="1"/>
  <c r="P32" i="22"/>
  <c r="P32" i="29" s="1"/>
  <c r="M32" i="22"/>
  <c r="M32" i="29" s="1"/>
  <c r="P31" i="22"/>
  <c r="M31" i="22"/>
  <c r="P29" i="22"/>
  <c r="M29" i="22"/>
  <c r="M29" i="29" s="1"/>
  <c r="P28" i="22"/>
  <c r="P28" i="29" s="1"/>
  <c r="M28" i="22"/>
  <c r="M28" i="29" s="1"/>
  <c r="P27" i="22"/>
  <c r="P27" i="29" s="1"/>
  <c r="M27" i="22"/>
  <c r="P26" i="22"/>
  <c r="M26" i="22"/>
  <c r="P25" i="22"/>
  <c r="P25" i="29" s="1"/>
  <c r="M25" i="22"/>
  <c r="M25" i="29" s="1"/>
  <c r="P24" i="22"/>
  <c r="P24" i="29" s="1"/>
  <c r="M24" i="22"/>
  <c r="D24" i="22"/>
  <c r="G24" i="22"/>
  <c r="D25" i="22"/>
  <c r="G25" i="22"/>
  <c r="D26" i="22"/>
  <c r="G26" i="22"/>
  <c r="D27" i="22"/>
  <c r="G27" i="22"/>
  <c r="D28" i="22"/>
  <c r="G28" i="22"/>
  <c r="D29" i="22"/>
  <c r="G29" i="22"/>
  <c r="D31" i="22"/>
  <c r="G31" i="22"/>
  <c r="D32" i="22"/>
  <c r="G32" i="22"/>
  <c r="D33" i="22"/>
  <c r="G33" i="22"/>
  <c r="D34" i="22"/>
  <c r="G34" i="22"/>
  <c r="D35" i="22"/>
  <c r="G35" i="22"/>
  <c r="D36" i="22"/>
  <c r="G36" i="22"/>
  <c r="D38" i="22"/>
  <c r="G38" i="22"/>
  <c r="D39" i="22"/>
  <c r="G39" i="22"/>
  <c r="D40" i="22"/>
  <c r="G40" i="22"/>
  <c r="D41" i="22"/>
  <c r="G41" i="22"/>
  <c r="D42" i="22"/>
  <c r="G42" i="22"/>
  <c r="D43" i="22"/>
  <c r="G43" i="22"/>
  <c r="D44" i="22"/>
  <c r="G44" i="22"/>
  <c r="D45" i="22"/>
  <c r="G45" i="22"/>
  <c r="D46" i="22"/>
  <c r="G46" i="22"/>
  <c r="D47" i="22"/>
  <c r="G47" i="22"/>
  <c r="D48" i="22"/>
  <c r="G48" i="22"/>
  <c r="D49" i="22"/>
  <c r="G49" i="22"/>
  <c r="D50" i="22"/>
  <c r="G50" i="22"/>
  <c r="D51" i="22"/>
  <c r="G51" i="22"/>
  <c r="D53" i="22"/>
  <c r="G53" i="22"/>
  <c r="D54" i="22"/>
  <c r="G54" i="22"/>
  <c r="D55" i="22"/>
  <c r="G55" i="22"/>
  <c r="D56" i="22"/>
  <c r="G56" i="22"/>
  <c r="D57" i="22"/>
  <c r="G57" i="22"/>
  <c r="D58" i="22"/>
  <c r="G58" i="22"/>
  <c r="B59" i="22"/>
  <c r="B60" i="22" s="1"/>
  <c r="C59" i="22"/>
  <c r="C60" i="22" s="1"/>
  <c r="G67" i="29" l="1"/>
  <c r="G40" i="35"/>
  <c r="G41" i="35" s="1"/>
  <c r="Q55" i="28"/>
  <c r="F99" i="29"/>
  <c r="H41" i="30"/>
  <c r="H33" i="30"/>
  <c r="Q34" i="28"/>
  <c r="R34" i="28" s="1"/>
  <c r="Q30" i="24"/>
  <c r="R30" i="24" s="1"/>
  <c r="G94" i="29"/>
  <c r="H48" i="29"/>
  <c r="Q48" i="28"/>
  <c r="H54" i="29"/>
  <c r="I54" i="29" s="1"/>
  <c r="Q47" i="28"/>
  <c r="H32" i="29"/>
  <c r="Q27" i="28"/>
  <c r="R27" i="28" s="1"/>
  <c r="H34" i="29"/>
  <c r="I34" i="29" s="1"/>
  <c r="R31" i="23"/>
  <c r="R53" i="24"/>
  <c r="R48" i="28"/>
  <c r="R32" i="28"/>
  <c r="R42" i="23"/>
  <c r="R56" i="23"/>
  <c r="R51" i="23"/>
  <c r="R36" i="23"/>
  <c r="R56" i="24"/>
  <c r="R29" i="24"/>
  <c r="R25" i="24"/>
  <c r="R33" i="24"/>
  <c r="R26" i="23"/>
  <c r="R40" i="24"/>
  <c r="R54" i="24"/>
  <c r="R46" i="24"/>
  <c r="R42" i="24"/>
  <c r="R48" i="23"/>
  <c r="R34" i="23"/>
  <c r="R31" i="24"/>
  <c r="R30" i="23"/>
  <c r="R45" i="23"/>
  <c r="R41" i="23"/>
  <c r="R55" i="23"/>
  <c r="R50" i="23"/>
  <c r="R35" i="23"/>
  <c r="R55" i="24"/>
  <c r="R28" i="24"/>
  <c r="R32" i="24"/>
  <c r="R32" i="23"/>
  <c r="R25" i="23"/>
  <c r="R24" i="24"/>
  <c r="R51" i="24"/>
  <c r="R45" i="24"/>
  <c r="R41" i="24"/>
  <c r="R47" i="23"/>
  <c r="R33" i="23"/>
  <c r="R47" i="28"/>
  <c r="R31" i="28"/>
  <c r="R52" i="23"/>
  <c r="R44" i="23"/>
  <c r="R58" i="23"/>
  <c r="R49" i="23"/>
  <c r="R29" i="23"/>
  <c r="R58" i="24"/>
  <c r="R27" i="24"/>
  <c r="R35" i="24"/>
  <c r="R37" i="24"/>
  <c r="R28" i="23"/>
  <c r="R24" i="23"/>
  <c r="R50" i="24"/>
  <c r="R44" i="24"/>
  <c r="R38" i="24"/>
  <c r="R40" i="23"/>
  <c r="R53" i="23"/>
  <c r="R33" i="28"/>
  <c r="R37" i="23"/>
  <c r="R43" i="23"/>
  <c r="R57" i="23"/>
  <c r="R39" i="23"/>
  <c r="R46" i="23"/>
  <c r="R57" i="24"/>
  <c r="R39" i="24"/>
  <c r="R26" i="24"/>
  <c r="R47" i="24"/>
  <c r="R34" i="24"/>
  <c r="R27" i="23"/>
  <c r="R48" i="24"/>
  <c r="R36" i="24"/>
  <c r="R49" i="24"/>
  <c r="R43" i="24"/>
  <c r="R54" i="23"/>
  <c r="R38" i="23"/>
  <c r="P60" i="24"/>
  <c r="M60" i="24"/>
  <c r="M60" i="28" s="1"/>
  <c r="E99" i="29"/>
  <c r="E100" i="29" s="1"/>
  <c r="G59" i="30"/>
  <c r="M38" i="35" s="1"/>
  <c r="M40" i="35" s="1"/>
  <c r="M41" i="35" s="1"/>
  <c r="K75" i="34"/>
  <c r="K58" i="34"/>
  <c r="K59" i="34" s="1"/>
  <c r="G58" i="33"/>
  <c r="G59" i="33" s="1"/>
  <c r="K58" i="33"/>
  <c r="K59" i="33" s="1"/>
  <c r="F58" i="33"/>
  <c r="F59" i="33" s="1"/>
  <c r="Q38" i="28"/>
  <c r="D57" i="33"/>
  <c r="D58" i="33" s="1"/>
  <c r="D59" i="33" s="1"/>
  <c r="Q44" i="28"/>
  <c r="R44" i="28" s="1"/>
  <c r="J57" i="33"/>
  <c r="J58" i="33" s="1"/>
  <c r="J59" i="33" s="1"/>
  <c r="I58" i="33"/>
  <c r="I59" i="33" s="1"/>
  <c r="G40" i="34"/>
  <c r="G41" i="34" s="1"/>
  <c r="K74" i="34"/>
  <c r="K40" i="34"/>
  <c r="K41" i="34" s="1"/>
  <c r="F40" i="34"/>
  <c r="F41" i="34" s="1"/>
  <c r="E74" i="34"/>
  <c r="E40" i="34"/>
  <c r="E41" i="34" s="1"/>
  <c r="F40" i="35"/>
  <c r="F41" i="35" s="1"/>
  <c r="D40" i="35"/>
  <c r="D41" i="35" s="1"/>
  <c r="Q39" i="28"/>
  <c r="H58" i="33"/>
  <c r="H59" i="33" s="1"/>
  <c r="H51" i="30"/>
  <c r="I51" i="30" s="1"/>
  <c r="G80" i="29"/>
  <c r="F56" i="34"/>
  <c r="J40" i="34"/>
  <c r="J41" i="34" s="1"/>
  <c r="I74" i="34"/>
  <c r="I40" i="34"/>
  <c r="I41" i="34" s="1"/>
  <c r="H74" i="34"/>
  <c r="H40" i="34"/>
  <c r="H41" i="34" s="1"/>
  <c r="D74" i="34"/>
  <c r="D40" i="34"/>
  <c r="D41" i="34" s="1"/>
  <c r="E58" i="33"/>
  <c r="E59" i="33" s="1"/>
  <c r="H39" i="30"/>
  <c r="I39" i="30" s="1"/>
  <c r="E38" i="35"/>
  <c r="J75" i="34"/>
  <c r="G75" i="34"/>
  <c r="I40" i="35"/>
  <c r="I41" i="35" s="1"/>
  <c r="H40" i="35"/>
  <c r="H41" i="35" s="1"/>
  <c r="Q28" i="28"/>
  <c r="M60" i="23"/>
  <c r="D60" i="29" s="1"/>
  <c r="D60" i="24"/>
  <c r="H52" i="24"/>
  <c r="I52" i="24" s="1"/>
  <c r="H47" i="22"/>
  <c r="I47" i="22" s="1"/>
  <c r="H38" i="22"/>
  <c r="I38" i="22" s="1"/>
  <c r="B99" i="29"/>
  <c r="B100" i="29" s="1"/>
  <c r="F32" i="32"/>
  <c r="H40" i="29"/>
  <c r="I40" i="29" s="1"/>
  <c r="H52" i="23"/>
  <c r="I52" i="23" s="1"/>
  <c r="H28" i="29"/>
  <c r="I28" i="29" s="1"/>
  <c r="Q45" i="28"/>
  <c r="Q40" i="28"/>
  <c r="Q59" i="23"/>
  <c r="G52" i="22"/>
  <c r="P52" i="30" s="1"/>
  <c r="L56" i="35" s="1"/>
  <c r="G65" i="29"/>
  <c r="G82" i="29"/>
  <c r="G90" i="29"/>
  <c r="G98" i="29"/>
  <c r="Q26" i="28"/>
  <c r="R26" i="28" s="1"/>
  <c r="Q41" i="28"/>
  <c r="Q25" i="28"/>
  <c r="D30" i="30"/>
  <c r="B39" i="35" s="1"/>
  <c r="G52" i="30"/>
  <c r="L38" i="35" s="1"/>
  <c r="G30" i="30"/>
  <c r="B38" i="35" s="1"/>
  <c r="Q52" i="24"/>
  <c r="Q59" i="24"/>
  <c r="H55" i="30"/>
  <c r="I55" i="30" s="1"/>
  <c r="D52" i="30"/>
  <c r="L39" i="35" s="1"/>
  <c r="Q43" i="28"/>
  <c r="H31" i="30"/>
  <c r="I31" i="30" s="1"/>
  <c r="H42" i="29"/>
  <c r="I42" i="29" s="1"/>
  <c r="Q53" i="28"/>
  <c r="Q36" i="28"/>
  <c r="Q35" i="28"/>
  <c r="Q42" i="28"/>
  <c r="Q49" i="28"/>
  <c r="Q24" i="28"/>
  <c r="Q58" i="28"/>
  <c r="Q54" i="28"/>
  <c r="H44" i="29"/>
  <c r="I44" i="29" s="1"/>
  <c r="H36" i="29"/>
  <c r="I36" i="29" s="1"/>
  <c r="Q57" i="28"/>
  <c r="Q29" i="28"/>
  <c r="Q41" i="22"/>
  <c r="Q29" i="22"/>
  <c r="H51" i="22"/>
  <c r="I51" i="22" s="1"/>
  <c r="H50" i="22"/>
  <c r="I50" i="22" s="1"/>
  <c r="D59" i="22"/>
  <c r="M59" i="30" s="1"/>
  <c r="M57" i="35" s="1"/>
  <c r="M75" i="35" s="1"/>
  <c r="D30" i="22"/>
  <c r="F34" i="32"/>
  <c r="R29" i="28"/>
  <c r="H53" i="30"/>
  <c r="I53" i="30" s="1"/>
  <c r="H59" i="24"/>
  <c r="I59" i="24" s="1"/>
  <c r="H37" i="24"/>
  <c r="I37" i="24" s="1"/>
  <c r="G37" i="30"/>
  <c r="B60" i="30"/>
  <c r="E37" i="32"/>
  <c r="G73" i="29"/>
  <c r="G78" i="29"/>
  <c r="H26" i="29"/>
  <c r="I26" i="29" s="1"/>
  <c r="H38" i="29"/>
  <c r="I38" i="29" s="1"/>
  <c r="D76" i="29"/>
  <c r="C99" i="29"/>
  <c r="C100" i="29" s="1"/>
  <c r="P37" i="28"/>
  <c r="C56" i="33" s="1"/>
  <c r="G37" i="29"/>
  <c r="C38" i="34" s="1"/>
  <c r="H37" i="23"/>
  <c r="I37" i="23" s="1"/>
  <c r="F60" i="29"/>
  <c r="D33" i="32"/>
  <c r="O60" i="28"/>
  <c r="P59" i="28"/>
  <c r="M56" i="33" s="1"/>
  <c r="G59" i="29"/>
  <c r="M38" i="34" s="1"/>
  <c r="F100" i="29"/>
  <c r="G52" i="29"/>
  <c r="L38" i="34" s="1"/>
  <c r="P52" i="28"/>
  <c r="L56" i="33" s="1"/>
  <c r="P30" i="28"/>
  <c r="B56" i="33" s="1"/>
  <c r="G30" i="29"/>
  <c r="B38" i="34" s="1"/>
  <c r="D37" i="29"/>
  <c r="C39" i="34" s="1"/>
  <c r="M37" i="28"/>
  <c r="D59" i="29"/>
  <c r="M39" i="34" s="1"/>
  <c r="M59" i="28"/>
  <c r="D52" i="29"/>
  <c r="M52" i="28"/>
  <c r="M30" i="28"/>
  <c r="D30" i="29"/>
  <c r="B39" i="34" s="1"/>
  <c r="Q44" i="22"/>
  <c r="P44" i="29"/>
  <c r="P52" i="22"/>
  <c r="P52" i="29" s="1"/>
  <c r="P46" i="29"/>
  <c r="G86" i="29" s="1"/>
  <c r="Q48" i="22"/>
  <c r="P48" i="29"/>
  <c r="G88" i="29" s="1"/>
  <c r="P59" i="22"/>
  <c r="P59" i="29" s="1"/>
  <c r="M56" i="34" s="1"/>
  <c r="P53" i="29"/>
  <c r="G93" i="29" s="1"/>
  <c r="Q25" i="29"/>
  <c r="P30" i="22"/>
  <c r="P30" i="29" s="1"/>
  <c r="B56" i="34" s="1"/>
  <c r="P26" i="29"/>
  <c r="G66" i="29" s="1"/>
  <c r="Q33" i="29"/>
  <c r="P41" i="29"/>
  <c r="Q45" i="29"/>
  <c r="Q49" i="29"/>
  <c r="Q53" i="22"/>
  <c r="P37" i="22"/>
  <c r="P37" i="29" s="1"/>
  <c r="P31" i="29"/>
  <c r="G71" i="29" s="1"/>
  <c r="Q25" i="22"/>
  <c r="P29" i="29"/>
  <c r="G69" i="29" s="1"/>
  <c r="Q33" i="22"/>
  <c r="O60" i="29"/>
  <c r="C39" i="32"/>
  <c r="F39" i="32" s="1"/>
  <c r="Q24" i="22"/>
  <c r="Q28" i="22"/>
  <c r="K60" i="29"/>
  <c r="C37" i="32"/>
  <c r="M37" i="22"/>
  <c r="M31" i="29"/>
  <c r="D71" i="29" s="1"/>
  <c r="Q36" i="22"/>
  <c r="Q42" i="22"/>
  <c r="M42" i="29"/>
  <c r="H57" i="34" s="1"/>
  <c r="H58" i="34" s="1"/>
  <c r="H59" i="34" s="1"/>
  <c r="D84" i="29"/>
  <c r="Q45" i="22"/>
  <c r="Q51" i="22"/>
  <c r="M51" i="29"/>
  <c r="Q51" i="29" s="1"/>
  <c r="M59" i="22"/>
  <c r="M53" i="29"/>
  <c r="D93" i="29" s="1"/>
  <c r="Q56" i="22"/>
  <c r="Q27" i="22"/>
  <c r="M27" i="29"/>
  <c r="Q27" i="29" s="1"/>
  <c r="C38" i="32"/>
  <c r="F38" i="32" s="1"/>
  <c r="L60" i="29"/>
  <c r="Q35" i="22"/>
  <c r="M35" i="29"/>
  <c r="Q35" i="29" s="1"/>
  <c r="Q39" i="22"/>
  <c r="M39" i="29"/>
  <c r="D79" i="29" s="1"/>
  <c r="Q46" i="22"/>
  <c r="M46" i="29"/>
  <c r="D88" i="29"/>
  <c r="Q49" i="22"/>
  <c r="Q55" i="22"/>
  <c r="M55" i="29"/>
  <c r="Q55" i="29" s="1"/>
  <c r="Q57" i="22"/>
  <c r="M57" i="29"/>
  <c r="Q57" i="29" s="1"/>
  <c r="M30" i="22"/>
  <c r="M30" i="29" s="1"/>
  <c r="B57" i="34" s="1"/>
  <c r="M24" i="29"/>
  <c r="Q24" i="29" s="1"/>
  <c r="Q32" i="29"/>
  <c r="D72" i="29"/>
  <c r="Q43" i="22"/>
  <c r="M43" i="29"/>
  <c r="Q50" i="22"/>
  <c r="M50" i="29"/>
  <c r="Q36" i="29"/>
  <c r="Q26" i="22"/>
  <c r="M26" i="29"/>
  <c r="Q28" i="29"/>
  <c r="D68" i="29"/>
  <c r="Q32" i="22"/>
  <c r="Q34" i="22"/>
  <c r="M34" i="29"/>
  <c r="Q38" i="22"/>
  <c r="M38" i="29"/>
  <c r="D57" i="34" s="1"/>
  <c r="D58" i="34" s="1"/>
  <c r="D59" i="34" s="1"/>
  <c r="Q40" i="22"/>
  <c r="M40" i="29"/>
  <c r="F57" i="34" s="1"/>
  <c r="F75" i="34" s="1"/>
  <c r="Q47" i="22"/>
  <c r="M47" i="29"/>
  <c r="Q47" i="29" s="1"/>
  <c r="Q54" i="22"/>
  <c r="M54" i="29"/>
  <c r="D96" i="29"/>
  <c r="H96" i="29" s="1"/>
  <c r="Q56" i="29"/>
  <c r="Q58" i="22"/>
  <c r="M58" i="29"/>
  <c r="P55" i="30"/>
  <c r="G95" i="30" s="1"/>
  <c r="G55" i="28"/>
  <c r="G95" i="28" s="1"/>
  <c r="P54" i="30"/>
  <c r="G94" i="30" s="1"/>
  <c r="G54" i="28"/>
  <c r="G94" i="28" s="1"/>
  <c r="P46" i="30"/>
  <c r="G86" i="30" s="1"/>
  <c r="G46" i="28"/>
  <c r="G86" i="28" s="1"/>
  <c r="G44" i="28"/>
  <c r="P44" i="30"/>
  <c r="P42" i="30"/>
  <c r="G42" i="28"/>
  <c r="G40" i="28"/>
  <c r="P40" i="30"/>
  <c r="P34" i="30"/>
  <c r="G74" i="30" s="1"/>
  <c r="G34" i="28"/>
  <c r="G74" i="28" s="1"/>
  <c r="G32" i="28"/>
  <c r="G72" i="28" s="1"/>
  <c r="P32" i="30"/>
  <c r="G72" i="30" s="1"/>
  <c r="P29" i="30"/>
  <c r="G69" i="30" s="1"/>
  <c r="G29" i="28"/>
  <c r="G69" i="28" s="1"/>
  <c r="P27" i="30"/>
  <c r="G67" i="30" s="1"/>
  <c r="G27" i="28"/>
  <c r="G67" i="28" s="1"/>
  <c r="P25" i="30"/>
  <c r="G65" i="30" s="1"/>
  <c r="G25" i="28"/>
  <c r="G65" i="28" s="1"/>
  <c r="P49" i="30"/>
  <c r="G89" i="30" s="1"/>
  <c r="G49" i="28"/>
  <c r="G89" i="28" s="1"/>
  <c r="F59" i="28"/>
  <c r="F99" i="28" s="1"/>
  <c r="F100" i="28" s="1"/>
  <c r="O59" i="30"/>
  <c r="F99" i="30" s="1"/>
  <c r="F100" i="30" s="1"/>
  <c r="P58" i="30"/>
  <c r="G98" i="30" s="1"/>
  <c r="G58" i="28"/>
  <c r="G98" i="28" s="1"/>
  <c r="G56" i="28"/>
  <c r="G96" i="28" s="1"/>
  <c r="P56" i="30"/>
  <c r="G96" i="30" s="1"/>
  <c r="P47" i="30"/>
  <c r="G87" i="30" s="1"/>
  <c r="G47" i="28"/>
  <c r="G87" i="28" s="1"/>
  <c r="H42" i="22"/>
  <c r="I42" i="22" s="1"/>
  <c r="P38" i="30"/>
  <c r="G38" i="28"/>
  <c r="D38" i="33" s="1"/>
  <c r="D74" i="33" s="1"/>
  <c r="P35" i="30"/>
  <c r="G75" i="30" s="1"/>
  <c r="G35" i="28"/>
  <c r="G75" i="28" s="1"/>
  <c r="N59" i="30"/>
  <c r="E99" i="30" s="1"/>
  <c r="E100" i="30" s="1"/>
  <c r="E59" i="28"/>
  <c r="E99" i="28" s="1"/>
  <c r="E100" i="28" s="1"/>
  <c r="P53" i="30"/>
  <c r="G93" i="30" s="1"/>
  <c r="G53" i="28"/>
  <c r="G93" i="28" s="1"/>
  <c r="P51" i="30"/>
  <c r="G91" i="30" s="1"/>
  <c r="G51" i="28"/>
  <c r="G91" i="28" s="1"/>
  <c r="G48" i="28"/>
  <c r="G88" i="28" s="1"/>
  <c r="P48" i="30"/>
  <c r="G88" i="30" s="1"/>
  <c r="P45" i="30"/>
  <c r="K56" i="35" s="1"/>
  <c r="G45" i="28"/>
  <c r="P43" i="30"/>
  <c r="G43" i="28"/>
  <c r="P41" i="30"/>
  <c r="G56" i="35" s="1"/>
  <c r="G41" i="28"/>
  <c r="H39" i="22"/>
  <c r="I39" i="22" s="1"/>
  <c r="P39" i="30"/>
  <c r="G39" i="28"/>
  <c r="P33" i="30"/>
  <c r="G73" i="30" s="1"/>
  <c r="G33" i="28"/>
  <c r="G73" i="28" s="1"/>
  <c r="H31" i="22"/>
  <c r="I31" i="22" s="1"/>
  <c r="P31" i="30"/>
  <c r="G71" i="30" s="1"/>
  <c r="G31" i="28"/>
  <c r="G71" i="28" s="1"/>
  <c r="G28" i="28"/>
  <c r="G68" i="28" s="1"/>
  <c r="P28" i="30"/>
  <c r="G68" i="30" s="1"/>
  <c r="P26" i="30"/>
  <c r="G66" i="30" s="1"/>
  <c r="G26" i="28"/>
  <c r="G66" i="28" s="1"/>
  <c r="G24" i="28"/>
  <c r="G64" i="28" s="1"/>
  <c r="P24" i="30"/>
  <c r="G64" i="30" s="1"/>
  <c r="O60" i="30"/>
  <c r="F60" i="28"/>
  <c r="C45" i="32"/>
  <c r="P50" i="30"/>
  <c r="G90" i="30" s="1"/>
  <c r="G50" i="28"/>
  <c r="G90" i="28" s="1"/>
  <c r="P57" i="30"/>
  <c r="G97" i="30" s="1"/>
  <c r="G57" i="28"/>
  <c r="G97" i="28" s="1"/>
  <c r="H55" i="22"/>
  <c r="I55" i="22" s="1"/>
  <c r="H54" i="22"/>
  <c r="I54" i="22" s="1"/>
  <c r="H46" i="22"/>
  <c r="I46" i="22" s="1"/>
  <c r="H43" i="22"/>
  <c r="I43" i="22" s="1"/>
  <c r="G36" i="28"/>
  <c r="G76" i="28" s="1"/>
  <c r="P36" i="30"/>
  <c r="G76" i="30" s="1"/>
  <c r="H34" i="22"/>
  <c r="I34" i="22" s="1"/>
  <c r="H26" i="22"/>
  <c r="I26" i="22" s="1"/>
  <c r="M30" i="30"/>
  <c r="B57" i="35" s="1"/>
  <c r="B60" i="28"/>
  <c r="K60" i="30"/>
  <c r="C43" i="32"/>
  <c r="H57" i="22"/>
  <c r="I57" i="22" s="1"/>
  <c r="D57" i="28"/>
  <c r="M57" i="30"/>
  <c r="D47" i="28"/>
  <c r="M47" i="30"/>
  <c r="H44" i="22"/>
  <c r="I44" i="22" s="1"/>
  <c r="M44" i="30"/>
  <c r="J57" i="35" s="1"/>
  <c r="J75" i="35" s="1"/>
  <c r="D44" i="28"/>
  <c r="J39" i="33" s="1"/>
  <c r="M38" i="30"/>
  <c r="D38" i="28"/>
  <c r="D39" i="33" s="1"/>
  <c r="H36" i="22"/>
  <c r="I36" i="22" s="1"/>
  <c r="M36" i="30"/>
  <c r="D36" i="28"/>
  <c r="D27" i="28"/>
  <c r="M27" i="30"/>
  <c r="L59" i="30"/>
  <c r="C99" i="30" s="1"/>
  <c r="C100" i="30" s="1"/>
  <c r="C59" i="28"/>
  <c r="C99" i="28" s="1"/>
  <c r="C100" i="28" s="1"/>
  <c r="M55" i="30"/>
  <c r="D55" i="28"/>
  <c r="M54" i="30"/>
  <c r="D94" i="30" s="1"/>
  <c r="D54" i="28"/>
  <c r="D94" i="28" s="1"/>
  <c r="M51" i="30"/>
  <c r="D51" i="28"/>
  <c r="M50" i="30"/>
  <c r="D50" i="28"/>
  <c r="D90" i="28" s="1"/>
  <c r="H48" i="22"/>
  <c r="I48" i="22" s="1"/>
  <c r="M48" i="30"/>
  <c r="D88" i="30" s="1"/>
  <c r="D48" i="28"/>
  <c r="H41" i="22"/>
  <c r="I41" i="22" s="1"/>
  <c r="D41" i="28"/>
  <c r="G39" i="33" s="1"/>
  <c r="G75" i="33" s="1"/>
  <c r="M41" i="30"/>
  <c r="G57" i="35" s="1"/>
  <c r="G75" i="35" s="1"/>
  <c r="M39" i="30"/>
  <c r="E57" i="35" s="1"/>
  <c r="E75" i="35" s="1"/>
  <c r="D39" i="28"/>
  <c r="E39" i="33" s="1"/>
  <c r="E75" i="33" s="1"/>
  <c r="H35" i="22"/>
  <c r="I35" i="22" s="1"/>
  <c r="M34" i="30"/>
  <c r="D34" i="28"/>
  <c r="H32" i="22"/>
  <c r="I32" i="22" s="1"/>
  <c r="M32" i="30"/>
  <c r="D32" i="28"/>
  <c r="D72" i="28" s="1"/>
  <c r="H25" i="22"/>
  <c r="I25" i="22" s="1"/>
  <c r="D25" i="28"/>
  <c r="M25" i="30"/>
  <c r="M58" i="30"/>
  <c r="D58" i="28"/>
  <c r="H45" i="22"/>
  <c r="I45" i="22" s="1"/>
  <c r="M45" i="30"/>
  <c r="D45" i="28"/>
  <c r="K39" i="33" s="1"/>
  <c r="K75" i="33" s="1"/>
  <c r="K59" i="30"/>
  <c r="B99" i="30" s="1"/>
  <c r="B100" i="30" s="1"/>
  <c r="B59" i="28"/>
  <c r="B99" i="28" s="1"/>
  <c r="B100" i="28" s="1"/>
  <c r="H56" i="22"/>
  <c r="I56" i="22" s="1"/>
  <c r="M56" i="30"/>
  <c r="D56" i="28"/>
  <c r="D35" i="28"/>
  <c r="D75" i="28" s="1"/>
  <c r="M35" i="30"/>
  <c r="H28" i="22"/>
  <c r="I28" i="22" s="1"/>
  <c r="M28" i="30"/>
  <c r="D68" i="30" s="1"/>
  <c r="D28" i="28"/>
  <c r="D68" i="28" s="1"/>
  <c r="H53" i="22"/>
  <c r="I53" i="22" s="1"/>
  <c r="D53" i="28"/>
  <c r="M53" i="30"/>
  <c r="H49" i="22"/>
  <c r="I49" i="22" s="1"/>
  <c r="D49" i="28"/>
  <c r="M49" i="30"/>
  <c r="D89" i="30" s="1"/>
  <c r="D43" i="28"/>
  <c r="I39" i="33" s="1"/>
  <c r="I75" i="33" s="1"/>
  <c r="M43" i="30"/>
  <c r="I57" i="35" s="1"/>
  <c r="I75" i="35" s="1"/>
  <c r="M42" i="30"/>
  <c r="D42" i="28"/>
  <c r="H39" i="33" s="1"/>
  <c r="H75" i="33" s="1"/>
  <c r="H40" i="22"/>
  <c r="I40" i="22" s="1"/>
  <c r="M40" i="30"/>
  <c r="F57" i="35" s="1"/>
  <c r="F75" i="35" s="1"/>
  <c r="D40" i="28"/>
  <c r="F39" i="33" s="1"/>
  <c r="F75" i="33" s="1"/>
  <c r="H33" i="22"/>
  <c r="I33" i="22" s="1"/>
  <c r="M33" i="30"/>
  <c r="D33" i="28"/>
  <c r="M31" i="30"/>
  <c r="D31" i="28"/>
  <c r="H27" i="22"/>
  <c r="I27" i="22" s="1"/>
  <c r="M26" i="30"/>
  <c r="D26" i="28"/>
  <c r="H24" i="22"/>
  <c r="I24" i="22" s="1"/>
  <c r="M24" i="30"/>
  <c r="D64" i="30" s="1"/>
  <c r="D24" i="28"/>
  <c r="C60" i="28"/>
  <c r="C44" i="32"/>
  <c r="L60" i="30"/>
  <c r="H58" i="22"/>
  <c r="I58" i="22" s="1"/>
  <c r="M46" i="30"/>
  <c r="D86" i="30" s="1"/>
  <c r="D46" i="28"/>
  <c r="H29" i="22"/>
  <c r="I29" i="22" s="1"/>
  <c r="M29" i="30"/>
  <c r="D29" i="28"/>
  <c r="R55" i="28"/>
  <c r="Q51" i="28"/>
  <c r="Q50" i="28"/>
  <c r="Q46" i="28"/>
  <c r="R56" i="28"/>
  <c r="R24" i="28"/>
  <c r="D98" i="30"/>
  <c r="H58" i="30"/>
  <c r="I58" i="30" s="1"/>
  <c r="H54" i="30"/>
  <c r="H38" i="30"/>
  <c r="H28" i="30"/>
  <c r="H43" i="30"/>
  <c r="I43" i="30" s="1"/>
  <c r="H40" i="30"/>
  <c r="H32" i="30"/>
  <c r="H46" i="30"/>
  <c r="H48" i="30"/>
  <c r="I48" i="30" s="1"/>
  <c r="I47" i="30"/>
  <c r="I41" i="30"/>
  <c r="I33" i="30"/>
  <c r="H42" i="30"/>
  <c r="H34" i="30"/>
  <c r="H24" i="30"/>
  <c r="H45" i="30"/>
  <c r="H57" i="30"/>
  <c r="I57" i="30" s="1"/>
  <c r="H35" i="30"/>
  <c r="H25" i="30"/>
  <c r="H56" i="30"/>
  <c r="I56" i="30" s="1"/>
  <c r="H50" i="30"/>
  <c r="I27" i="30"/>
  <c r="H44" i="30"/>
  <c r="H36" i="30"/>
  <c r="H26" i="30"/>
  <c r="H29" i="30"/>
  <c r="H43" i="29"/>
  <c r="G95" i="29"/>
  <c r="G87" i="29"/>
  <c r="H57" i="29"/>
  <c r="I57" i="29" s="1"/>
  <c r="D89" i="29"/>
  <c r="H49" i="29"/>
  <c r="I49" i="29" s="1"/>
  <c r="D81" i="29"/>
  <c r="H41" i="29"/>
  <c r="I41" i="29" s="1"/>
  <c r="G97" i="29"/>
  <c r="G89" i="29"/>
  <c r="G75" i="29"/>
  <c r="D64" i="29"/>
  <c r="H24" i="29"/>
  <c r="I24" i="29" s="1"/>
  <c r="G68" i="29"/>
  <c r="H35" i="29"/>
  <c r="I35" i="29" s="1"/>
  <c r="D69" i="29"/>
  <c r="H29" i="29"/>
  <c r="H39" i="29"/>
  <c r="I39" i="29" s="1"/>
  <c r="G76" i="29"/>
  <c r="H47" i="29"/>
  <c r="I47" i="29" s="1"/>
  <c r="G91" i="29"/>
  <c r="G83" i="29"/>
  <c r="G72" i="29"/>
  <c r="I32" i="29"/>
  <c r="D73" i="29"/>
  <c r="H33" i="29"/>
  <c r="D67" i="29"/>
  <c r="H67" i="29" s="1"/>
  <c r="Z67" i="30" s="1"/>
  <c r="H27" i="29"/>
  <c r="D95" i="29"/>
  <c r="H55" i="29"/>
  <c r="H53" i="29"/>
  <c r="D85" i="29"/>
  <c r="H45" i="29"/>
  <c r="I45" i="29" s="1"/>
  <c r="G85" i="29"/>
  <c r="G64" i="29"/>
  <c r="H31" i="29"/>
  <c r="D65" i="29"/>
  <c r="H25" i="29"/>
  <c r="G74" i="29"/>
  <c r="H51" i="29"/>
  <c r="I51" i="29" s="1"/>
  <c r="G79" i="29"/>
  <c r="I56" i="29"/>
  <c r="I48" i="29"/>
  <c r="G60" i="24"/>
  <c r="G60" i="30" s="1"/>
  <c r="D91" i="28"/>
  <c r="H59" i="23"/>
  <c r="I59" i="23" s="1"/>
  <c r="Q60" i="23"/>
  <c r="G60" i="23"/>
  <c r="Q31" i="22"/>
  <c r="M52" i="22"/>
  <c r="G59" i="22"/>
  <c r="D37" i="22"/>
  <c r="G30" i="22"/>
  <c r="D52" i="22"/>
  <c r="G37" i="22"/>
  <c r="G99" i="29" l="1"/>
  <c r="D60" i="30"/>
  <c r="H65" i="29"/>
  <c r="S56" i="23"/>
  <c r="R60" i="23"/>
  <c r="H30" i="30"/>
  <c r="I30" i="30" s="1"/>
  <c r="D83" i="28"/>
  <c r="H37" i="29"/>
  <c r="H59" i="29"/>
  <c r="I59" i="29" s="1"/>
  <c r="D91" i="29"/>
  <c r="P39" i="35"/>
  <c r="R51" i="28"/>
  <c r="R28" i="29"/>
  <c r="R57" i="29"/>
  <c r="R49" i="22"/>
  <c r="R56" i="22"/>
  <c r="R51" i="22"/>
  <c r="R42" i="22"/>
  <c r="R25" i="22"/>
  <c r="R49" i="29"/>
  <c r="R29" i="22"/>
  <c r="R36" i="28"/>
  <c r="R43" i="28"/>
  <c r="R52" i="24"/>
  <c r="R25" i="28"/>
  <c r="R59" i="23"/>
  <c r="S59" i="23"/>
  <c r="R39" i="28"/>
  <c r="S40" i="23"/>
  <c r="S24" i="23"/>
  <c r="S29" i="23"/>
  <c r="S58" i="23"/>
  <c r="S52" i="23"/>
  <c r="S47" i="23"/>
  <c r="S32" i="23"/>
  <c r="R58" i="22"/>
  <c r="R54" i="22"/>
  <c r="R40" i="22"/>
  <c r="R34" i="22"/>
  <c r="R50" i="22"/>
  <c r="R32" i="29"/>
  <c r="R57" i="22"/>
  <c r="R39" i="22"/>
  <c r="R45" i="22"/>
  <c r="R36" i="22"/>
  <c r="R45" i="29"/>
  <c r="R41" i="22"/>
  <c r="R49" i="28"/>
  <c r="R53" i="28"/>
  <c r="R41" i="28"/>
  <c r="R40" i="28"/>
  <c r="R28" i="28"/>
  <c r="S38" i="23"/>
  <c r="S27" i="23"/>
  <c r="S46" i="23"/>
  <c r="S57" i="23"/>
  <c r="S37" i="23"/>
  <c r="S35" i="23"/>
  <c r="S55" i="23"/>
  <c r="S45" i="23"/>
  <c r="S34" i="23"/>
  <c r="S26" i="23"/>
  <c r="S51" i="23"/>
  <c r="S42" i="23"/>
  <c r="I65" i="29"/>
  <c r="Z65" i="30"/>
  <c r="R46" i="28"/>
  <c r="R56" i="29"/>
  <c r="R47" i="29"/>
  <c r="R32" i="22"/>
  <c r="R26" i="22"/>
  <c r="R24" i="29"/>
  <c r="R55" i="29"/>
  <c r="R35" i="29"/>
  <c r="R27" i="29"/>
  <c r="R28" i="22"/>
  <c r="R33" i="22"/>
  <c r="R25" i="29"/>
  <c r="R48" i="22"/>
  <c r="R44" i="22"/>
  <c r="R54" i="28"/>
  <c r="R42" i="28"/>
  <c r="R45" i="28"/>
  <c r="R38" i="28"/>
  <c r="S53" i="23"/>
  <c r="S28" i="23"/>
  <c r="S49" i="23"/>
  <c r="S44" i="23"/>
  <c r="S33" i="23"/>
  <c r="S25" i="23"/>
  <c r="S31" i="23"/>
  <c r="R31" i="22"/>
  <c r="I96" i="29"/>
  <c r="Z96" i="30"/>
  <c r="R47" i="22"/>
  <c r="R38" i="22"/>
  <c r="R36" i="29"/>
  <c r="R43" i="22"/>
  <c r="R55" i="22"/>
  <c r="R46" i="22"/>
  <c r="R35" i="22"/>
  <c r="R27" i="22"/>
  <c r="R51" i="29"/>
  <c r="R24" i="22"/>
  <c r="R53" i="22"/>
  <c r="R33" i="29"/>
  <c r="R57" i="28"/>
  <c r="R58" i="28"/>
  <c r="R35" i="28"/>
  <c r="R59" i="24"/>
  <c r="S54" i="23"/>
  <c r="S39" i="23"/>
  <c r="S43" i="23"/>
  <c r="S50" i="23"/>
  <c r="S41" i="23"/>
  <c r="S30" i="23"/>
  <c r="S48" i="23"/>
  <c r="S36" i="23"/>
  <c r="Q50" i="30"/>
  <c r="H59" i="30"/>
  <c r="I59" i="30" s="1"/>
  <c r="G81" i="30"/>
  <c r="H60" i="24"/>
  <c r="J29" i="24" s="1"/>
  <c r="Q60" i="24"/>
  <c r="D84" i="30"/>
  <c r="G85" i="30"/>
  <c r="H49" i="28"/>
  <c r="I49" i="28" s="1"/>
  <c r="D75" i="33"/>
  <c r="J75" i="33"/>
  <c r="D59" i="28"/>
  <c r="D99" i="28" s="1"/>
  <c r="D78" i="30"/>
  <c r="D57" i="35"/>
  <c r="D75" i="35" s="1"/>
  <c r="G79" i="28"/>
  <c r="E38" i="33"/>
  <c r="G58" i="35"/>
  <c r="G59" i="35" s="1"/>
  <c r="G74" i="35"/>
  <c r="G76" i="35" s="1"/>
  <c r="G77" i="35" s="1"/>
  <c r="G83" i="30"/>
  <c r="I56" i="35"/>
  <c r="K74" i="35"/>
  <c r="G78" i="30"/>
  <c r="D56" i="35"/>
  <c r="G80" i="30"/>
  <c r="F56" i="35"/>
  <c r="G82" i="28"/>
  <c r="H38" i="33"/>
  <c r="G84" i="30"/>
  <c r="J56" i="35"/>
  <c r="Q43" i="29"/>
  <c r="I57" i="34"/>
  <c r="Q39" i="29"/>
  <c r="E57" i="34"/>
  <c r="G77" i="29"/>
  <c r="C56" i="34"/>
  <c r="C74" i="34" s="1"/>
  <c r="Q41" i="29"/>
  <c r="G56" i="34"/>
  <c r="G92" i="29"/>
  <c r="L56" i="34"/>
  <c r="L74" i="34" s="1"/>
  <c r="Q30" i="28"/>
  <c r="B57" i="33"/>
  <c r="B58" i="33" s="1"/>
  <c r="H52" i="29"/>
  <c r="I52" i="29" s="1"/>
  <c r="L39" i="34"/>
  <c r="L40" i="34" s="1"/>
  <c r="L41" i="34" s="1"/>
  <c r="N56" i="33"/>
  <c r="M74" i="34"/>
  <c r="M40" i="34"/>
  <c r="M41" i="34" s="1"/>
  <c r="C40" i="34"/>
  <c r="C41" i="34" s="1"/>
  <c r="H37" i="30"/>
  <c r="I37" i="30" s="1"/>
  <c r="C38" i="35"/>
  <c r="P38" i="35" s="1"/>
  <c r="B40" i="35"/>
  <c r="B75" i="35"/>
  <c r="N39" i="35"/>
  <c r="E40" i="35"/>
  <c r="E41" i="35" s="1"/>
  <c r="Q42" i="30"/>
  <c r="H57" i="35"/>
  <c r="H75" i="35" s="1"/>
  <c r="D85" i="30"/>
  <c r="H85" i="30" s="1"/>
  <c r="K57" i="35"/>
  <c r="K75" i="35" s="1"/>
  <c r="G79" i="30"/>
  <c r="E56" i="35"/>
  <c r="E58" i="35" s="1"/>
  <c r="E59" i="35" s="1"/>
  <c r="G81" i="28"/>
  <c r="G38" i="33"/>
  <c r="G83" i="28"/>
  <c r="H83" i="28" s="1"/>
  <c r="I38" i="33"/>
  <c r="G85" i="28"/>
  <c r="K38" i="33"/>
  <c r="G80" i="28"/>
  <c r="F38" i="33"/>
  <c r="G82" i="30"/>
  <c r="H56" i="35"/>
  <c r="G84" i="28"/>
  <c r="J38" i="33"/>
  <c r="B58" i="34"/>
  <c r="G84" i="29"/>
  <c r="H84" i="29" s="1"/>
  <c r="J56" i="34"/>
  <c r="B75" i="34"/>
  <c r="Q52" i="28"/>
  <c r="L57" i="33"/>
  <c r="L58" i="33" s="1"/>
  <c r="L59" i="33" s="1"/>
  <c r="Q59" i="28"/>
  <c r="M57" i="33"/>
  <c r="M58" i="33" s="1"/>
  <c r="M59" i="33" s="1"/>
  <c r="Q37" i="28"/>
  <c r="C57" i="33"/>
  <c r="C58" i="33" s="1"/>
  <c r="C59" i="33" s="1"/>
  <c r="B74" i="34"/>
  <c r="N38" i="34"/>
  <c r="B40" i="34"/>
  <c r="B41" i="34" s="1"/>
  <c r="L74" i="35"/>
  <c r="L40" i="35"/>
  <c r="L41" i="35" s="1"/>
  <c r="K76" i="34"/>
  <c r="K77" i="34" s="1"/>
  <c r="D75" i="34"/>
  <c r="D76" i="34" s="1"/>
  <c r="D77" i="34" s="1"/>
  <c r="F58" i="34"/>
  <c r="F59" i="34" s="1"/>
  <c r="H75" i="34"/>
  <c r="H76" i="34" s="1"/>
  <c r="H77" i="34" s="1"/>
  <c r="F74" i="34"/>
  <c r="F76" i="34" s="1"/>
  <c r="F77" i="34" s="1"/>
  <c r="H52" i="30"/>
  <c r="I52" i="30" s="1"/>
  <c r="G92" i="30"/>
  <c r="D97" i="29"/>
  <c r="H97" i="29" s="1"/>
  <c r="D83" i="29"/>
  <c r="H83" i="29" s="1"/>
  <c r="Z83" i="30" s="1"/>
  <c r="H29" i="28"/>
  <c r="I29" i="28" s="1"/>
  <c r="H43" i="28"/>
  <c r="I43" i="28" s="1"/>
  <c r="H25" i="28"/>
  <c r="I25" i="28" s="1"/>
  <c r="Q44" i="30"/>
  <c r="G52" i="28"/>
  <c r="P60" i="22"/>
  <c r="P60" i="29" s="1"/>
  <c r="Q30" i="22"/>
  <c r="H73" i="29"/>
  <c r="H31" i="28"/>
  <c r="I31" i="28" s="1"/>
  <c r="H45" i="28"/>
  <c r="I45" i="28" s="1"/>
  <c r="D70" i="30"/>
  <c r="G70" i="29"/>
  <c r="J33" i="24"/>
  <c r="H69" i="29"/>
  <c r="Q58" i="30"/>
  <c r="Q34" i="30"/>
  <c r="Q48" i="30"/>
  <c r="H60" i="23"/>
  <c r="H51" i="28"/>
  <c r="I51" i="28" s="1"/>
  <c r="G78" i="28"/>
  <c r="H46" i="28"/>
  <c r="I46" i="28" s="1"/>
  <c r="H24" i="28"/>
  <c r="I24" i="28" s="1"/>
  <c r="Q26" i="30"/>
  <c r="H33" i="28"/>
  <c r="I33" i="28" s="1"/>
  <c r="H42" i="28"/>
  <c r="I42" i="28" s="1"/>
  <c r="H28" i="28"/>
  <c r="I28" i="28" s="1"/>
  <c r="H34" i="28"/>
  <c r="I34" i="28" s="1"/>
  <c r="H27" i="28"/>
  <c r="I27" i="28" s="1"/>
  <c r="Q36" i="30"/>
  <c r="H47" i="28"/>
  <c r="I47" i="28" s="1"/>
  <c r="D30" i="28"/>
  <c r="B39" i="33" s="1"/>
  <c r="D73" i="28"/>
  <c r="H73" i="28" s="1"/>
  <c r="D67" i="28"/>
  <c r="H67" i="28" s="1"/>
  <c r="D86" i="28"/>
  <c r="H86" i="28" s="1"/>
  <c r="Y86" i="30" s="1"/>
  <c r="D71" i="28"/>
  <c r="D66" i="30"/>
  <c r="H66" i="30" s="1"/>
  <c r="D76" i="30"/>
  <c r="H76" i="30" s="1"/>
  <c r="H59" i="22"/>
  <c r="I59" i="22" s="1"/>
  <c r="D89" i="28"/>
  <c r="H89" i="28" s="1"/>
  <c r="D85" i="28"/>
  <c r="D74" i="30"/>
  <c r="H74" i="30" s="1"/>
  <c r="D82" i="30"/>
  <c r="D40" i="33"/>
  <c r="D41" i="33" s="1"/>
  <c r="D78" i="28"/>
  <c r="H78" i="28" s="1"/>
  <c r="Q45" i="30"/>
  <c r="J41" i="24"/>
  <c r="J30" i="24"/>
  <c r="J37" i="24"/>
  <c r="J46" i="24"/>
  <c r="J51" i="24"/>
  <c r="Q29" i="29"/>
  <c r="J25" i="24"/>
  <c r="J47" i="24"/>
  <c r="J27" i="24"/>
  <c r="E49" i="32"/>
  <c r="E41" i="32"/>
  <c r="E53" i="32" s="1"/>
  <c r="H71" i="29"/>
  <c r="H94" i="30"/>
  <c r="Q32" i="30"/>
  <c r="Q28" i="30"/>
  <c r="Q38" i="30"/>
  <c r="H68" i="30"/>
  <c r="Q40" i="30"/>
  <c r="Q56" i="30"/>
  <c r="Q54" i="30"/>
  <c r="D72" i="30"/>
  <c r="H72" i="30" s="1"/>
  <c r="D80" i="30"/>
  <c r="G60" i="29"/>
  <c r="P60" i="28"/>
  <c r="H88" i="29"/>
  <c r="H30" i="29"/>
  <c r="I30" i="29" s="1"/>
  <c r="D51" i="32"/>
  <c r="F33" i="32"/>
  <c r="F35" i="32" s="1"/>
  <c r="D35" i="32"/>
  <c r="D53" i="32" s="1"/>
  <c r="H48" i="28"/>
  <c r="I48" i="28" s="1"/>
  <c r="G81" i="29"/>
  <c r="H81" i="29" s="1"/>
  <c r="H32" i="28"/>
  <c r="I32" i="28" s="1"/>
  <c r="Q48" i="29"/>
  <c r="Q53" i="29"/>
  <c r="H72" i="28"/>
  <c r="H40" i="28"/>
  <c r="I40" i="28" s="1"/>
  <c r="H39" i="28"/>
  <c r="I39" i="28" s="1"/>
  <c r="H54" i="28"/>
  <c r="I54" i="28" s="1"/>
  <c r="Q44" i="29"/>
  <c r="Q31" i="29"/>
  <c r="N60" i="29"/>
  <c r="C40" i="32"/>
  <c r="F40" i="32" s="1"/>
  <c r="Q52" i="22"/>
  <c r="M52" i="29"/>
  <c r="L57" i="34" s="1"/>
  <c r="D88" i="28"/>
  <c r="H88" i="28" s="1"/>
  <c r="D79" i="28"/>
  <c r="D87" i="29"/>
  <c r="H87" i="29" s="1"/>
  <c r="Q58" i="29"/>
  <c r="D98" i="29"/>
  <c r="H98" i="29" s="1"/>
  <c r="Q54" i="29"/>
  <c r="D94" i="29"/>
  <c r="H94" i="29" s="1"/>
  <c r="F37" i="32"/>
  <c r="M60" i="22"/>
  <c r="M60" i="29" s="1"/>
  <c r="D74" i="28"/>
  <c r="H74" i="28" s="1"/>
  <c r="D64" i="28"/>
  <c r="H64" i="28" s="1"/>
  <c r="D80" i="28"/>
  <c r="D87" i="28"/>
  <c r="H87" i="28" s="1"/>
  <c r="D75" i="29"/>
  <c r="H75" i="29" s="1"/>
  <c r="Q40" i="29"/>
  <c r="D80" i="29"/>
  <c r="H80" i="29" s="1"/>
  <c r="D74" i="29"/>
  <c r="H74" i="29" s="1"/>
  <c r="Q34" i="29"/>
  <c r="D66" i="29"/>
  <c r="Q26" i="29"/>
  <c r="Q46" i="29"/>
  <c r="D86" i="29"/>
  <c r="H86" i="29" s="1"/>
  <c r="D82" i="29"/>
  <c r="H82" i="29" s="1"/>
  <c r="Q42" i="29"/>
  <c r="D65" i="28"/>
  <c r="H65" i="28" s="1"/>
  <c r="D78" i="29"/>
  <c r="H78" i="29" s="1"/>
  <c r="Q38" i="29"/>
  <c r="Q50" i="29"/>
  <c r="D90" i="29"/>
  <c r="H90" i="29" s="1"/>
  <c r="Q30" i="29"/>
  <c r="D70" i="29"/>
  <c r="Q59" i="22"/>
  <c r="M59" i="29"/>
  <c r="M57" i="34" s="1"/>
  <c r="M58" i="34" s="1"/>
  <c r="M59" i="34" s="1"/>
  <c r="Q37" i="22"/>
  <c r="M37" i="29"/>
  <c r="C57" i="34" s="1"/>
  <c r="C75" i="34" s="1"/>
  <c r="P30" i="30"/>
  <c r="G30" i="28"/>
  <c r="B38" i="33" s="1"/>
  <c r="B74" i="33" s="1"/>
  <c r="H91" i="28"/>
  <c r="H64" i="30"/>
  <c r="Q24" i="30"/>
  <c r="P37" i="30"/>
  <c r="G37" i="28"/>
  <c r="C38" i="33" s="1"/>
  <c r="C74" i="33" s="1"/>
  <c r="P59" i="30"/>
  <c r="G59" i="28"/>
  <c r="H90" i="28"/>
  <c r="H86" i="30"/>
  <c r="Q46" i="30"/>
  <c r="H35" i="28"/>
  <c r="I35" i="28" s="1"/>
  <c r="H38" i="28"/>
  <c r="I38" i="28" s="1"/>
  <c r="N60" i="30"/>
  <c r="E60" i="28"/>
  <c r="C46" i="32"/>
  <c r="C47" i="32" s="1"/>
  <c r="C51" i="32"/>
  <c r="F45" i="32"/>
  <c r="H50" i="28"/>
  <c r="I50" i="28" s="1"/>
  <c r="D37" i="28"/>
  <c r="C39" i="33" s="1"/>
  <c r="M37" i="30"/>
  <c r="C57" i="35" s="1"/>
  <c r="C75" i="35" s="1"/>
  <c r="D66" i="28"/>
  <c r="H66" i="28" s="1"/>
  <c r="H26" i="28"/>
  <c r="I26" i="28" s="1"/>
  <c r="D90" i="30"/>
  <c r="H90" i="30" s="1"/>
  <c r="Q49" i="30"/>
  <c r="D69" i="30"/>
  <c r="H69" i="30" s="1"/>
  <c r="AA69" i="30" s="1"/>
  <c r="Q29" i="30"/>
  <c r="H56" i="28"/>
  <c r="I56" i="28" s="1"/>
  <c r="D96" i="28"/>
  <c r="H96" i="28" s="1"/>
  <c r="H36" i="28"/>
  <c r="I36" i="28" s="1"/>
  <c r="D76" i="28"/>
  <c r="H76" i="28" s="1"/>
  <c r="Y76" i="30" s="1"/>
  <c r="D97" i="28"/>
  <c r="H97" i="28" s="1"/>
  <c r="H57" i="28"/>
  <c r="I57" i="28" s="1"/>
  <c r="Q43" i="30"/>
  <c r="D83" i="30"/>
  <c r="Q35" i="30"/>
  <c r="D75" i="30"/>
  <c r="H75" i="30" s="1"/>
  <c r="Q39" i="30"/>
  <c r="D79" i="30"/>
  <c r="H79" i="30" s="1"/>
  <c r="Q47" i="30"/>
  <c r="D87" i="30"/>
  <c r="H87" i="30" s="1"/>
  <c r="D99" i="30"/>
  <c r="H52" i="22"/>
  <c r="I52" i="22" s="1"/>
  <c r="M52" i="30"/>
  <c r="L57" i="35" s="1"/>
  <c r="L58" i="35" s="1"/>
  <c r="L59" i="35" s="1"/>
  <c r="D52" i="28"/>
  <c r="L39" i="33" s="1"/>
  <c r="D73" i="30"/>
  <c r="H73" i="30" s="1"/>
  <c r="Q33" i="30"/>
  <c r="D82" i="28"/>
  <c r="H82" i="28" s="1"/>
  <c r="D69" i="28"/>
  <c r="H69" i="28" s="1"/>
  <c r="D96" i="30"/>
  <c r="H96" i="30" s="1"/>
  <c r="C50" i="32"/>
  <c r="F44" i="32"/>
  <c r="F50" i="32" s="1"/>
  <c r="D93" i="30"/>
  <c r="H93" i="30" s="1"/>
  <c r="Q53" i="30"/>
  <c r="Q25" i="30"/>
  <c r="D65" i="30"/>
  <c r="H65" i="30" s="1"/>
  <c r="Q41" i="30"/>
  <c r="D81" i="30"/>
  <c r="H81" i="30" s="1"/>
  <c r="D95" i="28"/>
  <c r="H95" i="28" s="1"/>
  <c r="H55" i="28"/>
  <c r="I55" i="28" s="1"/>
  <c r="Q27" i="30"/>
  <c r="D67" i="30"/>
  <c r="H67" i="30" s="1"/>
  <c r="D84" i="28"/>
  <c r="H84" i="28" s="1"/>
  <c r="Y84" i="30" s="1"/>
  <c r="H44" i="28"/>
  <c r="I44" i="28" s="1"/>
  <c r="C49" i="32"/>
  <c r="F43" i="32"/>
  <c r="Q31" i="30"/>
  <c r="D71" i="30"/>
  <c r="H71" i="30" s="1"/>
  <c r="D93" i="28"/>
  <c r="H93" i="28" s="1"/>
  <c r="H53" i="28"/>
  <c r="I53" i="28" s="1"/>
  <c r="H58" i="28"/>
  <c r="I58" i="28" s="1"/>
  <c r="D98" i="28"/>
  <c r="H98" i="28" s="1"/>
  <c r="D81" i="28"/>
  <c r="H41" i="28"/>
  <c r="I41" i="28" s="1"/>
  <c r="Q51" i="30"/>
  <c r="D91" i="30"/>
  <c r="H91" i="30" s="1"/>
  <c r="D95" i="30"/>
  <c r="H95" i="30" s="1"/>
  <c r="Q55" i="30"/>
  <c r="D97" i="30"/>
  <c r="H97" i="30" s="1"/>
  <c r="Q57" i="30"/>
  <c r="H75" i="28"/>
  <c r="R50" i="28"/>
  <c r="H95" i="29"/>
  <c r="H79" i="29"/>
  <c r="H64" i="29"/>
  <c r="I34" i="30"/>
  <c r="I44" i="30"/>
  <c r="I24" i="30"/>
  <c r="I42" i="30"/>
  <c r="I40" i="30"/>
  <c r="I28" i="30"/>
  <c r="I38" i="30"/>
  <c r="I50" i="30"/>
  <c r="I36" i="30"/>
  <c r="H88" i="30"/>
  <c r="AA88" i="30" s="1"/>
  <c r="I25" i="30"/>
  <c r="H89" i="30"/>
  <c r="AA89" i="30" s="1"/>
  <c r="I35" i="30"/>
  <c r="I54" i="30"/>
  <c r="I46" i="30"/>
  <c r="I32" i="30"/>
  <c r="H98" i="30"/>
  <c r="AA98" i="30" s="1"/>
  <c r="I26" i="30"/>
  <c r="I45" i="30"/>
  <c r="I29" i="30"/>
  <c r="H91" i="29"/>
  <c r="I31" i="29"/>
  <c r="H93" i="29"/>
  <c r="Z93" i="30" s="1"/>
  <c r="I27" i="29"/>
  <c r="I29" i="29"/>
  <c r="H68" i="29"/>
  <c r="Z68" i="30" s="1"/>
  <c r="I67" i="29"/>
  <c r="H72" i="29"/>
  <c r="H76" i="29"/>
  <c r="H66" i="29"/>
  <c r="Z66" i="30" s="1"/>
  <c r="I25" i="29"/>
  <c r="H85" i="29"/>
  <c r="Z85" i="30" s="1"/>
  <c r="I33" i="29"/>
  <c r="I43" i="29"/>
  <c r="H89" i="29"/>
  <c r="Z89" i="30" s="1"/>
  <c r="I37" i="29"/>
  <c r="I53" i="29"/>
  <c r="I55" i="29"/>
  <c r="H68" i="28"/>
  <c r="H71" i="28"/>
  <c r="H94" i="28"/>
  <c r="J52" i="24"/>
  <c r="J39" i="24"/>
  <c r="J53" i="24"/>
  <c r="J59" i="24"/>
  <c r="J31" i="24"/>
  <c r="J34" i="24"/>
  <c r="J50" i="24"/>
  <c r="J58" i="24"/>
  <c r="J44" i="24"/>
  <c r="J28" i="24"/>
  <c r="J32" i="24"/>
  <c r="J57" i="24"/>
  <c r="J42" i="24"/>
  <c r="J55" i="24"/>
  <c r="J48" i="24"/>
  <c r="J26" i="24"/>
  <c r="J56" i="24"/>
  <c r="J36" i="24"/>
  <c r="J38" i="24"/>
  <c r="J54" i="24"/>
  <c r="J40" i="24"/>
  <c r="J35" i="24"/>
  <c r="J49" i="24"/>
  <c r="J26" i="23"/>
  <c r="D60" i="22"/>
  <c r="H37" i="22"/>
  <c r="I37" i="22" s="1"/>
  <c r="H30" i="22"/>
  <c r="I30" i="22" s="1"/>
  <c r="G60" i="22"/>
  <c r="J47" i="23" l="1"/>
  <c r="I60" i="23"/>
  <c r="J40" i="23"/>
  <c r="J55" i="23"/>
  <c r="H60" i="30"/>
  <c r="I60" i="30" s="1"/>
  <c r="J28" i="23"/>
  <c r="J31" i="23"/>
  <c r="J43" i="24"/>
  <c r="J60" i="24" s="1"/>
  <c r="J49" i="23"/>
  <c r="J36" i="23"/>
  <c r="J42" i="23"/>
  <c r="L75" i="33"/>
  <c r="J24" i="24"/>
  <c r="B75" i="33"/>
  <c r="H78" i="30"/>
  <c r="AA78" i="30" s="1"/>
  <c r="S52" i="24"/>
  <c r="R60" i="24"/>
  <c r="J32" i="23"/>
  <c r="J53" i="23"/>
  <c r="J34" i="23"/>
  <c r="J41" i="23"/>
  <c r="J57" i="23"/>
  <c r="H80" i="30"/>
  <c r="I80" i="30" s="1"/>
  <c r="J45" i="24"/>
  <c r="I60" i="24"/>
  <c r="J48" i="23"/>
  <c r="J58" i="23"/>
  <c r="I86" i="28"/>
  <c r="Q60" i="28"/>
  <c r="H84" i="30"/>
  <c r="AA84" i="30" s="1"/>
  <c r="H81" i="28"/>
  <c r="Y81" i="30" s="1"/>
  <c r="H79" i="28"/>
  <c r="I79" i="28" s="1"/>
  <c r="H82" i="30"/>
  <c r="I82" i="30" s="1"/>
  <c r="H83" i="30"/>
  <c r="I83" i="30" s="1"/>
  <c r="J29" i="23"/>
  <c r="H85" i="28"/>
  <c r="I85" i="28" s="1"/>
  <c r="N38" i="35"/>
  <c r="I66" i="28"/>
  <c r="Y66" i="30"/>
  <c r="I68" i="28"/>
  <c r="Y68" i="30"/>
  <c r="I72" i="29"/>
  <c r="Z72" i="30"/>
  <c r="I91" i="29"/>
  <c r="Z91" i="30"/>
  <c r="I79" i="29"/>
  <c r="Z79" i="30"/>
  <c r="I75" i="28"/>
  <c r="Y75" i="30"/>
  <c r="I95" i="30"/>
  <c r="AA95" i="30"/>
  <c r="I93" i="28"/>
  <c r="Y93" i="30"/>
  <c r="R27" i="30"/>
  <c r="R41" i="30"/>
  <c r="I93" i="30"/>
  <c r="AA93" i="30"/>
  <c r="I69" i="28"/>
  <c r="Y69" i="30"/>
  <c r="I87" i="30"/>
  <c r="AA87" i="30"/>
  <c r="I75" i="30"/>
  <c r="AA75" i="30"/>
  <c r="I96" i="28"/>
  <c r="Y96" i="30"/>
  <c r="R49" i="30"/>
  <c r="I74" i="30"/>
  <c r="AA74" i="30"/>
  <c r="I91" i="28"/>
  <c r="Y91" i="30"/>
  <c r="R38" i="29"/>
  <c r="I82" i="29"/>
  <c r="Z82" i="30"/>
  <c r="R40" i="29"/>
  <c r="I64" i="28"/>
  <c r="Y64" i="30"/>
  <c r="I94" i="29"/>
  <c r="Z94" i="30"/>
  <c r="I87" i="29"/>
  <c r="Z87" i="30"/>
  <c r="R52" i="22"/>
  <c r="R44" i="29"/>
  <c r="I72" i="28"/>
  <c r="Y72" i="30"/>
  <c r="I81" i="29"/>
  <c r="Z81" i="30"/>
  <c r="R40" i="30"/>
  <c r="R32" i="30"/>
  <c r="I78" i="28"/>
  <c r="Y78" i="30"/>
  <c r="I66" i="30"/>
  <c r="AA66" i="30"/>
  <c r="R34" i="30"/>
  <c r="I73" i="29"/>
  <c r="Z73" i="30"/>
  <c r="R44" i="30"/>
  <c r="S42" i="28"/>
  <c r="S29" i="28"/>
  <c r="S49" i="28"/>
  <c r="S36" i="28"/>
  <c r="I95" i="29"/>
  <c r="Z95" i="30"/>
  <c r="R57" i="30"/>
  <c r="I91" i="30"/>
  <c r="AA91" i="30"/>
  <c r="I98" i="28"/>
  <c r="Y98" i="30"/>
  <c r="I71" i="30"/>
  <c r="AA71" i="30"/>
  <c r="I65" i="30"/>
  <c r="AA65" i="30"/>
  <c r="I82" i="28"/>
  <c r="Y82" i="30"/>
  <c r="R47" i="30"/>
  <c r="R35" i="30"/>
  <c r="I97" i="28"/>
  <c r="Y97" i="30"/>
  <c r="I90" i="30"/>
  <c r="AA90" i="30"/>
  <c r="I90" i="28"/>
  <c r="Y90" i="30"/>
  <c r="I83" i="28"/>
  <c r="Y83" i="30"/>
  <c r="R37" i="22"/>
  <c r="I78" i="29"/>
  <c r="Z78" i="30"/>
  <c r="I86" i="29"/>
  <c r="Z86" i="30"/>
  <c r="R34" i="29"/>
  <c r="I75" i="29"/>
  <c r="Z75" i="30"/>
  <c r="I74" i="28"/>
  <c r="Y74" i="30"/>
  <c r="R54" i="29"/>
  <c r="R53" i="29"/>
  <c r="I88" i="29"/>
  <c r="Z88" i="30"/>
  <c r="I72" i="30"/>
  <c r="AA72" i="30"/>
  <c r="I68" i="30"/>
  <c r="AA68" i="30"/>
  <c r="I94" i="30"/>
  <c r="AA94" i="30"/>
  <c r="I89" i="28"/>
  <c r="Y89" i="30"/>
  <c r="AB89" i="30" s="1"/>
  <c r="R26" i="30"/>
  <c r="R58" i="30"/>
  <c r="R30" i="22"/>
  <c r="I97" i="29"/>
  <c r="Z97" i="30"/>
  <c r="R59" i="28"/>
  <c r="S59" i="28"/>
  <c r="R42" i="30"/>
  <c r="R30" i="28"/>
  <c r="R41" i="29"/>
  <c r="R39" i="29"/>
  <c r="S35" i="28"/>
  <c r="S57" i="28"/>
  <c r="P57" i="35"/>
  <c r="I94" i="28"/>
  <c r="Y94" i="30"/>
  <c r="I85" i="30"/>
  <c r="AA85" i="30"/>
  <c r="I97" i="30"/>
  <c r="AA97" i="30"/>
  <c r="R31" i="30"/>
  <c r="I95" i="28"/>
  <c r="Y95" i="30"/>
  <c r="AB95" i="30" s="1"/>
  <c r="R25" i="30"/>
  <c r="R33" i="30"/>
  <c r="I79" i="30"/>
  <c r="AA79" i="30"/>
  <c r="AA83" i="30"/>
  <c r="R29" i="30"/>
  <c r="R46" i="30"/>
  <c r="R24" i="30"/>
  <c r="I90" i="29"/>
  <c r="Z90" i="30"/>
  <c r="I65" i="28"/>
  <c r="Y65" i="30"/>
  <c r="R46" i="29"/>
  <c r="I87" i="28"/>
  <c r="Y87" i="30"/>
  <c r="I98" i="29"/>
  <c r="Z98" i="30"/>
  <c r="I88" i="28"/>
  <c r="Y88" i="30"/>
  <c r="AB88" i="30" s="1"/>
  <c r="R48" i="29"/>
  <c r="S31" i="28"/>
  <c r="S56" i="28"/>
  <c r="S34" i="28"/>
  <c r="S55" i="28"/>
  <c r="R54" i="30"/>
  <c r="R38" i="30"/>
  <c r="R29" i="29"/>
  <c r="I73" i="28"/>
  <c r="Y73" i="30"/>
  <c r="I69" i="29"/>
  <c r="Z69" i="30"/>
  <c r="I84" i="29"/>
  <c r="Z84" i="30"/>
  <c r="B41" i="35"/>
  <c r="S29" i="24"/>
  <c r="S33" i="24"/>
  <c r="S40" i="24"/>
  <c r="S46" i="24"/>
  <c r="S31" i="24"/>
  <c r="S57" i="24"/>
  <c r="S26" i="24"/>
  <c r="S34" i="24"/>
  <c r="S48" i="24"/>
  <c r="S49" i="24"/>
  <c r="S30" i="24"/>
  <c r="S55" i="24"/>
  <c r="S32" i="24"/>
  <c r="S51" i="24"/>
  <c r="S41" i="24"/>
  <c r="S58" i="24"/>
  <c r="S35" i="24"/>
  <c r="S50" i="24"/>
  <c r="S38" i="24"/>
  <c r="S56" i="24"/>
  <c r="S25" i="24"/>
  <c r="S54" i="24"/>
  <c r="S42" i="24"/>
  <c r="S39" i="24"/>
  <c r="S47" i="24"/>
  <c r="S36" i="24"/>
  <c r="S43" i="24"/>
  <c r="S53" i="24"/>
  <c r="S28" i="24"/>
  <c r="S24" i="24"/>
  <c r="S45" i="24"/>
  <c r="S27" i="24"/>
  <c r="S37" i="24"/>
  <c r="S44" i="24"/>
  <c r="R50" i="30"/>
  <c r="S53" i="28"/>
  <c r="S39" i="28"/>
  <c r="S25" i="28"/>
  <c r="S43" i="28"/>
  <c r="S24" i="28"/>
  <c r="R51" i="30"/>
  <c r="I71" i="28"/>
  <c r="Y71" i="30"/>
  <c r="I76" i="29"/>
  <c r="Z76" i="30"/>
  <c r="I74" i="29"/>
  <c r="Z74" i="30"/>
  <c r="I64" i="29"/>
  <c r="Z64" i="30"/>
  <c r="R55" i="30"/>
  <c r="I67" i="30"/>
  <c r="AA67" i="30"/>
  <c r="I81" i="30"/>
  <c r="AA81" i="30"/>
  <c r="R53" i="30"/>
  <c r="I96" i="30"/>
  <c r="AA96" i="30"/>
  <c r="I73" i="30"/>
  <c r="AA73" i="30"/>
  <c r="R39" i="30"/>
  <c r="R43" i="30"/>
  <c r="I86" i="30"/>
  <c r="AA86" i="30"/>
  <c r="I64" i="30"/>
  <c r="AA64" i="30"/>
  <c r="R59" i="22"/>
  <c r="R50" i="29"/>
  <c r="R42" i="29"/>
  <c r="R26" i="29"/>
  <c r="I80" i="29"/>
  <c r="Z80" i="30"/>
  <c r="R58" i="29"/>
  <c r="R31" i="29"/>
  <c r="R56" i="30"/>
  <c r="R28" i="30"/>
  <c r="I71" i="29"/>
  <c r="Z71" i="30"/>
  <c r="R45" i="30"/>
  <c r="I76" i="30"/>
  <c r="AA76" i="30"/>
  <c r="I67" i="28"/>
  <c r="Y67" i="30"/>
  <c r="R36" i="30"/>
  <c r="R48" i="30"/>
  <c r="R37" i="28"/>
  <c r="S37" i="28"/>
  <c r="R52" i="28"/>
  <c r="S52" i="28"/>
  <c r="R43" i="29"/>
  <c r="S59" i="24"/>
  <c r="S38" i="28"/>
  <c r="S26" i="28"/>
  <c r="S46" i="28"/>
  <c r="S28" i="28"/>
  <c r="S41" i="28"/>
  <c r="J43" i="23"/>
  <c r="C75" i="33"/>
  <c r="H80" i="28"/>
  <c r="M39" i="33"/>
  <c r="N39" i="33" s="1"/>
  <c r="N39" i="34"/>
  <c r="N58" i="33"/>
  <c r="N59" i="33" s="1"/>
  <c r="B59" i="33"/>
  <c r="G99" i="30"/>
  <c r="H99" i="30" s="1"/>
  <c r="M56" i="35"/>
  <c r="G77" i="30"/>
  <c r="C56" i="35"/>
  <c r="C74" i="35" s="1"/>
  <c r="C76" i="35" s="1"/>
  <c r="C77" i="35" s="1"/>
  <c r="Q30" i="30"/>
  <c r="B56" i="35"/>
  <c r="G92" i="28"/>
  <c r="L38" i="33"/>
  <c r="B76" i="34"/>
  <c r="B77" i="34" s="1"/>
  <c r="B59" i="34"/>
  <c r="C40" i="35"/>
  <c r="C41" i="35" s="1"/>
  <c r="C76" i="34"/>
  <c r="C77" i="34" s="1"/>
  <c r="N57" i="34"/>
  <c r="N40" i="34"/>
  <c r="N41" i="34" s="1"/>
  <c r="L75" i="35"/>
  <c r="L76" i="35" s="1"/>
  <c r="L77" i="35" s="1"/>
  <c r="M75" i="34"/>
  <c r="M76" i="34" s="1"/>
  <c r="M77" i="34" s="1"/>
  <c r="N57" i="35"/>
  <c r="K58" i="35"/>
  <c r="K59" i="35" s="1"/>
  <c r="G99" i="28"/>
  <c r="H99" i="28" s="1"/>
  <c r="M38" i="33"/>
  <c r="J58" i="34"/>
  <c r="J59" i="34" s="1"/>
  <c r="J74" i="34"/>
  <c r="J76" i="34" s="1"/>
  <c r="J77" i="34" s="1"/>
  <c r="J74" i="33"/>
  <c r="J76" i="33" s="1"/>
  <c r="J77" i="33" s="1"/>
  <c r="J40" i="33"/>
  <c r="J41" i="33" s="1"/>
  <c r="H58" i="35"/>
  <c r="H59" i="35" s="1"/>
  <c r="H74" i="35"/>
  <c r="H76" i="35" s="1"/>
  <c r="H77" i="35" s="1"/>
  <c r="F74" i="33"/>
  <c r="F76" i="33" s="1"/>
  <c r="F77" i="33" s="1"/>
  <c r="F40" i="33"/>
  <c r="F41" i="33" s="1"/>
  <c r="K74" i="33"/>
  <c r="K76" i="33" s="1"/>
  <c r="K77" i="33" s="1"/>
  <c r="K40" i="33"/>
  <c r="K41" i="33" s="1"/>
  <c r="I74" i="33"/>
  <c r="I40" i="33"/>
  <c r="I41" i="33" s="1"/>
  <c r="G74" i="33"/>
  <c r="G76" i="33" s="1"/>
  <c r="G77" i="33" s="1"/>
  <c r="G40" i="33"/>
  <c r="G41" i="33" s="1"/>
  <c r="G58" i="34"/>
  <c r="G59" i="34" s="1"/>
  <c r="G74" i="34"/>
  <c r="C58" i="34"/>
  <c r="C59" i="34" s="1"/>
  <c r="E58" i="34"/>
  <c r="E59" i="34" s="1"/>
  <c r="E75" i="34"/>
  <c r="E76" i="34" s="1"/>
  <c r="E77" i="34" s="1"/>
  <c r="I75" i="34"/>
  <c r="I76" i="34" s="1"/>
  <c r="I77" i="34" s="1"/>
  <c r="I58" i="34"/>
  <c r="I59" i="34" s="1"/>
  <c r="J58" i="35"/>
  <c r="J59" i="35" s="1"/>
  <c r="J74" i="35"/>
  <c r="J76" i="35" s="1"/>
  <c r="J77" i="35" s="1"/>
  <c r="H74" i="33"/>
  <c r="H76" i="33" s="1"/>
  <c r="H77" i="33" s="1"/>
  <c r="H40" i="33"/>
  <c r="H41" i="33" s="1"/>
  <c r="F58" i="35"/>
  <c r="F59" i="35" s="1"/>
  <c r="F74" i="35"/>
  <c r="D58" i="35"/>
  <c r="D59" i="35" s="1"/>
  <c r="D74" i="35"/>
  <c r="D76" i="35" s="1"/>
  <c r="D77" i="35" s="1"/>
  <c r="I58" i="35"/>
  <c r="I59" i="35" s="1"/>
  <c r="I74" i="35"/>
  <c r="I76" i="35" s="1"/>
  <c r="I77" i="35" s="1"/>
  <c r="E74" i="33"/>
  <c r="E40" i="33"/>
  <c r="E41" i="33" s="1"/>
  <c r="N56" i="34"/>
  <c r="M75" i="33"/>
  <c r="E74" i="35"/>
  <c r="E76" i="35" s="1"/>
  <c r="E77" i="35" s="1"/>
  <c r="L75" i="34"/>
  <c r="L76" i="34" s="1"/>
  <c r="L77" i="34" s="1"/>
  <c r="N57" i="33"/>
  <c r="L58" i="34"/>
  <c r="L59" i="34" s="1"/>
  <c r="K76" i="35"/>
  <c r="K77" i="35" s="1"/>
  <c r="J51" i="23"/>
  <c r="J25" i="23"/>
  <c r="J33" i="23"/>
  <c r="G100" i="29"/>
  <c r="J59" i="23"/>
  <c r="J45" i="23"/>
  <c r="J24" i="23"/>
  <c r="J54" i="23"/>
  <c r="J50" i="23"/>
  <c r="J56" i="23"/>
  <c r="J38" i="23"/>
  <c r="J44" i="23"/>
  <c r="J46" i="23"/>
  <c r="J39" i="23"/>
  <c r="J27" i="23"/>
  <c r="H70" i="29"/>
  <c r="J52" i="23"/>
  <c r="J30" i="23"/>
  <c r="J37" i="23"/>
  <c r="J35" i="23"/>
  <c r="F49" i="32"/>
  <c r="C41" i="32"/>
  <c r="F41" i="32" s="1"/>
  <c r="Q59" i="30"/>
  <c r="D70" i="28"/>
  <c r="G77" i="28"/>
  <c r="H30" i="28"/>
  <c r="I30" i="28" s="1"/>
  <c r="D76" i="33"/>
  <c r="D77" i="33" s="1"/>
  <c r="H60" i="29"/>
  <c r="F51" i="32"/>
  <c r="Q59" i="29"/>
  <c r="D99" i="29"/>
  <c r="H99" i="29" s="1"/>
  <c r="Q60" i="22"/>
  <c r="R60" i="22" s="1"/>
  <c r="Q37" i="29"/>
  <c r="D77" i="29"/>
  <c r="D92" i="29"/>
  <c r="H92" i="29" s="1"/>
  <c r="Q52" i="29"/>
  <c r="R30" i="29"/>
  <c r="G60" i="28"/>
  <c r="P60" i="30"/>
  <c r="H59" i="28"/>
  <c r="I59" i="28" s="1"/>
  <c r="C52" i="32"/>
  <c r="F46" i="32"/>
  <c r="F52" i="32" s="1"/>
  <c r="G70" i="28"/>
  <c r="G70" i="30"/>
  <c r="H60" i="22"/>
  <c r="I60" i="22" s="1"/>
  <c r="H52" i="28"/>
  <c r="D92" i="28"/>
  <c r="Q52" i="30"/>
  <c r="D92" i="30"/>
  <c r="H92" i="30" s="1"/>
  <c r="M60" i="30"/>
  <c r="D60" i="28"/>
  <c r="Q37" i="30"/>
  <c r="D77" i="30"/>
  <c r="F47" i="32"/>
  <c r="H37" i="28"/>
  <c r="D77" i="28"/>
  <c r="J27" i="30"/>
  <c r="J33" i="30"/>
  <c r="J59" i="30"/>
  <c r="J39" i="30"/>
  <c r="J51" i="30"/>
  <c r="J31" i="30"/>
  <c r="J55" i="30"/>
  <c r="J24" i="30"/>
  <c r="J44" i="30"/>
  <c r="J45" i="30"/>
  <c r="J43" i="30"/>
  <c r="J32" i="30"/>
  <c r="I89" i="30"/>
  <c r="I69" i="30"/>
  <c r="J25" i="30"/>
  <c r="J56" i="30"/>
  <c r="J50" i="30"/>
  <c r="J38" i="30"/>
  <c r="J48" i="30"/>
  <c r="J37" i="30"/>
  <c r="J28" i="30"/>
  <c r="J42" i="30"/>
  <c r="J57" i="30"/>
  <c r="I98" i="30"/>
  <c r="I88" i="30"/>
  <c r="J35" i="30"/>
  <c r="J34" i="30"/>
  <c r="J29" i="30"/>
  <c r="I83" i="29"/>
  <c r="I89" i="29"/>
  <c r="I85" i="29"/>
  <c r="I66" i="29"/>
  <c r="I68" i="29"/>
  <c r="I93" i="29"/>
  <c r="I76" i="28"/>
  <c r="I84" i="28"/>
  <c r="AB84" i="30" l="1"/>
  <c r="H92" i="28"/>
  <c r="I92" i="28" s="1"/>
  <c r="I78" i="30"/>
  <c r="S51" i="28"/>
  <c r="R60" i="28"/>
  <c r="J36" i="30"/>
  <c r="I84" i="30"/>
  <c r="Y79" i="30"/>
  <c r="AB79" i="30" s="1"/>
  <c r="I81" i="28"/>
  <c r="J46" i="30"/>
  <c r="J26" i="30"/>
  <c r="J49" i="30"/>
  <c r="J53" i="29"/>
  <c r="I60" i="29"/>
  <c r="AB67" i="30"/>
  <c r="S60" i="24"/>
  <c r="AA82" i="30"/>
  <c r="S33" i="28"/>
  <c r="AB87" i="30"/>
  <c r="S44" i="28"/>
  <c r="AB94" i="30"/>
  <c r="J40" i="30"/>
  <c r="J52" i="30"/>
  <c r="J41" i="30"/>
  <c r="S58" i="28"/>
  <c r="S54" i="28"/>
  <c r="S27" i="28"/>
  <c r="J54" i="30"/>
  <c r="J30" i="30"/>
  <c r="J60" i="30" s="1"/>
  <c r="J58" i="30"/>
  <c r="J53" i="30"/>
  <c r="J47" i="30"/>
  <c r="S50" i="28"/>
  <c r="S47" i="28"/>
  <c r="S32" i="28"/>
  <c r="S40" i="28"/>
  <c r="AA80" i="30"/>
  <c r="S48" i="28"/>
  <c r="S60" i="28"/>
  <c r="S45" i="28"/>
  <c r="S30" i="28"/>
  <c r="AB86" i="30"/>
  <c r="AB65" i="30"/>
  <c r="Y85" i="30"/>
  <c r="AB76" i="30"/>
  <c r="P56" i="35"/>
  <c r="R52" i="30"/>
  <c r="S49" i="22"/>
  <c r="S51" i="22"/>
  <c r="S25" i="22"/>
  <c r="S29" i="22"/>
  <c r="S26" i="22"/>
  <c r="S33" i="22"/>
  <c r="S48" i="22"/>
  <c r="S38" i="22"/>
  <c r="S43" i="22"/>
  <c r="S46" i="22"/>
  <c r="S27" i="22"/>
  <c r="S24" i="22"/>
  <c r="S54" i="22"/>
  <c r="S34" i="22"/>
  <c r="S39" i="22"/>
  <c r="S36" i="22"/>
  <c r="S41" i="22"/>
  <c r="S31" i="22"/>
  <c r="S56" i="22"/>
  <c r="S42" i="22"/>
  <c r="S32" i="22"/>
  <c r="S28" i="22"/>
  <c r="S44" i="22"/>
  <c r="S47" i="22"/>
  <c r="S55" i="22"/>
  <c r="S35" i="22"/>
  <c r="S53" i="22"/>
  <c r="S58" i="22"/>
  <c r="S40" i="22"/>
  <c r="S50" i="22"/>
  <c r="S57" i="22"/>
  <c r="S45" i="22"/>
  <c r="I70" i="29"/>
  <c r="Z70" i="30"/>
  <c r="AB74" i="30"/>
  <c r="AB85" i="30"/>
  <c r="AB72" i="30"/>
  <c r="S52" i="22"/>
  <c r="AB96" i="30"/>
  <c r="AB81" i="30"/>
  <c r="AB75" i="30"/>
  <c r="AB68" i="30"/>
  <c r="I92" i="29"/>
  <c r="Z92" i="30"/>
  <c r="I99" i="29"/>
  <c r="Z99" i="30"/>
  <c r="I99" i="30"/>
  <c r="AA99" i="30"/>
  <c r="R59" i="30"/>
  <c r="I99" i="28"/>
  <c r="Y99" i="30"/>
  <c r="I80" i="28"/>
  <c r="Y80" i="30"/>
  <c r="AB80" i="30" s="1"/>
  <c r="P40" i="35"/>
  <c r="AB83" i="30"/>
  <c r="AB82" i="30"/>
  <c r="R59" i="29"/>
  <c r="S59" i="22"/>
  <c r="P41" i="35"/>
  <c r="AB73" i="30"/>
  <c r="S30" i="22"/>
  <c r="AB78" i="30"/>
  <c r="AB64" i="30"/>
  <c r="AB91" i="30"/>
  <c r="AB69" i="30"/>
  <c r="AB93" i="30"/>
  <c r="AB66" i="30"/>
  <c r="I92" i="30"/>
  <c r="AA92" i="30"/>
  <c r="R30" i="30"/>
  <c r="AB71" i="30"/>
  <c r="S37" i="22"/>
  <c r="AB90" i="30"/>
  <c r="AB97" i="30"/>
  <c r="AB98" i="30"/>
  <c r="P75" i="35"/>
  <c r="N74" i="34"/>
  <c r="J60" i="23"/>
  <c r="J56" i="29"/>
  <c r="N40" i="35"/>
  <c r="N41" i="35" s="1"/>
  <c r="J52" i="29"/>
  <c r="N75" i="35"/>
  <c r="S60" i="23"/>
  <c r="J51" i="29"/>
  <c r="J26" i="29"/>
  <c r="J45" i="29"/>
  <c r="J34" i="29"/>
  <c r="J58" i="29"/>
  <c r="J50" i="29"/>
  <c r="J59" i="29"/>
  <c r="J32" i="29"/>
  <c r="J28" i="29"/>
  <c r="J25" i="29"/>
  <c r="C53" i="32"/>
  <c r="N58" i="34"/>
  <c r="N59" i="34" s="1"/>
  <c r="E76" i="33"/>
  <c r="E77" i="33" s="1"/>
  <c r="I76" i="33"/>
  <c r="I77" i="33" s="1"/>
  <c r="F53" i="32"/>
  <c r="N75" i="34"/>
  <c r="F76" i="35"/>
  <c r="F77" i="35" s="1"/>
  <c r="G76" i="34"/>
  <c r="N76" i="34" s="1"/>
  <c r="N77" i="34" s="1"/>
  <c r="M74" i="33"/>
  <c r="M76" i="33" s="1"/>
  <c r="M77" i="33" s="1"/>
  <c r="M40" i="33"/>
  <c r="M41" i="33" s="1"/>
  <c r="L74" i="33"/>
  <c r="L76" i="33" s="1"/>
  <c r="L77" i="33" s="1"/>
  <c r="L40" i="33"/>
  <c r="L41" i="33" s="1"/>
  <c r="B58" i="35"/>
  <c r="N56" i="35"/>
  <c r="B74" i="35"/>
  <c r="C58" i="35"/>
  <c r="C59" i="35" s="1"/>
  <c r="M58" i="35"/>
  <c r="M59" i="35" s="1"/>
  <c r="M74" i="35"/>
  <c r="M76" i="35" s="1"/>
  <c r="C76" i="33"/>
  <c r="C77" i="33" s="1"/>
  <c r="J44" i="29"/>
  <c r="J30" i="29"/>
  <c r="J54" i="29"/>
  <c r="J39" i="29"/>
  <c r="J36" i="29"/>
  <c r="J55" i="29"/>
  <c r="J47" i="29"/>
  <c r="J46" i="29"/>
  <c r="J42" i="29"/>
  <c r="J49" i="29"/>
  <c r="J35" i="29"/>
  <c r="J57" i="29"/>
  <c r="J37" i="29"/>
  <c r="J27" i="29"/>
  <c r="J38" i="29"/>
  <c r="J31" i="29"/>
  <c r="J48" i="29"/>
  <c r="J24" i="29"/>
  <c r="N38" i="33"/>
  <c r="B40" i="33"/>
  <c r="B41" i="33" s="1"/>
  <c r="C40" i="33"/>
  <c r="C41" i="33" s="1"/>
  <c r="N75" i="33"/>
  <c r="Q60" i="29"/>
  <c r="J40" i="29"/>
  <c r="J33" i="29"/>
  <c r="J41" i="29"/>
  <c r="J29" i="29"/>
  <c r="J43" i="29"/>
  <c r="H77" i="29"/>
  <c r="Z77" i="30" s="1"/>
  <c r="D100" i="29"/>
  <c r="R37" i="29"/>
  <c r="R52" i="29"/>
  <c r="H70" i="30"/>
  <c r="G100" i="30"/>
  <c r="H70" i="28"/>
  <c r="G100" i="28"/>
  <c r="H77" i="28"/>
  <c r="Y77" i="30" s="1"/>
  <c r="D100" i="28"/>
  <c r="H77" i="30"/>
  <c r="AA77" i="30" s="1"/>
  <c r="D100" i="30"/>
  <c r="I37" i="28"/>
  <c r="H60" i="28"/>
  <c r="R37" i="30"/>
  <c r="Q60" i="30"/>
  <c r="R60" i="30" s="1"/>
  <c r="J43" i="22"/>
  <c r="J46" i="22"/>
  <c r="J33" i="22"/>
  <c r="J38" i="22"/>
  <c r="J47" i="22"/>
  <c r="J55" i="22"/>
  <c r="J57" i="22"/>
  <c r="J41" i="22"/>
  <c r="J45" i="22"/>
  <c r="J39" i="22"/>
  <c r="J54" i="22"/>
  <c r="J51" i="22"/>
  <c r="J29" i="22"/>
  <c r="J25" i="22"/>
  <c r="J42" i="22"/>
  <c r="J31" i="22"/>
  <c r="J50" i="22"/>
  <c r="J49" i="22"/>
  <c r="J53" i="22"/>
  <c r="J34" i="22"/>
  <c r="J26" i="22"/>
  <c r="J44" i="22"/>
  <c r="J48" i="22"/>
  <c r="J59" i="22"/>
  <c r="J58" i="22"/>
  <c r="J32" i="22"/>
  <c r="J27" i="22"/>
  <c r="J24" i="22"/>
  <c r="J56" i="22"/>
  <c r="J35" i="22"/>
  <c r="J40" i="22"/>
  <c r="J36" i="22"/>
  <c r="J28" i="22"/>
  <c r="J52" i="22"/>
  <c r="J37" i="22"/>
  <c r="I52" i="28"/>
  <c r="J30" i="22"/>
  <c r="J37" i="28" l="1"/>
  <c r="I60" i="28"/>
  <c r="Y92" i="30"/>
  <c r="S37" i="29"/>
  <c r="R60" i="29"/>
  <c r="P74" i="35"/>
  <c r="AB77" i="30"/>
  <c r="AB99" i="30"/>
  <c r="I70" i="30"/>
  <c r="AA70" i="30"/>
  <c r="S52" i="29"/>
  <c r="S60" i="30"/>
  <c r="S57" i="30"/>
  <c r="S47" i="30"/>
  <c r="S33" i="30"/>
  <c r="S41" i="30"/>
  <c r="S49" i="30"/>
  <c r="S40" i="30"/>
  <c r="S26" i="30"/>
  <c r="S31" i="30"/>
  <c r="S46" i="30"/>
  <c r="S54" i="30"/>
  <c r="S55" i="30"/>
  <c r="S39" i="30"/>
  <c r="S28" i="30"/>
  <c r="S45" i="30"/>
  <c r="S48" i="30"/>
  <c r="S35" i="30"/>
  <c r="S25" i="30"/>
  <c r="S50" i="30"/>
  <c r="S51" i="30"/>
  <c r="S27" i="30"/>
  <c r="S32" i="30"/>
  <c r="S34" i="30"/>
  <c r="S44" i="30"/>
  <c r="S58" i="30"/>
  <c r="S42" i="30"/>
  <c r="S29" i="30"/>
  <c r="S24" i="30"/>
  <c r="S38" i="30"/>
  <c r="S53" i="30"/>
  <c r="S43" i="30"/>
  <c r="S56" i="30"/>
  <c r="S36" i="30"/>
  <c r="S52" i="30"/>
  <c r="I70" i="28"/>
  <c r="Y70" i="30"/>
  <c r="S60" i="29"/>
  <c r="S28" i="29"/>
  <c r="S47" i="29"/>
  <c r="S55" i="29"/>
  <c r="S27" i="29"/>
  <c r="S33" i="29"/>
  <c r="S32" i="29"/>
  <c r="S57" i="29"/>
  <c r="S49" i="29"/>
  <c r="S56" i="29"/>
  <c r="S24" i="29"/>
  <c r="S35" i="29"/>
  <c r="S25" i="29"/>
  <c r="S36" i="29"/>
  <c r="S51" i="29"/>
  <c r="S45" i="29"/>
  <c r="S44" i="29"/>
  <c r="S30" i="29"/>
  <c r="S54" i="29"/>
  <c r="S53" i="29"/>
  <c r="S39" i="29"/>
  <c r="S46" i="29"/>
  <c r="S48" i="29"/>
  <c r="S42" i="29"/>
  <c r="S31" i="29"/>
  <c r="S38" i="29"/>
  <c r="S40" i="29"/>
  <c r="S34" i="29"/>
  <c r="S41" i="29"/>
  <c r="S29" i="29"/>
  <c r="S50" i="29"/>
  <c r="S26" i="29"/>
  <c r="S58" i="29"/>
  <c r="S43" i="29"/>
  <c r="S59" i="29"/>
  <c r="B59" i="35"/>
  <c r="P59" i="35" s="1"/>
  <c r="P58" i="35"/>
  <c r="S30" i="30"/>
  <c r="S59" i="30"/>
  <c r="AB92" i="30"/>
  <c r="S37" i="30"/>
  <c r="M77" i="35"/>
  <c r="N58" i="35"/>
  <c r="N59" i="35" s="1"/>
  <c r="G77" i="34"/>
  <c r="B76" i="35"/>
  <c r="N76" i="35" s="1"/>
  <c r="N74" i="35"/>
  <c r="N40" i="33"/>
  <c r="N41" i="33" s="1"/>
  <c r="J60" i="29"/>
  <c r="N74" i="33"/>
  <c r="B76" i="33"/>
  <c r="J52" i="28"/>
  <c r="I77" i="29"/>
  <c r="H100" i="29"/>
  <c r="J60" i="22"/>
  <c r="S60" i="22"/>
  <c r="I77" i="30"/>
  <c r="H100" i="30"/>
  <c r="I100" i="30" s="1"/>
  <c r="J25" i="28"/>
  <c r="J34" i="28"/>
  <c r="J58" i="28"/>
  <c r="J33" i="28"/>
  <c r="J49" i="28"/>
  <c r="J40" i="28"/>
  <c r="J36" i="28"/>
  <c r="J28" i="28"/>
  <c r="J32" i="28"/>
  <c r="J50" i="28"/>
  <c r="J42" i="28"/>
  <c r="J38" i="28"/>
  <c r="J29" i="28"/>
  <c r="J27" i="28"/>
  <c r="J41" i="28"/>
  <c r="J31" i="28"/>
  <c r="J55" i="28"/>
  <c r="J59" i="28"/>
  <c r="J26" i="28"/>
  <c r="J24" i="28"/>
  <c r="J43" i="28"/>
  <c r="J35" i="28"/>
  <c r="J45" i="28"/>
  <c r="J39" i="28"/>
  <c r="J48" i="28"/>
  <c r="J54" i="28"/>
  <c r="J44" i="28"/>
  <c r="J51" i="28"/>
  <c r="J30" i="28"/>
  <c r="J47" i="28"/>
  <c r="J46" i="28"/>
  <c r="J57" i="28"/>
  <c r="J56" i="28"/>
  <c r="J53" i="28"/>
  <c r="I77" i="28"/>
  <c r="H100" i="28"/>
  <c r="I100" i="28" s="1"/>
  <c r="J77" i="29" l="1"/>
  <c r="I100" i="29"/>
  <c r="P76" i="35"/>
  <c r="B77" i="35"/>
  <c r="AB70" i="30"/>
  <c r="N77" i="35"/>
  <c r="N76" i="33"/>
  <c r="N77" i="33" s="1"/>
  <c r="B77" i="33"/>
  <c r="J94" i="29"/>
  <c r="J99" i="29"/>
  <c r="J98" i="29"/>
  <c r="J70" i="29"/>
  <c r="J78" i="29"/>
  <c r="J67" i="29"/>
  <c r="J73" i="29"/>
  <c r="J69" i="29"/>
  <c r="J91" i="29"/>
  <c r="J75" i="29"/>
  <c r="J83" i="29"/>
  <c r="J65" i="29"/>
  <c r="J86" i="29"/>
  <c r="J92" i="29"/>
  <c r="J88" i="29"/>
  <c r="J96" i="29"/>
  <c r="J89" i="29"/>
  <c r="J97" i="29"/>
  <c r="J72" i="29"/>
  <c r="J74" i="29"/>
  <c r="J64" i="29"/>
  <c r="J66" i="29"/>
  <c r="J68" i="29"/>
  <c r="J87" i="29"/>
  <c r="J82" i="29"/>
  <c r="J93" i="29"/>
  <c r="J71" i="29"/>
  <c r="J80" i="29"/>
  <c r="J85" i="29"/>
  <c r="J81" i="29"/>
  <c r="J76" i="29"/>
  <c r="J95" i="29"/>
  <c r="J90" i="29"/>
  <c r="J79" i="29"/>
  <c r="J84" i="29"/>
  <c r="J84" i="28"/>
  <c r="J74" i="28"/>
  <c r="J86" i="28"/>
  <c r="J76" i="28"/>
  <c r="J81" i="28"/>
  <c r="J77" i="28"/>
  <c r="J73" i="28"/>
  <c r="J92" i="28"/>
  <c r="J75" i="28"/>
  <c r="J79" i="28"/>
  <c r="J98" i="28"/>
  <c r="J85" i="28"/>
  <c r="J78" i="28"/>
  <c r="J91" i="28"/>
  <c r="J82" i="28"/>
  <c r="J80" i="28"/>
  <c r="J70" i="28"/>
  <c r="J65" i="28"/>
  <c r="J68" i="28"/>
  <c r="J94" i="28"/>
  <c r="J89" i="28"/>
  <c r="J96" i="28"/>
  <c r="J93" i="28"/>
  <c r="J88" i="28"/>
  <c r="J71" i="28"/>
  <c r="J87" i="28"/>
  <c r="J99" i="28"/>
  <c r="J67" i="28"/>
  <c r="J69" i="28"/>
  <c r="J66" i="28"/>
  <c r="J97" i="28"/>
  <c r="J95" i="28"/>
  <c r="J64" i="28"/>
  <c r="J72" i="28"/>
  <c r="J83" i="28"/>
  <c r="J90" i="28"/>
  <c r="J60" i="28"/>
  <c r="J87" i="30"/>
  <c r="J73" i="30"/>
  <c r="J99" i="30"/>
  <c r="J98" i="30"/>
  <c r="J69" i="30"/>
  <c r="J82" i="30"/>
  <c r="J90" i="30"/>
  <c r="J95" i="30"/>
  <c r="J67" i="30"/>
  <c r="J97" i="30"/>
  <c r="J74" i="30"/>
  <c r="J64" i="30"/>
  <c r="J89" i="30"/>
  <c r="J92" i="30"/>
  <c r="J83" i="30"/>
  <c r="J71" i="30"/>
  <c r="J76" i="30"/>
  <c r="J81" i="30"/>
  <c r="J96" i="30"/>
  <c r="J78" i="30"/>
  <c r="J88" i="30"/>
  <c r="J77" i="30"/>
  <c r="J70" i="30"/>
  <c r="J84" i="30"/>
  <c r="J91" i="30"/>
  <c r="J80" i="30"/>
  <c r="J86" i="30"/>
  <c r="J94" i="30"/>
  <c r="J72" i="30"/>
  <c r="J65" i="30"/>
  <c r="J93" i="30"/>
  <c r="J79" i="30"/>
  <c r="J68" i="30"/>
  <c r="J75" i="30"/>
  <c r="J85" i="30"/>
  <c r="J66" i="30"/>
  <c r="J100" i="29" l="1"/>
  <c r="J100" i="30"/>
  <c r="J100" i="28"/>
</calcChain>
</file>

<file path=xl/sharedStrings.xml><?xml version="1.0" encoding="utf-8"?>
<sst xmlns="http://schemas.openxmlformats.org/spreadsheetml/2006/main" count="2091" uniqueCount="344">
  <si>
    <t>k1:S20</t>
    <phoneticPr fontId="7"/>
  </si>
  <si>
    <t>自動車交通量調査結果集計表（方向別）</t>
    <phoneticPr fontId="7"/>
  </si>
  <si>
    <t>方向</t>
  </si>
  <si>
    <t xml:space="preserve"> </t>
  </si>
  <si>
    <t>小型車類</t>
    <phoneticPr fontId="7"/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</si>
  <si>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</si>
  <si>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</si>
  <si>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</si>
  <si>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</si>
  <si>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</si>
  <si>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</si>
  <si>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</si>
  <si>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</si>
  <si>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</si>
  <si>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</si>
  <si>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7"/>
  </si>
  <si>
    <t>係数
（％）</t>
    <phoneticPr fontId="7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</si>
  <si>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</si>
  <si>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</si>
  <si>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</si>
  <si>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</si>
  <si>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</si>
  <si>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</si>
  <si>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</si>
  <si>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</si>
  <si>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</si>
  <si>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</si>
  <si>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</si>
  <si>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</si>
  <si>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</si>
  <si>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</si>
  <si>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</si>
  <si>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</si>
  <si>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</si>
  <si>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</si>
  <si>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</si>
  <si>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</si>
  <si>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</si>
  <si>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</si>
  <si>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</si>
  <si>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</si>
  <si>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</si>
  <si>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</si>
  <si>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</si>
  <si>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</si>
  <si>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7"/>
  </si>
  <si>
    <t>18:00～18:10</t>
  </si>
  <si>
    <t>18:10～18:20</t>
  </si>
  <si>
    <t>18:20～18:30</t>
  </si>
  <si>
    <t>18:30～18:40</t>
  </si>
  <si>
    <t>18:40～18:50</t>
  </si>
  <si>
    <t>18:50～19:00</t>
    <phoneticPr fontId="7"/>
  </si>
  <si>
    <t>18:00～19:00</t>
    <phoneticPr fontId="7"/>
  </si>
  <si>
    <t>１２時間合計</t>
    <rPh sb="4" eb="5">
      <t>ゴウ</t>
    </rPh>
    <phoneticPr fontId="7"/>
  </si>
  <si>
    <t>12</t>
  </si>
  <si>
    <t/>
  </si>
  <si>
    <t>1</t>
  </si>
  <si>
    <t>2</t>
  </si>
  <si>
    <t>34</t>
  </si>
  <si>
    <t>3</t>
  </si>
  <si>
    <t>4</t>
  </si>
  <si>
    <t>56</t>
  </si>
  <si>
    <t>5</t>
  </si>
  <si>
    <t>6</t>
  </si>
  <si>
    <t>1+2+34+8+12</t>
  </si>
  <si>
    <t>断面：Ａ</t>
  </si>
  <si>
    <t>18:50～19:00</t>
    <phoneticPr fontId="7"/>
  </si>
  <si>
    <t>18:00～19:00</t>
    <phoneticPr fontId="7"/>
  </si>
  <si>
    <t>4+5+63+7+11</t>
  </si>
  <si>
    <t>断面：Ｂ</t>
  </si>
  <si>
    <t>7+8+92+6+10</t>
  </si>
  <si>
    <t>断面：Ｃ</t>
  </si>
  <si>
    <t>小型車類</t>
    <phoneticPr fontId="7"/>
  </si>
  <si>
    <t>混入率
（％）</t>
    <phoneticPr fontId="7"/>
  </si>
  <si>
    <t>18:50～19:00</t>
    <phoneticPr fontId="7"/>
  </si>
  <si>
    <t>混入率
（％）</t>
    <phoneticPr fontId="7"/>
  </si>
  <si>
    <t>係数
（％）</t>
    <phoneticPr fontId="7"/>
  </si>
  <si>
    <t>№８</t>
  </si>
  <si>
    <t>k1:S20</t>
    <phoneticPr fontId="7"/>
  </si>
  <si>
    <t>自動車交通量調査結果集計表（方向別）</t>
    <phoneticPr fontId="7"/>
  </si>
  <si>
    <t>係数
（％）</t>
    <phoneticPr fontId="7"/>
  </si>
  <si>
    <t>k1:S20</t>
    <phoneticPr fontId="7"/>
  </si>
  <si>
    <t>17:00～18:00</t>
    <phoneticPr fontId="7"/>
  </si>
  <si>
    <t>自動車交通量調査結果集計表（断面別）</t>
    <phoneticPr fontId="7"/>
  </si>
  <si>
    <t>小型車類</t>
    <phoneticPr fontId="7"/>
  </si>
  <si>
    <t>係数
（％）</t>
    <phoneticPr fontId="7"/>
  </si>
  <si>
    <t>18:50～19:00</t>
    <phoneticPr fontId="7"/>
  </si>
  <si>
    <t>18:00～19:00</t>
    <phoneticPr fontId="7"/>
  </si>
  <si>
    <t>自動車交通量調査結果集計表（断面別）</t>
    <phoneticPr fontId="7"/>
  </si>
  <si>
    <t>混入率
（％）</t>
    <phoneticPr fontId="7"/>
  </si>
  <si>
    <t>k1:S20</t>
    <phoneticPr fontId="7"/>
  </si>
  <si>
    <t>自動車交通量調査結果集計表（断面別）</t>
    <phoneticPr fontId="7"/>
  </si>
  <si>
    <t>小型車類</t>
    <phoneticPr fontId="7"/>
  </si>
  <si>
    <t>混入率
（％）</t>
    <phoneticPr fontId="7"/>
  </si>
  <si>
    <t>係数
（％）</t>
    <phoneticPr fontId="7"/>
  </si>
  <si>
    <t>混入率
（％）</t>
    <phoneticPr fontId="7"/>
  </si>
  <si>
    <t>係数
（％）</t>
    <phoneticPr fontId="7"/>
  </si>
  <si>
    <t>17:00～18:00</t>
    <phoneticPr fontId="7"/>
  </si>
  <si>
    <t>18:00～19:00</t>
    <phoneticPr fontId="7"/>
  </si>
  <si>
    <t>18:50～19:00</t>
    <phoneticPr fontId="7"/>
  </si>
  <si>
    <t>18:00～19:00</t>
    <phoneticPr fontId="7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</si>
  <si>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6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</si>
  <si>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6"/>
  </si>
  <si>
    <t>→　流入方向</t>
    <rPh sb="2" eb="3">
      <t>リュウ</t>
    </rPh>
    <rPh sb="3" eb="4">
      <t>ニュウ</t>
    </rPh>
    <rPh sb="4" eb="6">
      <t>ホウコウ</t>
    </rPh>
    <phoneticPr fontId="16"/>
  </si>
  <si>
    <t>Ａ</t>
    <phoneticPr fontId="16"/>
  </si>
  <si>
    <t>Ｂ</t>
    <phoneticPr fontId="16"/>
  </si>
  <si>
    <t>Ｃ</t>
    <phoneticPr fontId="16"/>
  </si>
  <si>
    <t>合　計</t>
    <rPh sb="0" eb="1">
      <t>ゴウ</t>
    </rPh>
    <rPh sb="2" eb="3">
      <t>ケイ</t>
    </rPh>
    <phoneticPr fontId="16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</si>
  <si>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6"/>
  </si>
  <si>
    <t>Ａ</t>
    <phoneticPr fontId="16"/>
  </si>
  <si>
    <t>----</t>
    <phoneticPr fontId="16"/>
  </si>
  <si>
    <t>乗用車</t>
    <rPh sb="0" eb="3">
      <t>ジョウヨウシャ</t>
    </rPh>
    <phoneticPr fontId="16"/>
  </si>
  <si>
    <t>小型貨物</t>
    <rPh sb="0" eb="2">
      <t>コガタ</t>
    </rPh>
    <rPh sb="2" eb="4">
      <t>カモツ</t>
    </rPh>
    <phoneticPr fontId="16"/>
  </si>
  <si>
    <t>普通貨物</t>
    <rPh sb="0" eb="2">
      <t>フツウ</t>
    </rPh>
    <rPh sb="2" eb="4">
      <t>カモツ</t>
    </rPh>
    <phoneticPr fontId="16"/>
  </si>
  <si>
    <t>バス</t>
    <phoneticPr fontId="16"/>
  </si>
  <si>
    <t>合計</t>
    <rPh sb="0" eb="2">
      <t>ゴウケイ</t>
    </rPh>
    <phoneticPr fontId="16"/>
  </si>
  <si>
    <t>→流出方向</t>
    <rPh sb="1" eb="3">
      <t>リュウシュツ</t>
    </rPh>
    <rPh sb="3" eb="5">
      <t>ホウコウ</t>
    </rPh>
    <phoneticPr fontId="16"/>
  </si>
  <si>
    <t>Ｂ</t>
    <phoneticPr fontId="16"/>
  </si>
  <si>
    <t>バス</t>
    <phoneticPr fontId="16"/>
  </si>
  <si>
    <t>Ｃ</t>
    <phoneticPr fontId="16"/>
  </si>
  <si>
    <t>交 通 量 時 間 変 動 図</t>
  </si>
  <si>
    <t>大型車混入率</t>
    <phoneticPr fontId="22"/>
  </si>
  <si>
    <t>小型車</t>
    <phoneticPr fontId="22"/>
  </si>
  <si>
    <t>大型車</t>
    <phoneticPr fontId="22"/>
  </si>
  <si>
    <t>種別　時間帯</t>
  </si>
  <si>
    <t>小型車</t>
  </si>
  <si>
    <t>合　計</t>
  </si>
  <si>
    <t>大型車混入率</t>
  </si>
  <si>
    <t>Ａ　合計</t>
  </si>
  <si>
    <t>大型車混入率</t>
    <phoneticPr fontId="22"/>
  </si>
  <si>
    <t>小型車</t>
    <phoneticPr fontId="22"/>
  </si>
  <si>
    <t>大型車</t>
    <phoneticPr fontId="22"/>
  </si>
  <si>
    <t>Ｂ　合計</t>
  </si>
  <si>
    <t>小型車</t>
    <phoneticPr fontId="22"/>
  </si>
  <si>
    <t>大型車</t>
    <phoneticPr fontId="22"/>
  </si>
  <si>
    <t>Ｃ　合計</t>
  </si>
  <si>
    <t>渋滞長調査結果集計表</t>
  </si>
  <si>
    <t>対象方向　：ＡＢ</t>
  </si>
  <si>
    <t>流入方向 A</t>
  </si>
  <si>
    <t>滞留</t>
    <rPh sb="0" eb="2">
      <t>タイリュウ</t>
    </rPh>
    <phoneticPr fontId="22"/>
  </si>
  <si>
    <t>渋滞</t>
    <rPh sb="0" eb="2">
      <t>ジュウタイ</t>
    </rPh>
    <phoneticPr fontId="22"/>
  </si>
  <si>
    <t>滞留長</t>
  </si>
  <si>
    <t>渋滞長</t>
  </si>
  <si>
    <t>観測時間</t>
  </si>
  <si>
    <t>車線</t>
    <rPh sb="0" eb="2">
      <t>シャセン</t>
    </rPh>
    <phoneticPr fontId="22"/>
  </si>
  <si>
    <t>原因</t>
    <rPh sb="0" eb="2">
      <t>ゲンイン</t>
    </rPh>
    <phoneticPr fontId="22"/>
  </si>
  <si>
    <t>(m)</t>
  </si>
  <si>
    <t>分：秒</t>
  </si>
  <si>
    <t>－</t>
  </si>
  <si>
    <t>最　大</t>
    <rPh sb="0" eb="3">
      <t>サイダイ</t>
    </rPh>
    <phoneticPr fontId="22"/>
  </si>
  <si>
    <t>－</t>
    <phoneticPr fontId="22"/>
  </si>
  <si>
    <t>渋滞原因</t>
    <phoneticPr fontId="22"/>
  </si>
  <si>
    <t>対象方向　：ＣＤ</t>
  </si>
  <si>
    <t>歩行者･自転車交通量調査表</t>
  </si>
  <si>
    <t>　</t>
  </si>
  <si>
    <t>天　候　　：晴れ</t>
  </si>
  <si>
    <t>ｱ</t>
  </si>
  <si>
    <t>ｲ</t>
  </si>
  <si>
    <t>時間帯　　　種別</t>
    <phoneticPr fontId="27"/>
  </si>
  <si>
    <t>歩行者</t>
  </si>
  <si>
    <t>自転車</t>
  </si>
  <si>
    <t xml:space="preserve"> 7:00～ 7:10</t>
  </si>
  <si>
    <t xml:space="preserve"> 7:10～ 7:20</t>
  </si>
  <si>
    <t xml:space="preserve"> 7:20～ 7:30</t>
  </si>
  <si>
    <t xml:space="preserve"> 7:30～ 7:40</t>
  </si>
  <si>
    <t xml:space="preserve"> 7:40～ 7:50</t>
  </si>
  <si>
    <t xml:space="preserve"> 7:50～ 8:00</t>
  </si>
  <si>
    <t xml:space="preserve"> 7:00～ 8:00</t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</si>
  <si>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</si>
  <si>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</si>
  <si>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</si>
  <si>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</si>
  <si>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</si>
  <si>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8:50～ 9:00</t>
  </si>
  <si>
    <t xml:space="preserve"> 8:00～ 9:00</t>
  </si>
  <si>
    <t xml:space="preserve"> 9:00～10:00</t>
  </si>
  <si>
    <t>16:00～16:10</t>
  </si>
  <si>
    <t>16:10～16:20</t>
  </si>
  <si>
    <t>16:20～16:30</t>
  </si>
  <si>
    <t>16:30～16:40</t>
  </si>
  <si>
    <t>16:40～16:50</t>
  </si>
  <si>
    <t>16:50～17:00</t>
  </si>
  <si>
    <t>17:00～18:00</t>
  </si>
  <si>
    <t>18:00～19:00</t>
  </si>
  <si>
    <t>１２時間合計</t>
    <rPh sb="4" eb="5">
      <t>ゴウ</t>
    </rPh>
    <phoneticPr fontId="27"/>
  </si>
  <si>
    <t>ｳ</t>
  </si>
  <si>
    <t>ｴ</t>
  </si>
  <si>
    <t>時間帯　　　種別</t>
    <phoneticPr fontId="27"/>
  </si>
  <si>
    <t>ｵ</t>
  </si>
  <si>
    <t>ｶ</t>
  </si>
  <si>
    <t>歩行者交通量時間変動図</t>
    <phoneticPr fontId="22"/>
  </si>
  <si>
    <t>7時台</t>
  </si>
  <si>
    <t>8時台</t>
  </si>
  <si>
    <t>9時台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</si>
  <si>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</si>
  <si>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</si>
  <si>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</si>
  <si>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</si>
  <si>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</si>
  <si>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</si>
  <si>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</si>
  <si>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</si>
  <si>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</si>
  <si>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合計</t>
    <rPh sb="0" eb="2">
      <t>ゴウケイ</t>
    </rPh>
    <phoneticPr fontId="22"/>
  </si>
  <si>
    <t>歩行者交通量時間変動図</t>
    <phoneticPr fontId="22"/>
  </si>
  <si>
    <t>歩行者交通量時間変動図</t>
    <phoneticPr fontId="22"/>
  </si>
  <si>
    <t>調査地点　：Ｎｏ．5　大椎台団地入口交差点</t>
    <rPh sb="13" eb="14">
      <t>ダイ</t>
    </rPh>
    <phoneticPr fontId="3"/>
  </si>
  <si>
    <t>調査地点　：Ｎｏ．５　大椎台団地入口交差点</t>
    <rPh sb="13" eb="14">
      <t>ダイ</t>
    </rPh>
    <phoneticPr fontId="3"/>
  </si>
  <si>
    <t>調査地点　：Ｎｏ．5　大椎台団地入口交差点</t>
    <rPh sb="11" eb="12">
      <t>オオ</t>
    </rPh>
    <rPh sb="12" eb="13">
      <t>シイ</t>
    </rPh>
    <rPh sb="13" eb="14">
      <t>ダイ</t>
    </rPh>
    <rPh sb="14" eb="16">
      <t>ダンチ</t>
    </rPh>
    <rPh sb="16" eb="18">
      <t>イリグチ</t>
    </rPh>
    <phoneticPr fontId="3"/>
  </si>
  <si>
    <t>調査地点　：Ｎｏ．５　大椎台団地入口交差点C</t>
    <phoneticPr fontId="3"/>
  </si>
  <si>
    <t>調査地点　：Ｎｏ．５　大椎台団地入口交差点A</t>
    <phoneticPr fontId="3"/>
  </si>
  <si>
    <t>調査地点　：Ｎｏ．５　大椎台団地入口交差点B</t>
    <phoneticPr fontId="3"/>
  </si>
  <si>
    <t>調査地点　：Ｎｏ．５　大椎台団地入口交差点</t>
    <rPh sb="11" eb="12">
      <t>オオ</t>
    </rPh>
    <rPh sb="12" eb="13">
      <t>シイ</t>
    </rPh>
    <rPh sb="13" eb="14">
      <t>ダイ</t>
    </rPh>
    <rPh sb="14" eb="16">
      <t>ダンチ</t>
    </rPh>
    <rPh sb="16" eb="18">
      <t>イリグチ</t>
    </rPh>
    <phoneticPr fontId="3"/>
  </si>
  <si>
    <t>調査地点　：Ｎｏ．５　大椎台団地入口交差点</t>
    <rPh sb="11" eb="12">
      <t>オオ</t>
    </rPh>
    <rPh sb="12" eb="13">
      <t>シイ</t>
    </rPh>
    <rPh sb="13" eb="14">
      <t>ダイ</t>
    </rPh>
    <rPh sb="14" eb="16">
      <t>ダンチ</t>
    </rPh>
    <rPh sb="16" eb="18">
      <t>イリグチ</t>
    </rPh>
    <phoneticPr fontId="3"/>
  </si>
  <si>
    <t>調査地点　：Ｎｏ．５　大椎台団地入口交差点</t>
    <rPh sb="11" eb="12">
      <t>オオ</t>
    </rPh>
    <rPh sb="12" eb="13">
      <t>シイ</t>
    </rPh>
    <rPh sb="13" eb="14">
      <t>ダイ</t>
    </rPh>
    <rPh sb="14" eb="18">
      <t>ダンチイリグチ</t>
    </rPh>
    <phoneticPr fontId="3"/>
  </si>
  <si>
    <t>流入部計(1+2)</t>
    <phoneticPr fontId="3"/>
  </si>
  <si>
    <t>流出部計(3+6)</t>
    <phoneticPr fontId="3"/>
  </si>
  <si>
    <t>流入部計(3+4)</t>
    <phoneticPr fontId="3"/>
  </si>
  <si>
    <t>流出部計(2+5)</t>
    <phoneticPr fontId="3"/>
  </si>
  <si>
    <t>流入部計(5+6)</t>
    <phoneticPr fontId="3"/>
  </si>
  <si>
    <t>流出部計(1+4)</t>
    <phoneticPr fontId="3"/>
  </si>
  <si>
    <t>断面合計(1+2+3+6)</t>
    <phoneticPr fontId="3"/>
  </si>
  <si>
    <t>断面合計(2+3+4+5)</t>
    <phoneticPr fontId="3"/>
  </si>
  <si>
    <t>断面合計(1+4+5+6)</t>
    <phoneticPr fontId="3"/>
  </si>
  <si>
    <t>流入部計(1+2)</t>
    <phoneticPr fontId="3"/>
  </si>
  <si>
    <t>流出部計(3+6)</t>
    <phoneticPr fontId="3"/>
  </si>
  <si>
    <t>流入部計(3+4)</t>
    <phoneticPr fontId="3"/>
  </si>
  <si>
    <t>流出部計(2+5)</t>
    <phoneticPr fontId="3"/>
  </si>
  <si>
    <t>流入部計(5+6)</t>
    <phoneticPr fontId="3"/>
  </si>
  <si>
    <t>流出部計(1+4)</t>
    <phoneticPr fontId="3"/>
  </si>
  <si>
    <t>No.5 大椎台団地入口交差点</t>
    <rPh sb="5" eb="6">
      <t>オオ</t>
    </rPh>
    <rPh sb="6" eb="8">
      <t>シイダイ</t>
    </rPh>
    <rPh sb="8" eb="10">
      <t>ダンチ</t>
    </rPh>
    <rPh sb="10" eb="12">
      <t>イリグチ</t>
    </rPh>
    <rPh sb="12" eb="15">
      <t>コウサテン</t>
    </rPh>
    <phoneticPr fontId="22"/>
  </si>
  <si>
    <t>観測日：</t>
    <rPh sb="0" eb="2">
      <t>カンソク</t>
    </rPh>
    <rPh sb="2" eb="3">
      <t>ヒ</t>
    </rPh>
    <phoneticPr fontId="22"/>
  </si>
  <si>
    <t>平成２９年１月２４日（火）</t>
    <rPh sb="0" eb="2">
      <t>ヘイセイ</t>
    </rPh>
    <rPh sb="4" eb="5">
      <t>ネン</t>
    </rPh>
    <rPh sb="6" eb="7">
      <t>ツキ</t>
    </rPh>
    <rPh sb="9" eb="10">
      <t>ヒ</t>
    </rPh>
    <rPh sb="11" eb="12">
      <t>カ</t>
    </rPh>
    <phoneticPr fontId="22"/>
  </si>
  <si>
    <t>天候：</t>
    <rPh sb="0" eb="2">
      <t>テンコウ</t>
    </rPh>
    <phoneticPr fontId="22"/>
  </si>
  <si>
    <t>観測者</t>
    <rPh sb="0" eb="2">
      <t>カンソク</t>
    </rPh>
    <rPh sb="2" eb="3">
      <t>シャ</t>
    </rPh>
    <phoneticPr fontId="22"/>
  </si>
  <si>
    <t>監督員
チェック</t>
    <rPh sb="0" eb="2">
      <t>カントク</t>
    </rPh>
    <rPh sb="2" eb="3">
      <t>イン</t>
    </rPh>
    <phoneticPr fontId="22"/>
  </si>
  <si>
    <t>観測時間帯</t>
    <rPh sb="0" eb="2">
      <t>カンソク</t>
    </rPh>
    <rPh sb="2" eb="4">
      <t>ジカン</t>
    </rPh>
    <rPh sb="4" eb="5">
      <t>タイ</t>
    </rPh>
    <phoneticPr fontId="22"/>
  </si>
  <si>
    <t>乗用車
3,5,7</t>
    <rPh sb="0" eb="3">
      <t>ジョウヨウシャ</t>
    </rPh>
    <phoneticPr fontId="22"/>
  </si>
  <si>
    <t>小型貨物車
4,6</t>
    <rPh sb="0" eb="2">
      <t>コガタ</t>
    </rPh>
    <rPh sb="2" eb="5">
      <t>カモツシャ</t>
    </rPh>
    <phoneticPr fontId="22"/>
  </si>
  <si>
    <t>バス
2</t>
    <phoneticPr fontId="22"/>
  </si>
  <si>
    <t>普通貨物車
1,9,0</t>
    <rPh sb="0" eb="2">
      <t>フツウ</t>
    </rPh>
    <rPh sb="2" eb="5">
      <t>カモツシャ</t>
    </rPh>
    <phoneticPr fontId="22"/>
  </si>
  <si>
    <t>7:</t>
    <phoneticPr fontId="22"/>
  </si>
  <si>
    <t>00</t>
    <phoneticPr fontId="22"/>
  </si>
  <si>
    <t>～</t>
    <phoneticPr fontId="22"/>
  </si>
  <si>
    <t>7：</t>
    <phoneticPr fontId="22"/>
  </si>
  <si>
    <t>10</t>
    <phoneticPr fontId="22"/>
  </si>
  <si>
    <t>20</t>
    <phoneticPr fontId="22"/>
  </si>
  <si>
    <t>30</t>
    <phoneticPr fontId="22"/>
  </si>
  <si>
    <t>40</t>
    <phoneticPr fontId="22"/>
  </si>
  <si>
    <t>50</t>
    <phoneticPr fontId="22"/>
  </si>
  <si>
    <t>8：</t>
    <phoneticPr fontId="22"/>
  </si>
  <si>
    <t>8:</t>
    <phoneticPr fontId="22"/>
  </si>
  <si>
    <t>9:</t>
    <phoneticPr fontId="22"/>
  </si>
  <si>
    <t>10:</t>
    <phoneticPr fontId="22"/>
  </si>
  <si>
    <t>11:</t>
    <phoneticPr fontId="22"/>
  </si>
  <si>
    <t>12:</t>
    <phoneticPr fontId="22"/>
  </si>
  <si>
    <t>13:</t>
    <phoneticPr fontId="22"/>
  </si>
  <si>
    <t>14:</t>
    <phoneticPr fontId="22"/>
  </si>
  <si>
    <t>15:</t>
    <phoneticPr fontId="22"/>
  </si>
  <si>
    <t>16:</t>
    <phoneticPr fontId="22"/>
  </si>
  <si>
    <t>17:</t>
    <phoneticPr fontId="22"/>
  </si>
  <si>
    <t>18:</t>
    <phoneticPr fontId="22"/>
  </si>
  <si>
    <t>19:</t>
    <phoneticPr fontId="22"/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</si>
  <si>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22"/>
  </si>
  <si>
    <t>流入方向 B</t>
    <phoneticPr fontId="3"/>
  </si>
  <si>
    <t>通過時間</t>
  </si>
  <si>
    <t>散布図用縮尺変動値</t>
    <rPh sb="0" eb="2">
      <t>サンプ</t>
    </rPh>
    <rPh sb="2" eb="3">
      <t>ズ</t>
    </rPh>
    <rPh sb="3" eb="4">
      <t>ヨウ</t>
    </rPh>
    <rPh sb="4" eb="6">
      <t>シュクシャク</t>
    </rPh>
    <rPh sb="6" eb="8">
      <t>ヘンドウ</t>
    </rPh>
    <rPh sb="8" eb="9">
      <t>アタイ</t>
    </rPh>
    <phoneticPr fontId="3"/>
  </si>
  <si>
    <t>流入方向 C</t>
    <phoneticPr fontId="3"/>
  </si>
  <si>
    <t>流入方向 D</t>
    <phoneticPr fontId="3"/>
  </si>
  <si>
    <t>ア</t>
    <phoneticPr fontId="16"/>
  </si>
  <si>
    <t>イ</t>
    <phoneticPr fontId="16"/>
  </si>
  <si>
    <t>ウ</t>
    <phoneticPr fontId="16"/>
  </si>
  <si>
    <t>エ</t>
    <phoneticPr fontId="16"/>
  </si>
  <si>
    <t>オ</t>
    <phoneticPr fontId="16"/>
  </si>
  <si>
    <t>カ</t>
    <phoneticPr fontId="16"/>
  </si>
  <si>
    <t>歩行者</t>
    <rPh sb="0" eb="3">
      <t>ホコウシャ</t>
    </rPh>
    <phoneticPr fontId="22"/>
  </si>
  <si>
    <t>自転車</t>
    <rPh sb="0" eb="3">
      <t>ジテンシャ</t>
    </rPh>
    <phoneticPr fontId="22"/>
  </si>
  <si>
    <t>7:</t>
    <phoneticPr fontId="22"/>
  </si>
  <si>
    <t>00</t>
    <phoneticPr fontId="22"/>
  </si>
  <si>
    <t>～</t>
    <phoneticPr fontId="22"/>
  </si>
  <si>
    <t>7：</t>
    <phoneticPr fontId="22"/>
  </si>
  <si>
    <t>10</t>
    <phoneticPr fontId="22"/>
  </si>
  <si>
    <t>20</t>
    <phoneticPr fontId="22"/>
  </si>
  <si>
    <t>30</t>
    <phoneticPr fontId="22"/>
  </si>
  <si>
    <t>40</t>
    <phoneticPr fontId="22"/>
  </si>
  <si>
    <t>50</t>
    <phoneticPr fontId="22"/>
  </si>
  <si>
    <t>8：</t>
    <phoneticPr fontId="22"/>
  </si>
  <si>
    <t>8:</t>
    <phoneticPr fontId="22"/>
  </si>
  <si>
    <t>9:</t>
    <phoneticPr fontId="22"/>
  </si>
  <si>
    <t>10:</t>
    <phoneticPr fontId="22"/>
  </si>
  <si>
    <t>11:</t>
    <phoneticPr fontId="22"/>
  </si>
  <si>
    <t>12:</t>
    <phoneticPr fontId="22"/>
  </si>
  <si>
    <t>13:</t>
    <phoneticPr fontId="22"/>
  </si>
  <si>
    <t>14:</t>
    <phoneticPr fontId="22"/>
  </si>
  <si>
    <t>15:</t>
    <phoneticPr fontId="22"/>
  </si>
  <si>
    <t>16:</t>
    <phoneticPr fontId="22"/>
  </si>
  <si>
    <t>17:</t>
    <phoneticPr fontId="22"/>
  </si>
  <si>
    <t>18:</t>
    <phoneticPr fontId="22"/>
  </si>
  <si>
    <t>19:</t>
    <phoneticPr fontId="22"/>
  </si>
  <si>
    <t>A</t>
    <phoneticPr fontId="3"/>
  </si>
  <si>
    <t>B</t>
    <phoneticPr fontId="3"/>
  </si>
  <si>
    <t>合計</t>
    <rPh sb="0" eb="2">
      <t>ゴウケイ</t>
    </rPh>
    <phoneticPr fontId="3"/>
  </si>
  <si>
    <t>ｃ</t>
    <phoneticPr fontId="3"/>
  </si>
  <si>
    <t>調査年月日：平成29年 1月24日（火）天候：晴れ</t>
    <rPh sb="18" eb="19">
      <t>カ</t>
    </rPh>
    <phoneticPr fontId="3"/>
  </si>
  <si>
    <t>調査年月日：平成29年 1月24日（火）　天候：晴れ</t>
    <rPh sb="18" eb="19">
      <t>カ</t>
    </rPh>
    <phoneticPr fontId="3"/>
  </si>
  <si>
    <t>調査年月日：平成29年 1月24日（火）天候：晴れ</t>
    <rPh sb="18" eb="19">
      <t>カ</t>
    </rPh>
    <phoneticPr fontId="22"/>
  </si>
  <si>
    <t>調査年月日：平成29年 1月24日（火）</t>
    <rPh sb="18" eb="19">
      <t>カ</t>
    </rPh>
    <phoneticPr fontId="3"/>
  </si>
  <si>
    <t>調査年月日：平成29年 １月24日（火）天候：晴れ</t>
    <rPh sb="18" eb="19">
      <t>カ</t>
    </rPh>
    <phoneticPr fontId="3"/>
  </si>
  <si>
    <t>時間帯：ピーク時間（18：００－19：００）</t>
    <rPh sb="0" eb="3">
      <t>ジカンタイ</t>
    </rPh>
    <rPh sb="7" eb="9">
      <t>ジカン</t>
    </rPh>
    <phoneticPr fontId="39"/>
  </si>
  <si>
    <t>時間帯：12時間合計（７：００－１９：００）</t>
    <rPh sb="0" eb="3">
      <t>ジカンタイ</t>
    </rPh>
    <rPh sb="6" eb="8">
      <t>ジカン</t>
    </rPh>
    <rPh sb="8" eb="10">
      <t>ゴウケイ</t>
    </rPh>
    <phoneticPr fontId="39"/>
  </si>
  <si>
    <t>調査年月日：平成29年１月24日（火）　天候：晴れ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ツキ</t>
    </rPh>
    <rPh sb="15" eb="16">
      <t>ヒ</t>
    </rPh>
    <rPh sb="17" eb="18">
      <t>カ</t>
    </rPh>
    <rPh sb="20" eb="22">
      <t>テンコウ</t>
    </rPh>
    <rPh sb="23" eb="24">
      <t>ハ</t>
    </rPh>
    <phoneticPr fontId="39"/>
  </si>
  <si>
    <t>調査地点名：NO.5　大椎台団地入口交差点</t>
    <rPh sb="0" eb="2">
      <t>チョウサ</t>
    </rPh>
    <rPh sb="2" eb="4">
      <t>チテン</t>
    </rPh>
    <rPh sb="4" eb="5">
      <t>メイ</t>
    </rPh>
    <rPh sb="11" eb="12">
      <t>オオ</t>
    </rPh>
    <rPh sb="12" eb="13">
      <t>シイ</t>
    </rPh>
    <rPh sb="13" eb="14">
      <t>ダイ</t>
    </rPh>
    <rPh sb="14" eb="16">
      <t>ダンチ</t>
    </rPh>
    <rPh sb="16" eb="18">
      <t>イリグチ</t>
    </rPh>
    <rPh sb="18" eb="21">
      <t>コウサテン</t>
    </rPh>
    <phoneticPr fontId="39"/>
  </si>
  <si>
    <t>自　動　車　交　通　流　動　図</t>
    <rPh sb="0" eb="1">
      <t>ジ</t>
    </rPh>
    <rPh sb="2" eb="3">
      <t>ドウ</t>
    </rPh>
    <rPh sb="4" eb="5">
      <t>シャ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39"/>
  </si>
  <si>
    <t>6φ</t>
    <phoneticPr fontId="16"/>
  </si>
  <si>
    <t>5φ</t>
    <phoneticPr fontId="16"/>
  </si>
  <si>
    <t>4φ</t>
    <phoneticPr fontId="16"/>
  </si>
  <si>
    <t>3φ</t>
    <phoneticPr fontId="16"/>
  </si>
  <si>
    <t>2φ</t>
    <phoneticPr fontId="16"/>
  </si>
  <si>
    <t>1φ</t>
    <phoneticPr fontId="16"/>
  </si>
  <si>
    <t>現示階梯図</t>
    <rPh sb="0" eb="1">
      <t>ゲン</t>
    </rPh>
    <rPh sb="1" eb="2">
      <t>シメ</t>
    </rPh>
    <rPh sb="2" eb="4">
      <t>カイテイ</t>
    </rPh>
    <rPh sb="4" eb="5">
      <t>ズ</t>
    </rPh>
    <phoneticPr fontId="16"/>
  </si>
  <si>
    <t>φ</t>
    <phoneticPr fontId="44"/>
  </si>
  <si>
    <t>17時台</t>
    <rPh sb="2" eb="3">
      <t>ジ</t>
    </rPh>
    <rPh sb="3" eb="4">
      <t>ダイ</t>
    </rPh>
    <phoneticPr fontId="16"/>
  </si>
  <si>
    <t>12時台</t>
    <rPh sb="2" eb="3">
      <t>ジ</t>
    </rPh>
    <rPh sb="3" eb="4">
      <t>ダイ</t>
    </rPh>
    <phoneticPr fontId="16"/>
  </si>
  <si>
    <t>7時台</t>
    <rPh sb="1" eb="2">
      <t>ジ</t>
    </rPh>
    <rPh sb="2" eb="3">
      <t>ダイ</t>
    </rPh>
    <phoneticPr fontId="16"/>
  </si>
  <si>
    <t>Ｂ信号（自動車用）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</si>
  <si>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BF</t>
    <phoneticPr fontId="16"/>
  </si>
  <si>
    <t>ｂ信号（歩行者用）</t>
    <rPh sb="1" eb="3">
      <t>シンゴウ</t>
    </rPh>
    <rPh sb="4" eb="7">
      <t>ホコウシャ</t>
    </rPh>
    <rPh sb="7" eb="8">
      <t>ヨウ</t>
    </rPh>
    <phoneticPr fontId="16"/>
  </si>
  <si>
    <t>Ａ信号（自動車用）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</si>
  <si>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ａ信号（歩行者用）</t>
    <rPh sb="1" eb="3">
      <t>シンゴウ</t>
    </rPh>
    <rPh sb="4" eb="7">
      <t>ホコウシャ</t>
    </rPh>
    <rPh sb="7" eb="8">
      <t>ヨウ</t>
    </rPh>
    <phoneticPr fontId="16"/>
  </si>
  <si>
    <t>信号</t>
  </si>
  <si>
    <t>階梯</t>
  </si>
  <si>
    <t>青点滅</t>
    <rPh sb="0" eb="1">
      <t>アオ</t>
    </rPh>
    <rPh sb="1" eb="3">
      <t>テンメツ</t>
    </rPh>
    <phoneticPr fontId="16"/>
  </si>
  <si>
    <t>平成29年1月24日(火)</t>
    <rPh sb="0" eb="2">
      <t>ヘイセイ</t>
    </rPh>
    <rPh sb="4" eb="5">
      <t>ネン</t>
    </rPh>
    <rPh sb="6" eb="7">
      <t>ツキ</t>
    </rPh>
    <rPh sb="9" eb="10">
      <t>ヒ</t>
    </rPh>
    <rPh sb="11" eb="12">
      <t>カ</t>
    </rPh>
    <phoneticPr fontId="16"/>
  </si>
  <si>
    <t>調査年月日：</t>
    <rPh sb="4" eb="5">
      <t>ヒ</t>
    </rPh>
    <phoneticPr fontId="16"/>
  </si>
  <si>
    <t>青矢</t>
    <rPh sb="0" eb="1">
      <t>アオ</t>
    </rPh>
    <rPh sb="1" eb="2">
      <t>ヤ</t>
    </rPh>
    <phoneticPr fontId="16"/>
  </si>
  <si>
    <t>調査地点：</t>
    <rPh sb="0" eb="2">
      <t>チョウサ</t>
    </rPh>
    <rPh sb="2" eb="4">
      <t>チテン</t>
    </rPh>
    <phoneticPr fontId="44"/>
  </si>
  <si>
    <t>赤</t>
  </si>
  <si>
    <t>黄</t>
  </si>
  <si>
    <t>信号現示集計表</t>
    <rPh sb="4" eb="6">
      <t>シュウケイ</t>
    </rPh>
    <phoneticPr fontId="44"/>
  </si>
  <si>
    <t>青</t>
  </si>
  <si>
    <t>凡　例</t>
  </si>
  <si>
    <t>調査地点図</t>
    <rPh sb="0" eb="2">
      <t>チョウサ</t>
    </rPh>
    <rPh sb="2" eb="4">
      <t>チテン</t>
    </rPh>
    <rPh sb="4" eb="5">
      <t>ズ</t>
    </rPh>
    <phoneticPr fontId="44"/>
  </si>
  <si>
    <t>調査年月日：平成29年 1月24日（火）天候：晴れ</t>
    <rPh sb="18" eb="19">
      <t>ヒ</t>
    </rPh>
    <phoneticPr fontId="3"/>
  </si>
  <si>
    <t>No,1　大椎台団地入口交差点</t>
    <rPh sb="5" eb="6">
      <t>オオ</t>
    </rPh>
    <rPh sb="6" eb="7">
      <t>シイ</t>
    </rPh>
    <rPh sb="7" eb="8">
      <t>ダイ</t>
    </rPh>
    <rPh sb="8" eb="12">
      <t>ダンチイリグチ</t>
    </rPh>
    <rPh sb="12" eb="15">
      <t>コウサテン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</si>
</sst>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0&quot;時台&quot;"/>
    <numFmt numFmtId="179" formatCode="m&quot;分&quot;ss&quot;秒&quot;"/>
    <numFmt numFmtId="180" formatCode="0.0_ "/>
    <numFmt numFmtId="181" formatCode="0.0\ &quot;%&quot;"/>
  </numFmts>
  <fonts count="53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明朝"/>
      <family val="1"/>
      <charset val="128"/>
    </font>
    <font>
      <u val="double"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10"/>
      <name val="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4" fillId="0" borderId="0" applyNumberFormat="0" applyFill="0" applyBorder="0" applyAlignment="0"/>
    <xf numFmtId="0" fontId="11" fillId="0" borderId="0"/>
    <xf numFmtId="0" fontId="14" fillId="0" borderId="0">
      <alignment vertical="center"/>
    </xf>
    <xf numFmtId="0" fontId="4" fillId="0" borderId="0"/>
    <xf numFmtId="0" fontId="11" fillId="0" borderId="0"/>
    <xf numFmtId="0" fontId="20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30" fillId="0" borderId="0"/>
    <xf numFmtId="0" fontId="2" fillId="0" borderId="0">
      <alignment vertical="center"/>
    </xf>
    <xf numFmtId="0" fontId="31" fillId="0" borderId="0"/>
    <xf numFmtId="0" fontId="4" fillId="0" borderId="0"/>
    <xf numFmtId="0" fontId="24" fillId="0" borderId="0" applyNumberFormat="0" applyBorder="0" applyAlignment="0"/>
    <xf numFmtId="0" fontId="20" fillId="0" borderId="0"/>
    <xf numFmtId="0" fontId="24" fillId="0" borderId="0"/>
    <xf numFmtId="0" fontId="1" fillId="0" borderId="0">
      <alignment vertical="center"/>
    </xf>
    <xf numFmtId="0" fontId="30" fillId="0" borderId="0"/>
  </cellStyleXfs>
  <cellXfs count="763">
    <xf numFmtId="0" fontId="0" fillId="0" borderId="0" xfId="0"/>
    <xf numFmtId="0" fontId="5" fillId="0" borderId="1" xfId="1" applyFont="1" applyBorder="1"/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2" xfId="0" applyFont="1" applyBorder="1"/>
    <xf numFmtId="0" fontId="5" fillId="0" borderId="2" xfId="1" applyFont="1" applyBorder="1"/>
    <xf numFmtId="0" fontId="5" fillId="0" borderId="4" xfId="1" applyFont="1" applyBorder="1"/>
    <xf numFmtId="0" fontId="5" fillId="0" borderId="0" xfId="1" applyFont="1" applyBorder="1"/>
    <xf numFmtId="0" fontId="4" fillId="0" borderId="0" xfId="1" applyBorder="1"/>
    <xf numFmtId="0" fontId="5" fillId="0" borderId="0" xfId="1" applyFont="1"/>
    <xf numFmtId="0" fontId="5" fillId="0" borderId="0" xfId="0" applyFont="1"/>
    <xf numFmtId="0" fontId="6" fillId="0" borderId="5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6" xfId="1" applyFont="1" applyBorder="1" applyAlignment="1">
      <alignment horizontal="centerContinuous"/>
    </xf>
    <xf numFmtId="0" fontId="5" fillId="0" borderId="0" xfId="0" applyFont="1" applyBorder="1"/>
    <xf numFmtId="0" fontId="5" fillId="0" borderId="7" xfId="1" applyFont="1" applyBorder="1"/>
    <xf numFmtId="0" fontId="5" fillId="0" borderId="5" xfId="1" applyFont="1" applyBorder="1" applyAlignment="1">
      <alignment vertical="center"/>
    </xf>
    <xf numFmtId="0" fontId="4" fillId="0" borderId="0" xfId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5" fillId="0" borderId="6" xfId="0" applyFont="1" applyBorder="1"/>
    <xf numFmtId="0" fontId="5" fillId="0" borderId="7" xfId="0" applyFont="1" applyBorder="1"/>
    <xf numFmtId="0" fontId="9" fillId="0" borderId="5" xfId="0" applyFont="1" applyBorder="1"/>
    <xf numFmtId="0" fontId="5" fillId="0" borderId="5" xfId="0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6" xfId="1" applyFont="1" applyBorder="1"/>
    <xf numFmtId="0" fontId="10" fillId="0" borderId="0" xfId="1" applyFont="1" applyBorder="1" applyAlignment="1">
      <alignment horizontal="centerContinuous"/>
    </xf>
    <xf numFmtId="0" fontId="6" fillId="0" borderId="8" xfId="1" applyFont="1" applyBorder="1" applyAlignment="1">
      <alignment horizontal="centerContinuous"/>
    </xf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9" xfId="1" applyFont="1" applyBorder="1" applyAlignment="1">
      <alignment horizontal="centerContinuous"/>
    </xf>
    <xf numFmtId="0" fontId="5" fillId="0" borderId="9" xfId="0" applyFont="1" applyBorder="1"/>
    <xf numFmtId="0" fontId="10" fillId="0" borderId="9" xfId="1" applyFont="1" applyBorder="1" applyAlignment="1">
      <alignment horizontal="centerContinuous"/>
    </xf>
    <xf numFmtId="0" fontId="5" fillId="0" borderId="9" xfId="1" applyFont="1" applyBorder="1"/>
    <xf numFmtId="0" fontId="5" fillId="0" borderId="11" xfId="1" applyFont="1" applyBorder="1"/>
    <xf numFmtId="0" fontId="5" fillId="0" borderId="1" xfId="1" quotePrefix="1" applyFont="1" applyBorder="1" applyAlignment="1">
      <alignment horizontal="right" vertical="center"/>
    </xf>
    <xf numFmtId="0" fontId="12" fillId="0" borderId="12" xfId="1" applyFont="1" applyBorder="1" applyAlignment="1">
      <alignment horizontal="centerContinuous" vertical="center"/>
    </xf>
    <xf numFmtId="0" fontId="5" fillId="0" borderId="13" xfId="1" applyFont="1" applyBorder="1" applyAlignment="1">
      <alignment horizontal="centerContinuous" vertical="center"/>
    </xf>
    <xf numFmtId="0" fontId="5" fillId="0" borderId="14" xfId="1" applyFont="1" applyBorder="1" applyAlignment="1">
      <alignment horizontal="centerContinuous" vertical="center"/>
    </xf>
    <xf numFmtId="0" fontId="12" fillId="0" borderId="13" xfId="1" applyFont="1" applyBorder="1" applyAlignment="1">
      <alignment horizontal="centerContinuous" vertical="center"/>
    </xf>
    <xf numFmtId="0" fontId="13" fillId="0" borderId="5" xfId="1" quotePrefix="1" applyFont="1" applyBorder="1" applyAlignment="1">
      <alignment horizontal="right" vertical="center"/>
    </xf>
    <xf numFmtId="0" fontId="4" fillId="0" borderId="12" xfId="1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 vertical="center"/>
    </xf>
    <xf numFmtId="0" fontId="4" fillId="0" borderId="1" xfId="0" applyFont="1" applyBorder="1"/>
    <xf numFmtId="0" fontId="4" fillId="0" borderId="15" xfId="0" applyFont="1" applyBorder="1" applyAlignment="1">
      <alignment horizontal="center"/>
    </xf>
    <xf numFmtId="0" fontId="4" fillId="0" borderId="16" xfId="0" quotePrefix="1" applyFont="1" applyBorder="1" applyAlignment="1">
      <alignment horizontal="center"/>
    </xf>
    <xf numFmtId="0" fontId="4" fillId="0" borderId="13" xfId="1" applyFont="1" applyBorder="1" applyAlignment="1">
      <alignment horizontal="centerContinuous" vertical="center"/>
    </xf>
    <xf numFmtId="0" fontId="4" fillId="0" borderId="0" xfId="0" quotePrefix="1" applyFont="1" applyBorder="1" applyAlignment="1">
      <alignment horizontal="center"/>
    </xf>
    <xf numFmtId="0" fontId="13" fillId="0" borderId="0" xfId="0" applyFont="1"/>
    <xf numFmtId="0" fontId="13" fillId="0" borderId="0" xfId="1" applyFont="1" applyAlignment="1">
      <alignment vertical="center"/>
    </xf>
    <xf numFmtId="0" fontId="4" fillId="0" borderId="8" xfId="1" quotePrefix="1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4" fillId="0" borderId="20" xfId="0" quotePrefix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20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quotePrefix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4" fillId="0" borderId="33" xfId="1" applyNumberFormat="1" applyFont="1" applyBorder="1" applyAlignment="1">
      <alignment vertical="center"/>
    </xf>
    <xf numFmtId="176" fontId="4" fillId="0" borderId="34" xfId="1" applyNumberFormat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6" fontId="4" fillId="0" borderId="38" xfId="1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quotePrefix="1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37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4" fillId="0" borderId="37" xfId="1" applyNumberFormat="1" applyFont="1" applyBorder="1" applyAlignment="1">
      <alignment vertical="center"/>
    </xf>
    <xf numFmtId="0" fontId="4" fillId="0" borderId="46" xfId="1" applyFont="1" applyBorder="1" applyAlignment="1">
      <alignment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7" xfId="1" applyFont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50" xfId="1" applyNumberFormat="1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76" fontId="4" fillId="0" borderId="50" xfId="1" applyNumberFormat="1" applyFont="1" applyBorder="1" applyAlignment="1">
      <alignment vertical="center"/>
    </xf>
    <xf numFmtId="176" fontId="4" fillId="0" borderId="49" xfId="1" applyNumberFormat="1" applyFont="1" applyBorder="1" applyAlignment="1">
      <alignment vertical="center"/>
    </xf>
    <xf numFmtId="0" fontId="4" fillId="0" borderId="52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53" xfId="1" applyFont="1" applyBorder="1" applyAlignment="1">
      <alignment vertical="center"/>
    </xf>
    <xf numFmtId="0" fontId="4" fillId="0" borderId="54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5" xfId="1" applyNumberFormat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176" fontId="4" fillId="0" borderId="26" xfId="1" applyNumberFormat="1" applyFont="1" applyBorder="1" applyAlignment="1">
      <alignment vertical="center"/>
    </xf>
    <xf numFmtId="0" fontId="4" fillId="0" borderId="55" xfId="1" applyFont="1" applyBorder="1" applyAlignment="1">
      <alignment vertical="center"/>
    </xf>
    <xf numFmtId="0" fontId="4" fillId="0" borderId="32" xfId="1" applyFont="1" applyBorder="1" applyAlignment="1">
      <alignment horizontal="center" vertical="center"/>
    </xf>
    <xf numFmtId="176" fontId="4" fillId="0" borderId="33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4" fillId="0" borderId="58" xfId="1" applyFont="1" applyBorder="1" applyAlignment="1">
      <alignment vertical="center"/>
    </xf>
    <xf numFmtId="0" fontId="4" fillId="0" borderId="57" xfId="1" applyNumberFormat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12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13" fillId="0" borderId="8" xfId="1" quotePrefix="1" applyFont="1" applyBorder="1" applyAlignment="1">
      <alignment horizontal="center" wrapText="1"/>
    </xf>
    <xf numFmtId="0" fontId="15" fillId="0" borderId="0" xfId="3" applyFont="1">
      <alignment vertical="center"/>
    </xf>
    <xf numFmtId="0" fontId="14" fillId="0" borderId="0" xfId="3">
      <alignment vertical="center"/>
    </xf>
    <xf numFmtId="0" fontId="17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left" vertical="center" indent="1"/>
    </xf>
    <xf numFmtId="0" fontId="19" fillId="0" borderId="0" xfId="3" applyFont="1">
      <alignment vertical="center"/>
    </xf>
    <xf numFmtId="0" fontId="0" fillId="0" borderId="0" xfId="3" applyFont="1">
      <alignment vertical="center"/>
    </xf>
    <xf numFmtId="177" fontId="14" fillId="0" borderId="45" xfId="3" applyNumberFormat="1" applyBorder="1" applyAlignment="1">
      <alignment horizontal="center" vertical="center"/>
    </xf>
    <xf numFmtId="0" fontId="14" fillId="0" borderId="2" xfId="3" applyBorder="1">
      <alignment vertical="center"/>
    </xf>
    <xf numFmtId="0" fontId="14" fillId="0" borderId="4" xfId="3" applyBorder="1">
      <alignment vertical="center"/>
    </xf>
    <xf numFmtId="177" fontId="14" fillId="0" borderId="45" xfId="3" quotePrefix="1" applyNumberFormat="1" applyBorder="1" applyAlignment="1">
      <alignment horizontal="center" vertical="center"/>
    </xf>
    <xf numFmtId="0" fontId="14" fillId="0" borderId="45" xfId="3" applyNumberFormat="1" applyBorder="1" applyAlignment="1">
      <alignment horizontal="center" vertical="center"/>
    </xf>
    <xf numFmtId="0" fontId="14" fillId="0" borderId="0" xfId="3" applyBorder="1">
      <alignment vertical="center"/>
    </xf>
    <xf numFmtId="0" fontId="14" fillId="0" borderId="7" xfId="3" applyBorder="1">
      <alignment vertical="center"/>
    </xf>
    <xf numFmtId="177" fontId="14" fillId="0" borderId="48" xfId="3" applyNumberFormat="1" applyBorder="1" applyAlignment="1">
      <alignment horizontal="center" vertical="center" shrinkToFit="1"/>
    </xf>
    <xf numFmtId="177" fontId="14" fillId="0" borderId="48" xfId="3" applyNumberFormat="1" applyBorder="1" applyAlignment="1">
      <alignment vertical="center"/>
    </xf>
    <xf numFmtId="177" fontId="14" fillId="0" borderId="54" xfId="3" applyNumberFormat="1" applyBorder="1" applyAlignment="1">
      <alignment horizontal="center" vertical="center" shrinkToFit="1"/>
    </xf>
    <xf numFmtId="177" fontId="14" fillId="0" borderId="54" xfId="3" applyNumberFormat="1" applyBorder="1" applyAlignment="1">
      <alignment vertical="center"/>
    </xf>
    <xf numFmtId="177" fontId="14" fillId="0" borderId="61" xfId="3" applyNumberFormat="1" applyBorder="1" applyAlignment="1">
      <alignment horizontal="center" vertical="center" shrinkToFit="1"/>
    </xf>
    <xf numFmtId="177" fontId="14" fillId="0" borderId="61" xfId="3" applyNumberFormat="1" applyBorder="1" applyAlignment="1">
      <alignment vertical="center"/>
    </xf>
    <xf numFmtId="177" fontId="14" fillId="0" borderId="45" xfId="3" applyNumberFormat="1" applyBorder="1" applyAlignment="1">
      <alignment horizontal="center" vertical="center" shrinkToFit="1"/>
    </xf>
    <xf numFmtId="177" fontId="14" fillId="0" borderId="45" xfId="3" applyNumberFormat="1" applyBorder="1" applyAlignment="1">
      <alignment vertical="center"/>
    </xf>
    <xf numFmtId="0" fontId="14" fillId="0" borderId="45" xfId="3" quotePrefix="1" applyNumberFormat="1" applyBorder="1" applyAlignment="1">
      <alignment horizontal="center" vertical="center"/>
    </xf>
    <xf numFmtId="0" fontId="14" fillId="0" borderId="9" xfId="3" applyBorder="1">
      <alignment vertical="center"/>
    </xf>
    <xf numFmtId="0" fontId="14" fillId="0" borderId="11" xfId="3" applyBorder="1">
      <alignment vertical="center"/>
    </xf>
    <xf numFmtId="0" fontId="20" fillId="0" borderId="0" xfId="4" applyFont="1"/>
    <xf numFmtId="0" fontId="20" fillId="0" borderId="0" xfId="5" applyFont="1"/>
    <xf numFmtId="0" fontId="4" fillId="0" borderId="0" xfId="4"/>
    <xf numFmtId="0" fontId="20" fillId="0" borderId="0" xfId="4" applyFont="1" applyBorder="1"/>
    <xf numFmtId="0" fontId="20" fillId="0" borderId="1" xfId="4" applyFont="1" applyBorder="1"/>
    <xf numFmtId="0" fontId="20" fillId="0" borderId="2" xfId="4" applyFont="1" applyBorder="1"/>
    <xf numFmtId="0" fontId="20" fillId="0" borderId="4" xfId="5" applyFont="1" applyBorder="1"/>
    <xf numFmtId="0" fontId="20" fillId="0" borderId="5" xfId="4" applyFont="1" applyBorder="1"/>
    <xf numFmtId="0" fontId="20" fillId="0" borderId="7" xfId="5" applyFont="1" applyBorder="1"/>
    <xf numFmtId="0" fontId="20" fillId="0" borderId="0" xfId="5" applyFont="1" applyBorder="1"/>
    <xf numFmtId="0" fontId="20" fillId="0" borderId="0" xfId="4" applyFont="1" applyAlignment="1">
      <alignment horizontal="centerContinuous"/>
    </xf>
    <xf numFmtId="0" fontId="20" fillId="0" borderId="5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21" fillId="0" borderId="0" xfId="4" applyFont="1" applyBorder="1" applyAlignment="1">
      <alignment horizontal="centerContinuous"/>
    </xf>
    <xf numFmtId="0" fontId="20" fillId="0" borderId="0" xfId="5" applyFont="1" applyBorder="1" applyAlignment="1">
      <alignment horizontal="centerContinuous"/>
    </xf>
    <xf numFmtId="0" fontId="20" fillId="0" borderId="5" xfId="5" applyFont="1" applyBorder="1"/>
    <xf numFmtId="0" fontId="20" fillId="0" borderId="0" xfId="4" applyFont="1" applyAlignment="1">
      <alignment vertical="center"/>
    </xf>
    <xf numFmtId="0" fontId="14" fillId="0" borderId="0" xfId="4" applyFont="1" applyBorder="1" applyAlignment="1">
      <alignment horizontal="right"/>
    </xf>
    <xf numFmtId="0" fontId="4" fillId="0" borderId="0" xfId="5" applyFont="1" applyBorder="1" applyAlignment="1">
      <alignment horizontal="right"/>
    </xf>
    <xf numFmtId="0" fontId="4" fillId="0" borderId="0" xfId="5" applyFont="1" applyBorder="1"/>
    <xf numFmtId="0" fontId="4" fillId="0" borderId="0" xfId="5" applyFont="1" applyBorder="1" applyAlignment="1">
      <alignment horizontal="centerContinuous"/>
    </xf>
    <xf numFmtId="0" fontId="20" fillId="0" borderId="9" xfId="5" applyFont="1" applyBorder="1"/>
    <xf numFmtId="0" fontId="20" fillId="0" borderId="64" xfId="4" applyFont="1" applyBorder="1" applyAlignment="1">
      <alignment vertical="center"/>
    </xf>
    <xf numFmtId="0" fontId="20" fillId="0" borderId="65" xfId="5" applyFont="1" applyBorder="1"/>
    <xf numFmtId="0" fontId="20" fillId="0" borderId="65" xfId="4" applyFont="1" applyBorder="1"/>
    <xf numFmtId="0" fontId="20" fillId="0" borderId="8" xfId="4" applyFont="1" applyBorder="1" applyAlignment="1">
      <alignment vertical="center"/>
    </xf>
    <xf numFmtId="0" fontId="20" fillId="0" borderId="9" xfId="4" applyFont="1" applyBorder="1"/>
    <xf numFmtId="0" fontId="20" fillId="0" borderId="8" xfId="5" applyFont="1" applyBorder="1"/>
    <xf numFmtId="0" fontId="20" fillId="0" borderId="11" xfId="5" applyFont="1" applyBorder="1"/>
    <xf numFmtId="0" fontId="20" fillId="0" borderId="12" xfId="4" applyFont="1" applyBorder="1" applyAlignment="1">
      <alignment horizontal="centerContinuous" vertical="center"/>
    </xf>
    <xf numFmtId="0" fontId="20" fillId="0" borderId="13" xfId="5" applyFont="1" applyBorder="1" applyAlignment="1">
      <alignment horizontal="centerContinuous" vertical="center"/>
    </xf>
    <xf numFmtId="0" fontId="20" fillId="0" borderId="14" xfId="5" applyFont="1" applyBorder="1" applyAlignment="1">
      <alignment horizontal="centerContinuous" vertical="center"/>
    </xf>
    <xf numFmtId="0" fontId="20" fillId="0" borderId="0" xfId="5" applyFont="1" applyAlignment="1">
      <alignment vertical="center"/>
    </xf>
    <xf numFmtId="0" fontId="20" fillId="0" borderId="1" xfId="5" applyFont="1" applyBorder="1"/>
    <xf numFmtId="0" fontId="20" fillId="0" borderId="2" xfId="5" applyFont="1" applyBorder="1"/>
    <xf numFmtId="0" fontId="4" fillId="0" borderId="12" xfId="5" quotePrefix="1" applyFont="1" applyBorder="1" applyAlignment="1">
      <alignment horizontal="left" vertical="center"/>
    </xf>
    <xf numFmtId="178" fontId="20" fillId="0" borderId="12" xfId="5" applyNumberFormat="1" applyFont="1" applyBorder="1" applyAlignment="1">
      <alignment horizontal="center" vertical="center"/>
    </xf>
    <xf numFmtId="178" fontId="20" fillId="0" borderId="66" xfId="5" applyNumberFormat="1" applyFont="1" applyBorder="1" applyAlignment="1">
      <alignment horizontal="center" vertical="center"/>
    </xf>
    <xf numFmtId="0" fontId="20" fillId="0" borderId="67" xfId="5" quotePrefix="1" applyFont="1" applyBorder="1" applyAlignment="1">
      <alignment horizontal="center" vertical="center"/>
    </xf>
    <xf numFmtId="0" fontId="4" fillId="0" borderId="68" xfId="5" quotePrefix="1" applyFont="1" applyBorder="1" applyAlignment="1">
      <alignment horizontal="center" vertical="center"/>
    </xf>
    <xf numFmtId="0" fontId="20" fillId="0" borderId="70" xfId="5" applyFont="1" applyBorder="1" applyAlignment="1">
      <alignment vertical="center"/>
    </xf>
    <xf numFmtId="0" fontId="4" fillId="0" borderId="8" xfId="5" quotePrefix="1" applyFont="1" applyBorder="1" applyAlignment="1">
      <alignment horizontal="center" vertical="center"/>
    </xf>
    <xf numFmtId="0" fontId="20" fillId="0" borderId="71" xfId="5" applyFont="1" applyBorder="1" applyAlignment="1">
      <alignment vertical="center"/>
    </xf>
    <xf numFmtId="0" fontId="20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20" fillId="0" borderId="0" xfId="6" applyFont="1" applyBorder="1" applyAlignment="1">
      <alignment horizontal="center"/>
    </xf>
    <xf numFmtId="0" fontId="20" fillId="0" borderId="0" xfId="6" applyFont="1"/>
    <xf numFmtId="0" fontId="20" fillId="0" borderId="1" xfId="6" applyFont="1" applyBorder="1" applyAlignment="1">
      <alignment horizontal="center"/>
    </xf>
    <xf numFmtId="0" fontId="20" fillId="0" borderId="2" xfId="6" applyFont="1" applyBorder="1" applyAlignment="1">
      <alignment horizontal="center"/>
    </xf>
    <xf numFmtId="0" fontId="20" fillId="0" borderId="2" xfId="6" applyFont="1" applyBorder="1"/>
    <xf numFmtId="0" fontId="20" fillId="0" borderId="1" xfId="6" applyFont="1" applyBorder="1"/>
    <xf numFmtId="0" fontId="20" fillId="0" borderId="4" xfId="6" applyFont="1" applyBorder="1"/>
    <xf numFmtId="0" fontId="21" fillId="0" borderId="5" xfId="6" applyFont="1" applyBorder="1" applyAlignment="1">
      <alignment horizontal="centerContinuous" vertical="center"/>
    </xf>
    <xf numFmtId="0" fontId="21" fillId="0" borderId="0" xfId="6" applyFont="1" applyBorder="1" applyAlignment="1">
      <alignment horizontal="centerContinuous" vertical="center"/>
    </xf>
    <xf numFmtId="0" fontId="20" fillId="0" borderId="0" xfId="6" applyFont="1" applyBorder="1"/>
    <xf numFmtId="0" fontId="20" fillId="0" borderId="5" xfId="6" applyFont="1" applyBorder="1"/>
    <xf numFmtId="0" fontId="20" fillId="0" borderId="7" xfId="6" applyFont="1" applyBorder="1"/>
    <xf numFmtId="0" fontId="21" fillId="0" borderId="5" xfId="6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/>
    </xf>
    <xf numFmtId="0" fontId="20" fillId="0" borderId="0" xfId="6" applyFont="1" applyBorder="1" applyAlignment="1">
      <alignment horizontal="centerContinuous" vertical="center"/>
    </xf>
    <xf numFmtId="0" fontId="20" fillId="0" borderId="5" xfId="6" applyFont="1" applyBorder="1" applyAlignment="1">
      <alignment horizontal="center"/>
    </xf>
    <xf numFmtId="0" fontId="19" fillId="0" borderId="5" xfId="6" applyFont="1" applyBorder="1" applyAlignment="1"/>
    <xf numFmtId="0" fontId="19" fillId="0" borderId="0" xfId="6" applyFont="1" applyBorder="1" applyAlignment="1"/>
    <xf numFmtId="0" fontId="20" fillId="0" borderId="0" xfId="6" applyBorder="1"/>
    <xf numFmtId="0" fontId="19" fillId="0" borderId="5" xfId="6" quotePrefix="1" applyFont="1" applyBorder="1" applyAlignment="1">
      <alignment horizontal="left"/>
    </xf>
    <xf numFmtId="0" fontId="19" fillId="0" borderId="0" xfId="6" quotePrefix="1" applyFont="1" applyBorder="1" applyAlignment="1">
      <alignment horizontal="left"/>
    </xf>
    <xf numFmtId="0" fontId="20" fillId="0" borderId="5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  <xf numFmtId="0" fontId="20" fillId="0" borderId="9" xfId="6" applyFont="1" applyBorder="1"/>
    <xf numFmtId="0" fontId="20" fillId="0" borderId="8" xfId="6" applyFont="1" applyBorder="1"/>
    <xf numFmtId="0" fontId="20" fillId="0" borderId="11" xfId="6" applyFont="1" applyBorder="1"/>
    <xf numFmtId="0" fontId="20" fillId="0" borderId="12" xfId="6" applyFont="1" applyBorder="1" applyAlignment="1">
      <alignment horizontal="centerContinuous" vertical="center"/>
    </xf>
    <xf numFmtId="0" fontId="20" fillId="0" borderId="13" xfId="6" applyFont="1" applyBorder="1" applyAlignment="1">
      <alignment horizontal="centerContinuous" vertical="center"/>
    </xf>
    <xf numFmtId="0" fontId="20" fillId="0" borderId="0" xfId="6" applyFont="1" applyBorder="1" applyAlignment="1">
      <alignment vertical="center"/>
    </xf>
    <xf numFmtId="0" fontId="20" fillId="0" borderId="14" xfId="6" applyFont="1" applyBorder="1" applyAlignment="1">
      <alignment horizontal="centerContinuous" vertical="center"/>
    </xf>
    <xf numFmtId="0" fontId="20" fillId="0" borderId="7" xfId="6" applyFont="1" applyBorder="1" applyAlignment="1">
      <alignment vertical="center"/>
    </xf>
    <xf numFmtId="0" fontId="20" fillId="0" borderId="0" xfId="6" applyFont="1" applyAlignment="1">
      <alignment vertical="center"/>
    </xf>
    <xf numFmtId="0" fontId="20" fillId="0" borderId="5" xfId="6" quotePrefix="1" applyFont="1" applyBorder="1" applyAlignment="1">
      <alignment horizontal="center" vertical="center"/>
    </xf>
    <xf numFmtId="0" fontId="20" fillId="0" borderId="0" xfId="6" quotePrefix="1" applyFont="1" applyBorder="1" applyAlignment="1">
      <alignment horizontal="center" vertical="center"/>
    </xf>
    <xf numFmtId="0" fontId="20" fillId="0" borderId="8" xfId="6" applyFont="1" applyBorder="1" applyAlignment="1">
      <alignment horizontal="center" vertical="center"/>
    </xf>
    <xf numFmtId="0" fontId="20" fillId="0" borderId="8" xfId="6" quotePrefix="1" applyFont="1" applyBorder="1" applyAlignment="1">
      <alignment horizontal="center" vertical="center"/>
    </xf>
    <xf numFmtId="0" fontId="20" fillId="0" borderId="0" xfId="6" quotePrefix="1" applyFont="1" applyBorder="1" applyAlignment="1">
      <alignment horizontal="right" vertical="center"/>
    </xf>
    <xf numFmtId="0" fontId="20" fillId="0" borderId="18" xfId="6" quotePrefix="1" applyFont="1" applyBorder="1" applyAlignment="1">
      <alignment horizontal="center" vertical="center"/>
    </xf>
    <xf numFmtId="0" fontId="20" fillId="0" borderId="0" xfId="6"/>
    <xf numFmtId="0" fontId="20" fillId="0" borderId="24" xfId="6" applyFont="1" applyBorder="1" applyAlignment="1">
      <alignment vertical="center"/>
    </xf>
    <xf numFmtId="0" fontId="20" fillId="0" borderId="32" xfId="6" applyFont="1" applyBorder="1" applyAlignment="1">
      <alignment vertical="center"/>
    </xf>
    <xf numFmtId="0" fontId="20" fillId="0" borderId="40" xfId="6" applyFont="1" applyBorder="1" applyAlignment="1">
      <alignment vertical="center"/>
    </xf>
    <xf numFmtId="32" fontId="20" fillId="0" borderId="12" xfId="6" applyNumberFormat="1" applyFont="1" applyBorder="1" applyAlignment="1">
      <alignment horizontal="center" vertical="center"/>
    </xf>
    <xf numFmtId="0" fontId="20" fillId="0" borderId="12" xfId="6" applyFont="1" applyBorder="1" applyAlignment="1">
      <alignment vertical="center"/>
    </xf>
    <xf numFmtId="0" fontId="20" fillId="0" borderId="58" xfId="6" applyFont="1" applyBorder="1" applyAlignment="1">
      <alignment vertical="center"/>
    </xf>
    <xf numFmtId="0" fontId="20" fillId="0" borderId="9" xfId="6" applyBorder="1"/>
    <xf numFmtId="32" fontId="20" fillId="0" borderId="67" xfId="6" quotePrefix="1" applyNumberFormat="1" applyFont="1" applyBorder="1" applyAlignment="1">
      <alignment horizontal="center" vertical="center"/>
    </xf>
    <xf numFmtId="0" fontId="20" fillId="0" borderId="9" xfId="6" applyFont="1" applyBorder="1" applyAlignment="1">
      <alignment vertical="center"/>
    </xf>
    <xf numFmtId="0" fontId="20" fillId="0" borderId="11" xfId="6" applyFont="1" applyBorder="1" applyAlignment="1">
      <alignment vertical="center"/>
    </xf>
    <xf numFmtId="32" fontId="20" fillId="0" borderId="0" xfId="6" quotePrefix="1" applyNumberFormat="1" applyFont="1" applyBorder="1" applyAlignment="1">
      <alignment horizontal="center" vertical="center"/>
    </xf>
    <xf numFmtId="32" fontId="20" fillId="0" borderId="0" xfId="6" applyNumberFormat="1" applyFont="1" applyBorder="1" applyAlignment="1">
      <alignment horizontal="center" vertical="center"/>
    </xf>
    <xf numFmtId="0" fontId="20" fillId="0" borderId="1" xfId="6" applyBorder="1"/>
    <xf numFmtId="0" fontId="20" fillId="0" borderId="2" xfId="6" applyBorder="1"/>
    <xf numFmtId="32" fontId="20" fillId="0" borderId="2" xfId="6" applyNumberFormat="1" applyFont="1" applyBorder="1" applyAlignment="1">
      <alignment horizontal="center" vertical="center"/>
    </xf>
    <xf numFmtId="0" fontId="20" fillId="0" borderId="2" xfId="6" applyFont="1" applyBorder="1" applyAlignment="1">
      <alignment vertical="center"/>
    </xf>
    <xf numFmtId="0" fontId="20" fillId="0" borderId="4" xfId="6" applyFont="1" applyBorder="1" applyAlignment="1">
      <alignment vertical="center"/>
    </xf>
    <xf numFmtId="0" fontId="20" fillId="0" borderId="5" xfId="6" applyBorder="1"/>
    <xf numFmtId="0" fontId="20" fillId="0" borderId="8" xfId="6" applyBorder="1"/>
    <xf numFmtId="32" fontId="20" fillId="0" borderId="9" xfId="6" applyNumberFormat="1" applyFont="1" applyBorder="1" applyAlignment="1">
      <alignment horizontal="center" vertical="center"/>
    </xf>
    <xf numFmtId="179" fontId="20" fillId="0" borderId="0" xfId="6" applyNumberFormat="1" applyFont="1"/>
    <xf numFmtId="0" fontId="20" fillId="0" borderId="0" xfId="6" applyFont="1" applyAlignment="1">
      <alignment horizontal="center"/>
    </xf>
    <xf numFmtId="0" fontId="5" fillId="0" borderId="0" xfId="7" applyFont="1"/>
    <xf numFmtId="0" fontId="5" fillId="0" borderId="0" xfId="8" applyFont="1"/>
    <xf numFmtId="0" fontId="6" fillId="0" borderId="1" xfId="7" applyFont="1" applyBorder="1" applyAlignment="1">
      <alignment horizontal="centerContinuous"/>
    </xf>
    <xf numFmtId="0" fontId="5" fillId="0" borderId="2" xfId="7" applyFont="1" applyBorder="1" applyAlignment="1">
      <alignment horizontal="centerContinuous"/>
    </xf>
    <xf numFmtId="0" fontId="5" fillId="0" borderId="4" xfId="7" applyFont="1" applyBorder="1" applyAlignment="1">
      <alignment horizontal="centerContinuous"/>
    </xf>
    <xf numFmtId="0" fontId="5" fillId="0" borderId="3" xfId="7" applyFont="1" applyBorder="1" applyAlignment="1">
      <alignment horizontal="centerContinuous"/>
    </xf>
    <xf numFmtId="0" fontId="5" fillId="0" borderId="1" xfId="7" applyFont="1" applyBorder="1" applyAlignment="1">
      <alignment horizontal="centerContinuous"/>
    </xf>
    <xf numFmtId="0" fontId="5" fillId="0" borderId="0" xfId="7" applyFont="1" applyBorder="1" applyAlignment="1">
      <alignment horizontal="centerContinuous"/>
    </xf>
    <xf numFmtId="0" fontId="11" fillId="0" borderId="0" xfId="9"/>
    <xf numFmtId="0" fontId="5" fillId="0" borderId="0" xfId="7" applyFont="1" applyBorder="1"/>
    <xf numFmtId="0" fontId="6" fillId="0" borderId="5" xfId="7" applyFont="1" applyBorder="1" applyAlignment="1">
      <alignment horizontal="centerContinuous"/>
    </xf>
    <xf numFmtId="0" fontId="5" fillId="0" borderId="7" xfId="7" applyFont="1" applyBorder="1" applyAlignment="1">
      <alignment horizontal="centerContinuous"/>
    </xf>
    <xf numFmtId="0" fontId="5" fillId="0" borderId="6" xfId="7" applyFont="1" applyBorder="1" applyAlignment="1">
      <alignment horizontal="centerContinuous"/>
    </xf>
    <xf numFmtId="0" fontId="5" fillId="0" borderId="5" xfId="7" applyFont="1" applyBorder="1" applyAlignment="1">
      <alignment horizontal="centerContinuous"/>
    </xf>
    <xf numFmtId="0" fontId="5" fillId="0" borderId="5" xfId="7" applyFont="1" applyBorder="1" applyAlignment="1">
      <alignment vertical="center"/>
    </xf>
    <xf numFmtId="0" fontId="25" fillId="0" borderId="5" xfId="7" applyFont="1" applyBorder="1" applyAlignment="1">
      <alignment horizontal="centerContinuous" vertical="center"/>
    </xf>
    <xf numFmtId="0" fontId="5" fillId="0" borderId="5" xfId="7" applyFont="1" applyBorder="1"/>
    <xf numFmtId="0" fontId="5" fillId="0" borderId="5" xfId="8" applyFont="1" applyBorder="1"/>
    <xf numFmtId="0" fontId="5" fillId="0" borderId="0" xfId="8" applyFont="1" applyBorder="1"/>
    <xf numFmtId="0" fontId="5" fillId="0" borderId="7" xfId="8" applyFont="1" applyBorder="1"/>
    <xf numFmtId="0" fontId="5" fillId="0" borderId="6" xfId="8" applyFont="1" applyBorder="1"/>
    <xf numFmtId="0" fontId="9" fillId="0" borderId="5" xfId="8" applyFont="1" applyBorder="1"/>
    <xf numFmtId="0" fontId="5" fillId="0" borderId="0" xfId="7" applyFont="1" applyBorder="1" applyAlignment="1">
      <alignment vertical="center"/>
    </xf>
    <xf numFmtId="0" fontId="5" fillId="0" borderId="0" xfId="7" applyFont="1" applyAlignment="1">
      <alignment vertical="center"/>
    </xf>
    <xf numFmtId="0" fontId="5" fillId="0" borderId="0" xfId="7" applyFont="1" applyFill="1" applyBorder="1"/>
    <xf numFmtId="0" fontId="5" fillId="0" borderId="7" xfId="7" applyFont="1" applyBorder="1"/>
    <xf numFmtId="0" fontId="5" fillId="0" borderId="6" xfId="7" applyFont="1" applyBorder="1"/>
    <xf numFmtId="0" fontId="10" fillId="0" borderId="0" xfId="7" applyFont="1" applyBorder="1" applyAlignment="1">
      <alignment horizontal="centerContinuous"/>
    </xf>
    <xf numFmtId="0" fontId="6" fillId="0" borderId="8" xfId="7" applyFont="1" applyBorder="1" applyAlignment="1">
      <alignment horizontal="centerContinuous"/>
    </xf>
    <xf numFmtId="0" fontId="5" fillId="0" borderId="9" xfId="7" applyFont="1" applyBorder="1" applyAlignment="1">
      <alignment vertical="center"/>
    </xf>
    <xf numFmtId="0" fontId="5" fillId="0" borderId="11" xfId="7" applyFont="1" applyBorder="1" applyAlignment="1">
      <alignment vertical="center"/>
    </xf>
    <xf numFmtId="0" fontId="5" fillId="0" borderId="10" xfId="7" applyFont="1" applyBorder="1" applyAlignment="1">
      <alignment vertical="center"/>
    </xf>
    <xf numFmtId="0" fontId="5" fillId="0" borderId="8" xfId="7" applyFont="1" applyBorder="1" applyAlignment="1">
      <alignment vertical="center"/>
    </xf>
    <xf numFmtId="0" fontId="5" fillId="0" borderId="9" xfId="7" applyFont="1" applyBorder="1" applyAlignment="1">
      <alignment horizontal="centerContinuous"/>
    </xf>
    <xf numFmtId="0" fontId="5" fillId="0" borderId="11" xfId="7" applyFont="1" applyBorder="1" applyAlignment="1">
      <alignment horizontal="centerContinuous"/>
    </xf>
    <xf numFmtId="0" fontId="12" fillId="0" borderId="5" xfId="7" quotePrefix="1" applyFont="1" applyBorder="1" applyAlignment="1">
      <alignment horizontal="right" vertical="center"/>
    </xf>
    <xf numFmtId="0" fontId="26" fillId="0" borderId="12" xfId="7" applyFont="1" applyBorder="1" applyAlignment="1">
      <alignment horizontal="centerContinuous" vertical="center"/>
    </xf>
    <xf numFmtId="0" fontId="12" fillId="0" borderId="13" xfId="7" quotePrefix="1" applyFont="1" applyBorder="1" applyAlignment="1">
      <alignment horizontal="centerContinuous" vertical="center"/>
    </xf>
    <xf numFmtId="0" fontId="12" fillId="0" borderId="13" xfId="7" applyFont="1" applyBorder="1" applyAlignment="1">
      <alignment horizontal="centerContinuous" vertical="center"/>
    </xf>
    <xf numFmtId="0" fontId="12" fillId="0" borderId="14" xfId="7" applyFont="1" applyBorder="1" applyAlignment="1">
      <alignment horizontal="centerContinuous" vertical="center"/>
    </xf>
    <xf numFmtId="0" fontId="12" fillId="0" borderId="8" xfId="7" quotePrefix="1" applyFont="1" applyBorder="1" applyAlignment="1">
      <alignment horizontal="right" wrapText="1"/>
    </xf>
    <xf numFmtId="0" fontId="12" fillId="0" borderId="78" xfId="8" applyFont="1" applyBorder="1" applyAlignment="1">
      <alignment horizontal="center" vertical="center" wrapText="1"/>
    </xf>
    <xf numFmtId="0" fontId="12" fillId="0" borderId="66" xfId="8" applyFont="1" applyBorder="1" applyAlignment="1">
      <alignment horizontal="center" vertical="center" wrapText="1"/>
    </xf>
    <xf numFmtId="0" fontId="12" fillId="0" borderId="57" xfId="8" applyFont="1" applyBorder="1" applyAlignment="1">
      <alignment horizontal="center" vertical="center" wrapText="1"/>
    </xf>
    <xf numFmtId="0" fontId="12" fillId="0" borderId="58" xfId="8" applyFont="1" applyBorder="1" applyAlignment="1">
      <alignment horizontal="center" vertical="center" wrapText="1"/>
    </xf>
    <xf numFmtId="0" fontId="13" fillId="0" borderId="0" xfId="8" applyFont="1" applyAlignment="1">
      <alignment vertical="center" wrapText="1"/>
    </xf>
    <xf numFmtId="0" fontId="13" fillId="0" borderId="0" xfId="7" applyFont="1" applyAlignment="1">
      <alignment vertical="center" wrapText="1"/>
    </xf>
    <xf numFmtId="0" fontId="12" fillId="0" borderId="73" xfId="8" quotePrefix="1" applyFont="1" applyBorder="1" applyAlignment="1">
      <alignment horizontal="center" vertical="center"/>
    </xf>
    <xf numFmtId="0" fontId="26" fillId="0" borderId="79" xfId="8" applyFont="1" applyBorder="1" applyAlignment="1">
      <alignment horizontal="right" vertical="center"/>
    </xf>
    <xf numFmtId="0" fontId="26" fillId="0" borderId="80" xfId="8" applyFont="1" applyBorder="1" applyAlignment="1">
      <alignment horizontal="right" vertical="center"/>
    </xf>
    <xf numFmtId="0" fontId="26" fillId="0" borderId="22" xfId="8" applyFont="1" applyBorder="1" applyAlignment="1">
      <alignment horizontal="right" vertical="center"/>
    </xf>
    <xf numFmtId="0" fontId="5" fillId="0" borderId="0" xfId="8" applyFont="1" applyAlignment="1">
      <alignment vertical="center"/>
    </xf>
    <xf numFmtId="0" fontId="12" fillId="0" borderId="74" xfId="8" quotePrefix="1" applyFont="1" applyBorder="1" applyAlignment="1">
      <alignment horizontal="center" vertical="center"/>
    </xf>
    <xf numFmtId="0" fontId="26" fillId="0" borderId="53" xfId="8" applyFont="1" applyBorder="1" applyAlignment="1">
      <alignment horizontal="right" vertical="center"/>
    </xf>
    <xf numFmtId="0" fontId="26" fillId="0" borderId="54" xfId="8" applyFont="1" applyBorder="1" applyAlignment="1">
      <alignment horizontal="right" vertical="center"/>
    </xf>
    <xf numFmtId="0" fontId="26" fillId="0" borderId="26" xfId="8" applyFont="1" applyBorder="1" applyAlignment="1">
      <alignment horizontal="right" vertical="center"/>
    </xf>
    <xf numFmtId="0" fontId="12" fillId="0" borderId="74" xfId="8" applyFont="1" applyBorder="1" applyAlignment="1">
      <alignment horizontal="center" vertical="center"/>
    </xf>
    <xf numFmtId="0" fontId="12" fillId="0" borderId="75" xfId="8" applyFont="1" applyBorder="1" applyAlignment="1">
      <alignment horizontal="center" vertical="center"/>
    </xf>
    <xf numFmtId="0" fontId="26" fillId="0" borderId="81" xfId="8" applyFont="1" applyBorder="1" applyAlignment="1">
      <alignment horizontal="right" vertical="center"/>
    </xf>
    <xf numFmtId="0" fontId="26" fillId="0" borderId="61" xfId="8" applyFont="1" applyBorder="1" applyAlignment="1">
      <alignment horizontal="right" vertical="center"/>
    </xf>
    <xf numFmtId="0" fontId="26" fillId="0" borderId="34" xfId="8" applyFont="1" applyBorder="1" applyAlignment="1">
      <alignment horizontal="right" vertical="center"/>
    </xf>
    <xf numFmtId="0" fontId="12" fillId="0" borderId="77" xfId="8" applyFont="1" applyBorder="1" applyAlignment="1">
      <alignment horizontal="center" vertical="center"/>
    </xf>
    <xf numFmtId="0" fontId="26" fillId="0" borderId="44" xfId="8" applyFont="1" applyBorder="1" applyAlignment="1">
      <alignment horizontal="right" vertical="center"/>
    </xf>
    <xf numFmtId="0" fontId="26" fillId="0" borderId="45" xfId="8" applyFont="1" applyBorder="1" applyAlignment="1">
      <alignment horizontal="right" vertical="center"/>
    </xf>
    <xf numFmtId="0" fontId="26" fillId="0" borderId="38" xfId="8" applyFont="1" applyBorder="1" applyAlignment="1">
      <alignment horizontal="right" vertical="center"/>
    </xf>
    <xf numFmtId="0" fontId="12" fillId="0" borderId="82" xfId="8" applyFont="1" applyBorder="1" applyAlignment="1">
      <alignment horizontal="center" vertical="center"/>
    </xf>
    <xf numFmtId="0" fontId="26" fillId="0" borderId="47" xfId="8" applyFont="1" applyBorder="1" applyAlignment="1">
      <alignment horizontal="right" vertical="center"/>
    </xf>
    <xf numFmtId="0" fontId="26" fillId="0" borderId="48" xfId="8" applyFont="1" applyBorder="1" applyAlignment="1">
      <alignment horizontal="right" vertical="center"/>
    </xf>
    <xf numFmtId="0" fontId="26" fillId="0" borderId="49" xfId="8" applyFont="1" applyBorder="1" applyAlignment="1">
      <alignment horizontal="right" vertical="center"/>
    </xf>
    <xf numFmtId="0" fontId="12" fillId="0" borderId="70" xfId="8" applyFont="1" applyBorder="1" applyAlignment="1">
      <alignment horizontal="center" vertical="center"/>
    </xf>
    <xf numFmtId="0" fontId="26" fillId="0" borderId="83" xfId="8" applyFont="1" applyBorder="1" applyAlignment="1">
      <alignment horizontal="right" vertical="center"/>
    </xf>
    <xf numFmtId="0" fontId="26" fillId="0" borderId="62" xfId="8" applyFont="1" applyBorder="1" applyAlignment="1">
      <alignment horizontal="right" vertical="center"/>
    </xf>
    <xf numFmtId="0" fontId="26" fillId="0" borderId="84" xfId="8" applyFont="1" applyBorder="1" applyAlignment="1">
      <alignment horizontal="right" vertical="center"/>
    </xf>
    <xf numFmtId="0" fontId="12" fillId="0" borderId="85" xfId="8" applyFont="1" applyBorder="1" applyAlignment="1">
      <alignment horizontal="center" vertical="center"/>
    </xf>
    <xf numFmtId="0" fontId="26" fillId="0" borderId="86" xfId="8" applyFont="1" applyBorder="1" applyAlignment="1">
      <alignment horizontal="right" vertical="center"/>
    </xf>
    <xf numFmtId="0" fontId="26" fillId="0" borderId="87" xfId="8" applyFont="1" applyBorder="1" applyAlignment="1">
      <alignment horizontal="right" vertical="center"/>
    </xf>
    <xf numFmtId="0" fontId="26" fillId="0" borderId="88" xfId="8" applyFont="1" applyBorder="1" applyAlignment="1">
      <alignment horizontal="right" vertical="center"/>
    </xf>
    <xf numFmtId="0" fontId="12" fillId="0" borderId="67" xfId="8" quotePrefix="1" applyFont="1" applyBorder="1" applyAlignment="1">
      <alignment horizontal="center" vertical="center"/>
    </xf>
    <xf numFmtId="0" fontId="26" fillId="0" borderId="78" xfId="8" applyFont="1" applyBorder="1" applyAlignment="1">
      <alignment horizontal="right" vertical="center"/>
    </xf>
    <xf numFmtId="0" fontId="26" fillId="0" borderId="66" xfId="8" applyFont="1" applyBorder="1" applyAlignment="1">
      <alignment horizontal="right" vertical="center"/>
    </xf>
    <xf numFmtId="0" fontId="26" fillId="0" borderId="57" xfId="8" applyFont="1" applyFill="1" applyBorder="1" applyAlignment="1">
      <alignment horizontal="right" vertical="center"/>
    </xf>
    <xf numFmtId="0" fontId="26" fillId="0" borderId="58" xfId="8" applyFont="1" applyFill="1" applyBorder="1" applyAlignment="1">
      <alignment horizontal="right" vertical="center"/>
    </xf>
    <xf numFmtId="0" fontId="26" fillId="0" borderId="58" xfId="8" applyFont="1" applyBorder="1" applyAlignment="1">
      <alignment horizontal="right" vertical="center"/>
    </xf>
    <xf numFmtId="0" fontId="12" fillId="0" borderId="0" xfId="10" applyFont="1"/>
    <xf numFmtId="0" fontId="20" fillId="0" borderId="0" xfId="10" applyFont="1"/>
    <xf numFmtId="0" fontId="12" fillId="0" borderId="0" xfId="5" applyFont="1"/>
    <xf numFmtId="0" fontId="12" fillId="0" borderId="0" xfId="10" applyFont="1" applyBorder="1"/>
    <xf numFmtId="0" fontId="12" fillId="0" borderId="1" xfId="10" applyFont="1" applyBorder="1"/>
    <xf numFmtId="0" fontId="12" fillId="0" borderId="2" xfId="10" applyFont="1" applyBorder="1"/>
    <xf numFmtId="0" fontId="12" fillId="0" borderId="4" xfId="5" applyFont="1" applyBorder="1"/>
    <xf numFmtId="0" fontId="12" fillId="0" borderId="5" xfId="10" applyFont="1" applyBorder="1"/>
    <xf numFmtId="0" fontId="12" fillId="0" borderId="7" xfId="5" applyFont="1" applyBorder="1"/>
    <xf numFmtId="0" fontId="12" fillId="0" borderId="0" xfId="5" applyFont="1" applyBorder="1"/>
    <xf numFmtId="0" fontId="12" fillId="0" borderId="5" xfId="10" applyFont="1" applyBorder="1" applyAlignment="1">
      <alignment horizontal="centerContinuous"/>
    </xf>
    <xf numFmtId="0" fontId="12" fillId="0" borderId="0" xfId="10" applyFont="1" applyBorder="1" applyAlignment="1">
      <alignment horizontal="centerContinuous"/>
    </xf>
    <xf numFmtId="0" fontId="10" fillId="0" borderId="0" xfId="10" applyFont="1" applyBorder="1" applyAlignment="1">
      <alignment horizontal="centerContinuous"/>
    </xf>
    <xf numFmtId="0" fontId="12" fillId="0" borderId="0" xfId="5" applyFont="1" applyBorder="1" applyAlignment="1">
      <alignment horizontal="centerContinuous"/>
    </xf>
    <xf numFmtId="0" fontId="12" fillId="0" borderId="5" xfId="5" applyFont="1" applyBorder="1"/>
    <xf numFmtId="0" fontId="12" fillId="0" borderId="0" xfId="10" applyFont="1" applyAlignment="1">
      <alignment vertical="center"/>
    </xf>
    <xf numFmtId="0" fontId="28" fillId="0" borderId="0" xfId="10" applyFont="1" applyBorder="1" applyAlignment="1">
      <alignment horizontal="centerContinuous"/>
    </xf>
    <xf numFmtId="0" fontId="23" fillId="0" borderId="0" xfId="5" applyFont="1" applyBorder="1" applyAlignment="1">
      <alignment horizontal="centerContinuous"/>
    </xf>
    <xf numFmtId="0" fontId="12" fillId="0" borderId="9" xfId="5" applyFont="1" applyBorder="1"/>
    <xf numFmtId="0" fontId="17" fillId="0" borderId="64" xfId="10" applyFont="1" applyBorder="1" applyAlignment="1">
      <alignment vertical="center"/>
    </xf>
    <xf numFmtId="0" fontId="12" fillId="0" borderId="65" xfId="5" applyFont="1" applyBorder="1"/>
    <xf numFmtId="0" fontId="12" fillId="0" borderId="65" xfId="10" applyFont="1" applyBorder="1"/>
    <xf numFmtId="0" fontId="17" fillId="0" borderId="8" xfId="10" applyFont="1" applyBorder="1" applyAlignment="1">
      <alignment vertical="center"/>
    </xf>
    <xf numFmtId="0" fontId="12" fillId="0" borderId="9" xfId="10" applyFont="1" applyBorder="1"/>
    <xf numFmtId="0" fontId="12" fillId="0" borderId="8" xfId="5" applyFont="1" applyBorder="1"/>
    <xf numFmtId="0" fontId="12" fillId="0" borderId="11" xfId="5" applyFont="1" applyBorder="1"/>
    <xf numFmtId="0" fontId="17" fillId="0" borderId="12" xfId="10" applyFont="1" applyBorder="1" applyAlignment="1">
      <alignment horizontal="centerContinuous" vertical="center"/>
    </xf>
    <xf numFmtId="0" fontId="12" fillId="0" borderId="13" xfId="5" applyFont="1" applyBorder="1" applyAlignment="1">
      <alignment horizontal="centerContinuous" vertical="center"/>
    </xf>
    <xf numFmtId="0" fontId="12" fillId="0" borderId="14" xfId="5" applyFont="1" applyBorder="1" applyAlignment="1">
      <alignment horizontal="centerContinuous" vertical="center"/>
    </xf>
    <xf numFmtId="0" fontId="12" fillId="0" borderId="0" xfId="5" applyFont="1" applyAlignment="1">
      <alignment vertical="center"/>
    </xf>
    <xf numFmtId="0" fontId="12" fillId="0" borderId="1" xfId="5" applyFont="1" applyBorder="1"/>
    <xf numFmtId="0" fontId="12" fillId="0" borderId="2" xfId="5" applyFont="1" applyBorder="1"/>
    <xf numFmtId="0" fontId="29" fillId="0" borderId="12" xfId="5" quotePrefix="1" applyFont="1" applyBorder="1" applyAlignment="1">
      <alignment horizontal="left" vertical="center"/>
    </xf>
    <xf numFmtId="0" fontId="29" fillId="0" borderId="12" xfId="5" applyFont="1" applyBorder="1" applyAlignment="1">
      <alignment horizontal="center" vertical="center"/>
    </xf>
    <xf numFmtId="0" fontId="29" fillId="0" borderId="57" xfId="5" applyFont="1" applyBorder="1" applyAlignment="1">
      <alignment horizontal="center" vertical="center"/>
    </xf>
    <xf numFmtId="0" fontId="29" fillId="0" borderId="67" xfId="5" quotePrefix="1" applyFont="1" applyBorder="1" applyAlignment="1">
      <alignment horizontal="center" vertical="center"/>
    </xf>
    <xf numFmtId="0" fontId="29" fillId="0" borderId="68" xfId="5" applyFont="1" applyBorder="1" applyAlignment="1">
      <alignment horizontal="center" vertical="center"/>
    </xf>
    <xf numFmtId="0" fontId="29" fillId="0" borderId="70" xfId="5" applyFont="1" applyBorder="1" applyAlignment="1">
      <alignment vertical="center"/>
    </xf>
    <xf numFmtId="0" fontId="29" fillId="0" borderId="8" xfId="5" applyFont="1" applyBorder="1" applyAlignment="1">
      <alignment horizontal="center" vertical="center"/>
    </xf>
    <xf numFmtId="0" fontId="29" fillId="0" borderId="8" xfId="5" applyFont="1" applyBorder="1" applyAlignment="1">
      <alignment vertical="center"/>
    </xf>
    <xf numFmtId="0" fontId="29" fillId="0" borderId="17" xfId="5" applyFont="1" applyBorder="1" applyAlignment="1">
      <alignment vertical="center"/>
    </xf>
    <xf numFmtId="0" fontId="29" fillId="0" borderId="10" xfId="5" applyFont="1" applyBorder="1" applyAlignment="1">
      <alignment vertical="center"/>
    </xf>
    <xf numFmtId="0" fontId="29" fillId="0" borderId="8" xfId="5" quotePrefix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right" vertical="center"/>
    </xf>
    <xf numFmtId="0" fontId="13" fillId="0" borderId="6" xfId="1" quotePrefix="1" applyFont="1" applyBorder="1" applyAlignment="1">
      <alignment horizontal="right" vertical="center"/>
    </xf>
    <xf numFmtId="0" fontId="4" fillId="0" borderId="10" xfId="1" quotePrefix="1" applyFont="1" applyBorder="1" applyAlignment="1">
      <alignment horizontal="center" wrapText="1"/>
    </xf>
    <xf numFmtId="0" fontId="4" fillId="0" borderId="73" xfId="0" quotePrefix="1" applyFont="1" applyBorder="1" applyAlignment="1">
      <alignment horizontal="center" vertical="center"/>
    </xf>
    <xf numFmtId="0" fontId="4" fillId="0" borderId="74" xfId="0" quotePrefix="1" applyFont="1" applyBorder="1" applyAlignment="1">
      <alignment horizontal="center" vertical="center"/>
    </xf>
    <xf numFmtId="0" fontId="4" fillId="0" borderId="109" xfId="0" quotePrefix="1" applyFont="1" applyBorder="1" applyAlignment="1">
      <alignment horizontal="center" vertical="center"/>
    </xf>
    <xf numFmtId="0" fontId="4" fillId="0" borderId="75" xfId="0" quotePrefix="1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6" xfId="0" quotePrefix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77" xfId="0" quotePrefix="1" applyFont="1" applyBorder="1" applyAlignment="1">
      <alignment horizontal="center" vertical="center"/>
    </xf>
    <xf numFmtId="0" fontId="4" fillId="0" borderId="76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4" fillId="0" borderId="109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78" xfId="1" applyFont="1" applyBorder="1" applyAlignment="1">
      <alignment vertical="center"/>
    </xf>
    <xf numFmtId="180" fontId="4" fillId="0" borderId="66" xfId="1" applyNumberFormat="1" applyFont="1" applyBorder="1" applyAlignment="1">
      <alignment vertical="center"/>
    </xf>
    <xf numFmtId="180" fontId="4" fillId="0" borderId="58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177" fontId="14" fillId="0" borderId="95" xfId="3" applyNumberFormat="1" applyBorder="1" applyAlignment="1">
      <alignment vertical="center"/>
    </xf>
    <xf numFmtId="177" fontId="14" fillId="0" borderId="0" xfId="3" applyNumberFormat="1">
      <alignment vertical="center"/>
    </xf>
    <xf numFmtId="0" fontId="12" fillId="0" borderId="12" xfId="1" applyFont="1" applyBorder="1" applyAlignment="1">
      <alignment vertical="center"/>
    </xf>
    <xf numFmtId="0" fontId="12" fillId="0" borderId="57" xfId="1" applyFont="1" applyBorder="1" applyAlignment="1">
      <alignment vertical="center"/>
    </xf>
    <xf numFmtId="0" fontId="12" fillId="0" borderId="58" xfId="1" applyFont="1" applyBorder="1" applyAlignment="1">
      <alignment vertical="center"/>
    </xf>
    <xf numFmtId="0" fontId="4" fillId="0" borderId="50" xfId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20" fillId="0" borderId="110" xfId="5" applyFont="1" applyBorder="1" applyAlignment="1">
      <alignment vertical="center"/>
    </xf>
    <xf numFmtId="0" fontId="20" fillId="0" borderId="111" xfId="5" applyFont="1" applyBorder="1" applyAlignment="1">
      <alignment vertical="center"/>
    </xf>
    <xf numFmtId="0" fontId="20" fillId="0" borderId="112" xfId="5" applyFont="1" applyBorder="1" applyAlignment="1">
      <alignment vertical="center"/>
    </xf>
    <xf numFmtId="0" fontId="20" fillId="0" borderId="19" xfId="5" applyFont="1" applyBorder="1" applyAlignment="1">
      <alignment vertical="center"/>
    </xf>
    <xf numFmtId="0" fontId="20" fillId="0" borderId="18" xfId="5" applyFont="1" applyBorder="1" applyAlignment="1">
      <alignment vertical="center"/>
    </xf>
    <xf numFmtId="0" fontId="20" fillId="0" borderId="78" xfId="5" applyFont="1" applyBorder="1" applyAlignment="1">
      <alignment vertical="center"/>
    </xf>
    <xf numFmtId="0" fontId="20" fillId="0" borderId="66" xfId="5" applyFont="1" applyBorder="1" applyAlignment="1">
      <alignment vertical="center"/>
    </xf>
    <xf numFmtId="0" fontId="20" fillId="0" borderId="58" xfId="5" applyFont="1" applyBorder="1" applyAlignment="1">
      <alignment vertical="center"/>
    </xf>
    <xf numFmtId="0" fontId="20" fillId="0" borderId="67" xfId="5" applyFont="1" applyBorder="1" applyAlignment="1">
      <alignment vertical="center"/>
    </xf>
    <xf numFmtId="181" fontId="20" fillId="0" borderId="78" xfId="5" applyNumberFormat="1" applyFont="1" applyBorder="1" applyAlignment="1">
      <alignment vertical="center"/>
    </xf>
    <xf numFmtId="181" fontId="20" fillId="0" borderId="66" xfId="5" applyNumberFormat="1" applyFont="1" applyBorder="1" applyAlignment="1">
      <alignment vertical="center"/>
    </xf>
    <xf numFmtId="181" fontId="20" fillId="0" borderId="58" xfId="5" applyNumberFormat="1" applyFont="1" applyBorder="1" applyAlignment="1">
      <alignment vertical="center"/>
    </xf>
    <xf numFmtId="0" fontId="29" fillId="0" borderId="110" xfId="5" applyFont="1" applyBorder="1" applyAlignment="1">
      <alignment vertical="center"/>
    </xf>
    <xf numFmtId="0" fontId="29" fillId="0" borderId="111" xfId="5" applyFont="1" applyBorder="1" applyAlignment="1">
      <alignment vertical="center"/>
    </xf>
    <xf numFmtId="0" fontId="29" fillId="0" borderId="112" xfId="5" applyFont="1" applyBorder="1" applyAlignment="1">
      <alignment vertical="center"/>
    </xf>
    <xf numFmtId="0" fontId="29" fillId="0" borderId="113" xfId="5" applyFont="1" applyBorder="1" applyAlignment="1">
      <alignment vertical="center"/>
    </xf>
    <xf numFmtId="0" fontId="29" fillId="0" borderId="19" xfId="5" applyFont="1" applyBorder="1" applyAlignment="1">
      <alignment vertical="center"/>
    </xf>
    <xf numFmtId="0" fontId="29" fillId="0" borderId="71" xfId="5" applyFont="1" applyBorder="1" applyAlignment="1">
      <alignment vertical="center"/>
    </xf>
    <xf numFmtId="0" fontId="29" fillId="0" borderId="18" xfId="5" applyFont="1" applyBorder="1" applyAlignment="1">
      <alignment vertical="center"/>
    </xf>
    <xf numFmtId="0" fontId="31" fillId="0" borderId="0" xfId="13" applyAlignment="1">
      <alignment horizontal="center" vertical="center"/>
    </xf>
    <xf numFmtId="49" fontId="31" fillId="0" borderId="0" xfId="13" applyNumberFormat="1" applyFont="1" applyBorder="1" applyAlignment="1">
      <alignment horizontal="right" vertical="center"/>
    </xf>
    <xf numFmtId="49" fontId="31" fillId="0" borderId="0" xfId="13" applyNumberFormat="1" applyFont="1" applyBorder="1" applyAlignment="1">
      <alignment horizontal="left" vertical="center"/>
    </xf>
    <xf numFmtId="49" fontId="31" fillId="0" borderId="0" xfId="13" applyNumberFormat="1" applyFont="1" applyBorder="1" applyAlignment="1">
      <alignment horizontal="center" vertical="center"/>
    </xf>
    <xf numFmtId="0" fontId="33" fillId="0" borderId="0" xfId="13" applyFont="1" applyAlignment="1">
      <alignment horizontal="distributed" vertical="center"/>
    </xf>
    <xf numFmtId="0" fontId="34" fillId="0" borderId="0" xfId="13" applyFont="1" applyAlignment="1">
      <alignment vertical="center"/>
    </xf>
    <xf numFmtId="0" fontId="34" fillId="0" borderId="0" xfId="13" applyFont="1" applyAlignment="1">
      <alignment horizontal="distributed" vertical="center"/>
    </xf>
    <xf numFmtId="0" fontId="35" fillId="0" borderId="0" xfId="13" applyFont="1" applyAlignment="1">
      <alignment horizontal="center" vertical="center"/>
    </xf>
    <xf numFmtId="0" fontId="37" fillId="3" borderId="62" xfId="13" applyFont="1" applyFill="1" applyBorder="1" applyAlignment="1">
      <alignment horizontal="center" vertical="center" wrapText="1"/>
    </xf>
    <xf numFmtId="0" fontId="37" fillId="3" borderId="69" xfId="13" applyFont="1" applyFill="1" applyBorder="1" applyAlignment="1">
      <alignment horizontal="center" vertical="center" wrapText="1"/>
    </xf>
    <xf numFmtId="0" fontId="31" fillId="0" borderId="0" xfId="13" applyFont="1" applyFill="1" applyAlignment="1">
      <alignment horizontal="right" vertical="center"/>
    </xf>
    <xf numFmtId="49" fontId="38" fillId="0" borderId="92" xfId="13" applyNumberFormat="1" applyFont="1" applyFill="1" applyBorder="1" applyAlignment="1">
      <alignment horizontal="right" vertical="center"/>
    </xf>
    <xf numFmtId="49" fontId="38" fillId="0" borderId="93" xfId="13" applyNumberFormat="1" applyFont="1" applyFill="1" applyBorder="1" applyAlignment="1">
      <alignment horizontal="left" vertical="center"/>
    </xf>
    <xf numFmtId="49" fontId="38" fillId="0" borderId="93" xfId="13" applyNumberFormat="1" applyFont="1" applyFill="1" applyBorder="1" applyAlignment="1">
      <alignment horizontal="center" vertical="center"/>
    </xf>
    <xf numFmtId="49" fontId="38" fillId="0" borderId="93" xfId="13" applyNumberFormat="1" applyFont="1" applyFill="1" applyBorder="1" applyAlignment="1">
      <alignment horizontal="right" vertical="center"/>
    </xf>
    <xf numFmtId="49" fontId="38" fillId="0" borderId="114" xfId="13" applyNumberFormat="1" applyFont="1" applyFill="1" applyBorder="1" applyAlignment="1">
      <alignment horizontal="left" vertical="center"/>
    </xf>
    <xf numFmtId="0" fontId="14" fillId="0" borderId="94" xfId="14" applyFont="1" applyFill="1" applyBorder="1" applyAlignment="1">
      <alignment horizontal="center" vertical="center"/>
    </xf>
    <xf numFmtId="0" fontId="31" fillId="0" borderId="95" xfId="13" applyFont="1" applyFill="1" applyBorder="1" applyAlignment="1">
      <alignment horizontal="center" vertical="center"/>
    </xf>
    <xf numFmtId="0" fontId="31" fillId="0" borderId="0" xfId="13" applyFont="1" applyFill="1" applyAlignment="1">
      <alignment horizontal="center" vertical="center"/>
    </xf>
    <xf numFmtId="49" fontId="38" fillId="0" borderId="106" xfId="13" applyNumberFormat="1" applyFont="1" applyFill="1" applyBorder="1" applyAlignment="1">
      <alignment horizontal="right" vertical="center"/>
    </xf>
    <xf numFmtId="49" fontId="38" fillId="0" borderId="107" xfId="13" applyNumberFormat="1" applyFont="1" applyFill="1" applyBorder="1" applyAlignment="1">
      <alignment horizontal="left" vertical="center"/>
    </xf>
    <xf numFmtId="49" fontId="38" fillId="0" borderId="107" xfId="13" applyNumberFormat="1" applyFont="1" applyFill="1" applyBorder="1" applyAlignment="1">
      <alignment horizontal="center" vertical="center"/>
    </xf>
    <xf numFmtId="49" fontId="38" fillId="0" borderId="107" xfId="13" applyNumberFormat="1" applyFont="1" applyFill="1" applyBorder="1" applyAlignment="1">
      <alignment horizontal="right" vertical="center"/>
    </xf>
    <xf numFmtId="49" fontId="38" fillId="0" borderId="115" xfId="13" applyNumberFormat="1" applyFont="1" applyFill="1" applyBorder="1" applyAlignment="1">
      <alignment horizontal="left" vertical="center"/>
    </xf>
    <xf numFmtId="0" fontId="31" fillId="0" borderId="108" xfId="13" applyFont="1" applyFill="1" applyBorder="1" applyAlignment="1">
      <alignment horizontal="center" vertical="center"/>
    </xf>
    <xf numFmtId="49" fontId="38" fillId="0" borderId="99" xfId="13" applyNumberFormat="1" applyFont="1" applyFill="1" applyBorder="1" applyAlignment="1">
      <alignment horizontal="right" vertical="center"/>
    </xf>
    <xf numFmtId="49" fontId="38" fillId="0" borderId="100" xfId="13" applyNumberFormat="1" applyFont="1" applyFill="1" applyBorder="1" applyAlignment="1">
      <alignment horizontal="left" vertical="center"/>
    </xf>
    <xf numFmtId="49" fontId="38" fillId="0" borderId="100" xfId="13" applyNumberFormat="1" applyFont="1" applyFill="1" applyBorder="1" applyAlignment="1">
      <alignment horizontal="center" vertical="center"/>
    </xf>
    <xf numFmtId="49" fontId="38" fillId="0" borderId="100" xfId="13" applyNumberFormat="1" applyFont="1" applyFill="1" applyBorder="1" applyAlignment="1">
      <alignment horizontal="right" vertical="center"/>
    </xf>
    <xf numFmtId="49" fontId="38" fillId="0" borderId="116" xfId="13" applyNumberFormat="1" applyFont="1" applyFill="1" applyBorder="1" applyAlignment="1">
      <alignment horizontal="left" vertical="center"/>
    </xf>
    <xf numFmtId="0" fontId="31" fillId="0" borderId="101" xfId="13" applyFont="1" applyFill="1" applyBorder="1" applyAlignment="1">
      <alignment horizontal="center" vertical="center"/>
    </xf>
    <xf numFmtId="49" fontId="38" fillId="0" borderId="102" xfId="13" applyNumberFormat="1" applyFont="1" applyFill="1" applyBorder="1" applyAlignment="1">
      <alignment horizontal="right" vertical="center"/>
    </xf>
    <xf numFmtId="49" fontId="38" fillId="0" borderId="103" xfId="13" applyNumberFormat="1" applyFont="1" applyFill="1" applyBorder="1" applyAlignment="1">
      <alignment horizontal="left" vertical="center"/>
    </xf>
    <xf numFmtId="49" fontId="38" fillId="0" borderId="103" xfId="13" applyNumberFormat="1" applyFont="1" applyFill="1" applyBorder="1" applyAlignment="1">
      <alignment horizontal="center" vertical="center"/>
    </xf>
    <xf numFmtId="49" fontId="38" fillId="0" borderId="103" xfId="13" applyNumberFormat="1" applyFont="1" applyFill="1" applyBorder="1" applyAlignment="1">
      <alignment horizontal="right" vertical="center"/>
    </xf>
    <xf numFmtId="49" fontId="38" fillId="0" borderId="117" xfId="13" applyNumberFormat="1" applyFont="1" applyFill="1" applyBorder="1" applyAlignment="1">
      <alignment horizontal="left" vertical="center"/>
    </xf>
    <xf numFmtId="0" fontId="31" fillId="0" borderId="105" xfId="13" applyFont="1" applyFill="1" applyBorder="1" applyAlignment="1">
      <alignment horizontal="center" vertical="center"/>
    </xf>
    <xf numFmtId="0" fontId="14" fillId="0" borderId="91" xfId="14" applyFont="1" applyFill="1" applyBorder="1" applyAlignment="1">
      <alignment horizontal="center" vertical="center"/>
    </xf>
    <xf numFmtId="0" fontId="14" fillId="0" borderId="104" xfId="14" applyFont="1" applyFill="1" applyBorder="1" applyAlignment="1">
      <alignment horizontal="center" vertical="center"/>
    </xf>
    <xf numFmtId="49" fontId="38" fillId="0" borderId="96" xfId="13" applyNumberFormat="1" applyFont="1" applyFill="1" applyBorder="1" applyAlignment="1">
      <alignment horizontal="right" vertical="center"/>
    </xf>
    <xf numFmtId="49" fontId="38" fillId="0" borderId="97" xfId="13" applyNumberFormat="1" applyFont="1" applyFill="1" applyBorder="1" applyAlignment="1">
      <alignment horizontal="left" vertical="center"/>
    </xf>
    <xf numFmtId="49" fontId="38" fillId="0" borderId="97" xfId="13" applyNumberFormat="1" applyFont="1" applyFill="1" applyBorder="1" applyAlignment="1">
      <alignment horizontal="center" vertical="center"/>
    </xf>
    <xf numFmtId="0" fontId="31" fillId="0" borderId="98" xfId="13" applyFont="1" applyFill="1" applyBorder="1" applyAlignment="1">
      <alignment horizontal="center" vertical="center"/>
    </xf>
    <xf numFmtId="49" fontId="38" fillId="0" borderId="37" xfId="13" applyNumberFormat="1" applyFont="1" applyFill="1" applyBorder="1" applyAlignment="1">
      <alignment horizontal="right" vertical="center"/>
    </xf>
    <xf numFmtId="49" fontId="38" fillId="0" borderId="39" xfId="13" applyNumberFormat="1" applyFont="1" applyFill="1" applyBorder="1" applyAlignment="1">
      <alignment horizontal="left" vertical="center"/>
    </xf>
    <xf numFmtId="49" fontId="38" fillId="0" borderId="39" xfId="13" applyNumberFormat="1" applyFont="1" applyFill="1" applyBorder="1" applyAlignment="1">
      <alignment horizontal="center" vertical="center"/>
    </xf>
    <xf numFmtId="49" fontId="38" fillId="0" borderId="89" xfId="13" applyNumberFormat="1" applyFont="1" applyFill="1" applyBorder="1" applyAlignment="1">
      <alignment horizontal="right" vertical="center"/>
    </xf>
    <xf numFmtId="49" fontId="38" fillId="0" borderId="90" xfId="13" applyNumberFormat="1" applyFont="1" applyFill="1" applyBorder="1" applyAlignment="1">
      <alignment horizontal="left" vertical="center"/>
    </xf>
    <xf numFmtId="0" fontId="31" fillId="0" borderId="45" xfId="13" applyFont="1" applyFill="1" applyBorder="1" applyAlignment="1">
      <alignment horizontal="center" vertical="center"/>
    </xf>
    <xf numFmtId="49" fontId="38" fillId="0" borderId="39" xfId="13" applyNumberFormat="1" applyFont="1" applyFill="1" applyBorder="1" applyAlignment="1">
      <alignment horizontal="right" vertical="center"/>
    </xf>
    <xf numFmtId="49" fontId="38" fillId="0" borderId="46" xfId="13" applyNumberFormat="1" applyFont="1" applyFill="1" applyBorder="1" applyAlignment="1">
      <alignment horizontal="left" vertical="center"/>
    </xf>
    <xf numFmtId="0" fontId="31" fillId="0" borderId="91" xfId="13" applyFont="1" applyFill="1" applyBorder="1" applyAlignment="1">
      <alignment horizontal="center" vertical="center"/>
    </xf>
    <xf numFmtId="0" fontId="31" fillId="0" borderId="94" xfId="13" applyFont="1" applyFill="1" applyBorder="1" applyAlignment="1">
      <alignment horizontal="center" vertical="center"/>
    </xf>
    <xf numFmtId="0" fontId="31" fillId="0" borderId="45" xfId="13" applyBorder="1" applyAlignment="1">
      <alignment horizontal="center" vertical="center"/>
    </xf>
    <xf numFmtId="49" fontId="38" fillId="0" borderId="72" xfId="13" applyNumberFormat="1" applyFont="1" applyFill="1" applyBorder="1" applyAlignment="1">
      <alignment horizontal="right" vertical="center"/>
    </xf>
    <xf numFmtId="49" fontId="38" fillId="0" borderId="0" xfId="13" applyNumberFormat="1" applyFont="1" applyFill="1" applyBorder="1" applyAlignment="1">
      <alignment horizontal="left" vertical="center"/>
    </xf>
    <xf numFmtId="49" fontId="38" fillId="0" borderId="0" xfId="13" applyNumberFormat="1" applyFont="1" applyFill="1" applyBorder="1" applyAlignment="1">
      <alignment horizontal="center" vertical="center"/>
    </xf>
    <xf numFmtId="49" fontId="38" fillId="0" borderId="0" xfId="13" applyNumberFormat="1" applyFont="1" applyFill="1" applyBorder="1" applyAlignment="1">
      <alignment horizontal="right" vertical="center"/>
    </xf>
    <xf numFmtId="49" fontId="38" fillId="0" borderId="89" xfId="13" applyNumberFormat="1" applyFont="1" applyFill="1" applyBorder="1" applyAlignment="1">
      <alignment horizontal="left" vertical="center"/>
    </xf>
    <xf numFmtId="49" fontId="33" fillId="0" borderId="0" xfId="13" applyNumberFormat="1" applyFont="1" applyBorder="1" applyAlignment="1">
      <alignment horizontal="right" vertical="center"/>
    </xf>
    <xf numFmtId="49" fontId="33" fillId="0" borderId="0" xfId="13" applyNumberFormat="1" applyFont="1" applyBorder="1" applyAlignment="1">
      <alignment horizontal="left" vertical="center"/>
    </xf>
    <xf numFmtId="49" fontId="33" fillId="0" borderId="0" xfId="13" applyNumberFormat="1" applyFont="1" applyBorder="1" applyAlignment="1">
      <alignment horizontal="center" vertical="center"/>
    </xf>
    <xf numFmtId="0" fontId="33" fillId="0" borderId="45" xfId="13" applyFont="1" applyBorder="1" applyAlignment="1">
      <alignment horizontal="center" vertical="center"/>
    </xf>
    <xf numFmtId="0" fontId="33" fillId="0" borderId="0" xfId="13" applyFont="1" applyAlignment="1">
      <alignment horizontal="center" vertical="center"/>
    </xf>
    <xf numFmtId="0" fontId="14" fillId="0" borderId="94" xfId="0" applyFont="1" applyFill="1" applyBorder="1" applyAlignment="1">
      <alignment horizontal="center" vertical="center"/>
    </xf>
    <xf numFmtId="0" fontId="14" fillId="0" borderId="91" xfId="0" applyFont="1" applyFill="1" applyBorder="1" applyAlignment="1">
      <alignment horizontal="center" vertical="center"/>
    </xf>
    <xf numFmtId="0" fontId="14" fillId="0" borderId="104" xfId="0" applyFont="1" applyFill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37" xfId="1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50" xfId="1" applyNumberFormat="1" applyFont="1" applyBorder="1" applyAlignment="1">
      <alignment horizontal="right" vertical="center"/>
    </xf>
    <xf numFmtId="176" fontId="4" fillId="0" borderId="25" xfId="1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0" fontId="20" fillId="0" borderId="68" xfId="5" applyFont="1" applyBorder="1" applyAlignment="1">
      <alignment vertical="center"/>
    </xf>
    <xf numFmtId="0" fontId="20" fillId="0" borderId="62" xfId="5" applyFont="1" applyBorder="1" applyAlignment="1">
      <alignment vertical="center"/>
    </xf>
    <xf numFmtId="0" fontId="20" fillId="0" borderId="69" xfId="5" applyFont="1" applyBorder="1" applyAlignment="1">
      <alignment vertical="center"/>
    </xf>
    <xf numFmtId="0" fontId="20" fillId="0" borderId="8" xfId="5" applyFont="1" applyBorder="1" applyAlignment="1">
      <alignment vertical="center"/>
    </xf>
    <xf numFmtId="0" fontId="20" fillId="0" borderId="17" xfId="5" applyFont="1" applyBorder="1" applyAlignment="1">
      <alignment vertical="center"/>
    </xf>
    <xf numFmtId="0" fontId="20" fillId="0" borderId="9" xfId="6" applyFont="1" applyBorder="1" applyAlignment="1">
      <alignment horizontal="center"/>
    </xf>
    <xf numFmtId="0" fontId="20" fillId="0" borderId="0" xfId="16"/>
    <xf numFmtId="0" fontId="11" fillId="0" borderId="0" xfId="6" quotePrefix="1" applyFont="1" applyBorder="1" applyAlignment="1">
      <alignment horizontal="left"/>
    </xf>
    <xf numFmtId="0" fontId="20" fillId="0" borderId="9" xfId="6" applyFont="1" applyBorder="1" applyAlignment="1">
      <alignment horizontal="center" vertical="center"/>
    </xf>
    <xf numFmtId="0" fontId="19" fillId="0" borderId="11" xfId="6" applyFont="1" applyBorder="1" applyAlignment="1">
      <alignment horizontal="right" vertical="center"/>
    </xf>
    <xf numFmtId="0" fontId="20" fillId="0" borderId="3" xfId="6" applyFont="1" applyBorder="1" applyAlignment="1">
      <alignment horizontal="center" vertical="center"/>
    </xf>
    <xf numFmtId="0" fontId="20" fillId="0" borderId="1" xfId="6" applyFont="1" applyBorder="1" applyAlignment="1">
      <alignment vertical="center"/>
    </xf>
    <xf numFmtId="0" fontId="20" fillId="0" borderId="2" xfId="6" applyFont="1" applyBorder="1" applyAlignment="1">
      <alignment horizontal="center" vertical="center"/>
    </xf>
    <xf numFmtId="0" fontId="20" fillId="0" borderId="6" xfId="6" applyFont="1" applyBorder="1" applyAlignment="1">
      <alignment horizontal="center" vertical="center"/>
    </xf>
    <xf numFmtId="0" fontId="20" fillId="0" borderId="16" xfId="6" applyFont="1" applyBorder="1" applyAlignment="1">
      <alignment horizontal="center" vertical="center"/>
    </xf>
    <xf numFmtId="0" fontId="20" fillId="0" borderId="118" xfId="6" quotePrefix="1" applyFont="1" applyBorder="1" applyAlignment="1">
      <alignment horizontal="center" vertical="center"/>
    </xf>
    <xf numFmtId="0" fontId="20" fillId="0" borderId="5" xfId="6" applyFont="1" applyBorder="1" applyAlignment="1">
      <alignment vertical="center"/>
    </xf>
    <xf numFmtId="0" fontId="20" fillId="0" borderId="10" xfId="6" quotePrefix="1" applyFont="1" applyBorder="1" applyAlignment="1">
      <alignment horizontal="left" vertical="center"/>
    </xf>
    <xf numFmtId="0" fontId="20" fillId="0" borderId="118" xfId="6" applyFont="1" applyBorder="1" applyAlignment="1">
      <alignment horizontal="center" vertical="center"/>
    </xf>
    <xf numFmtId="0" fontId="20" fillId="0" borderId="5" xfId="6" quotePrefix="1" applyFont="1" applyBorder="1" applyAlignment="1">
      <alignment horizontal="right" vertical="center"/>
    </xf>
    <xf numFmtId="0" fontId="20" fillId="0" borderId="0" xfId="6" quotePrefix="1" applyFont="1" applyBorder="1" applyAlignment="1">
      <alignment horizontal="left" vertical="center"/>
    </xf>
    <xf numFmtId="32" fontId="20" fillId="0" borderId="20" xfId="6" applyNumberFormat="1" applyFont="1" applyBorder="1" applyAlignment="1">
      <alignment horizontal="center" vertical="center" shrinkToFit="1"/>
    </xf>
    <xf numFmtId="0" fontId="20" fillId="0" borderId="20" xfId="6" applyNumberFormat="1" applyFont="1" applyBorder="1" applyAlignment="1">
      <alignment horizontal="center" vertical="center"/>
    </xf>
    <xf numFmtId="0" fontId="20" fillId="0" borderId="22" xfId="6" applyNumberFormat="1" applyFont="1" applyBorder="1" applyAlignment="1">
      <alignment horizontal="center" vertical="center"/>
    </xf>
    <xf numFmtId="32" fontId="20" fillId="0" borderId="2" xfId="6" applyNumberFormat="1" applyFont="1" applyBorder="1" applyAlignment="1">
      <alignment horizontal="center" vertical="center" shrinkToFit="1"/>
    </xf>
    <xf numFmtId="0" fontId="20" fillId="0" borderId="16" xfId="6" applyFont="1" applyBorder="1" applyAlignment="1">
      <alignment vertical="center"/>
    </xf>
    <xf numFmtId="179" fontId="20" fillId="0" borderId="2" xfId="6" applyNumberFormat="1" applyFont="1" applyBorder="1" applyAlignment="1">
      <alignment vertical="center"/>
    </xf>
    <xf numFmtId="32" fontId="20" fillId="0" borderId="24" xfId="6" applyNumberFormat="1" applyFont="1" applyBorder="1" applyAlignment="1">
      <alignment horizontal="center" vertical="center" shrinkToFit="1"/>
    </xf>
    <xf numFmtId="0" fontId="20" fillId="0" borderId="24" xfId="6" applyNumberFormat="1" applyFont="1" applyBorder="1" applyAlignment="1">
      <alignment horizontal="center" vertical="center"/>
    </xf>
    <xf numFmtId="0" fontId="20" fillId="0" borderId="26" xfId="6" applyNumberFormat="1" applyFont="1" applyBorder="1" applyAlignment="1">
      <alignment horizontal="center" vertical="center"/>
    </xf>
    <xf numFmtId="0" fontId="20" fillId="0" borderId="26" xfId="6" applyFont="1" applyBorder="1" applyAlignment="1">
      <alignment vertical="center"/>
    </xf>
    <xf numFmtId="179" fontId="20" fillId="0" borderId="27" xfId="6" applyNumberFormat="1" applyFont="1" applyBorder="1" applyAlignment="1">
      <alignment vertical="center"/>
    </xf>
    <xf numFmtId="32" fontId="20" fillId="0" borderId="32" xfId="6" applyNumberFormat="1" applyFont="1" applyBorder="1" applyAlignment="1">
      <alignment horizontal="center" vertical="center" shrinkToFit="1"/>
    </xf>
    <xf numFmtId="0" fontId="20" fillId="0" borderId="32" xfId="6" applyNumberFormat="1" applyFont="1" applyBorder="1" applyAlignment="1">
      <alignment horizontal="center" vertical="center"/>
    </xf>
    <xf numFmtId="0" fontId="20" fillId="0" borderId="34" xfId="6" applyNumberFormat="1" applyFont="1" applyBorder="1" applyAlignment="1">
      <alignment horizontal="center" vertical="center"/>
    </xf>
    <xf numFmtId="0" fontId="20" fillId="0" borderId="34" xfId="6" applyFont="1" applyBorder="1" applyAlignment="1">
      <alignment vertical="center"/>
    </xf>
    <xf numFmtId="179" fontId="20" fillId="0" borderId="35" xfId="6" applyNumberFormat="1" applyFont="1" applyBorder="1" applyAlignment="1">
      <alignment vertical="center"/>
    </xf>
    <xf numFmtId="32" fontId="20" fillId="0" borderId="40" xfId="6" applyNumberFormat="1" applyFont="1" applyBorder="1" applyAlignment="1">
      <alignment horizontal="center" vertical="center" shrinkToFit="1"/>
    </xf>
    <xf numFmtId="0" fontId="20" fillId="0" borderId="40" xfId="6" applyNumberFormat="1" applyFont="1" applyBorder="1" applyAlignment="1">
      <alignment horizontal="center" vertical="center"/>
    </xf>
    <xf numFmtId="0" fontId="20" fillId="0" borderId="42" xfId="6" applyNumberFormat="1" applyFont="1" applyBorder="1" applyAlignment="1">
      <alignment horizontal="center" vertical="center"/>
    </xf>
    <xf numFmtId="0" fontId="20" fillId="0" borderId="42" xfId="6" applyFont="1" applyBorder="1" applyAlignment="1">
      <alignment vertical="center"/>
    </xf>
    <xf numFmtId="179" fontId="20" fillId="0" borderId="43" xfId="6" applyNumberFormat="1" applyFont="1" applyBorder="1" applyAlignment="1">
      <alignment vertical="center"/>
    </xf>
    <xf numFmtId="32" fontId="20" fillId="0" borderId="58" xfId="6" applyNumberFormat="1" applyFont="1" applyBorder="1" applyAlignment="1">
      <alignment horizontal="center" vertical="center"/>
    </xf>
    <xf numFmtId="179" fontId="20" fillId="0" borderId="12" xfId="6" applyNumberFormat="1" applyFont="1" applyBorder="1" applyAlignment="1">
      <alignment horizontal="center" vertical="center"/>
    </xf>
    <xf numFmtId="0" fontId="20" fillId="0" borderId="11" xfId="6" applyBorder="1"/>
    <xf numFmtId="0" fontId="20" fillId="0" borderId="8" xfId="6" applyFont="1" applyBorder="1" applyAlignment="1">
      <alignment vertical="center"/>
    </xf>
    <xf numFmtId="179" fontId="20" fillId="0" borderId="0" xfId="6" applyNumberFormat="1" applyFont="1" applyBorder="1" applyAlignment="1">
      <alignment horizontal="center" vertical="center"/>
    </xf>
    <xf numFmtId="179" fontId="20" fillId="0" borderId="0" xfId="6" applyNumberFormat="1" applyFont="1" applyBorder="1" applyAlignment="1">
      <alignment vertical="center"/>
    </xf>
    <xf numFmtId="179" fontId="20" fillId="0" borderId="9" xfId="6" applyNumberFormat="1" applyFont="1" applyBorder="1" applyAlignment="1">
      <alignment vertical="center"/>
    </xf>
    <xf numFmtId="0" fontId="29" fillId="0" borderId="111" xfId="5" applyNumberFormat="1" applyFont="1" applyBorder="1" applyAlignment="1">
      <alignment horizontal="right" vertical="center"/>
    </xf>
    <xf numFmtId="0" fontId="29" fillId="0" borderId="112" xfId="5" applyNumberFormat="1" applyFont="1" applyBorder="1" applyAlignment="1">
      <alignment horizontal="right" vertical="center"/>
    </xf>
    <xf numFmtId="0" fontId="29" fillId="0" borderId="19" xfId="5" applyNumberFormat="1" applyFont="1" applyBorder="1" applyAlignment="1">
      <alignment horizontal="right" vertical="center"/>
    </xf>
    <xf numFmtId="0" fontId="29" fillId="0" borderId="71" xfId="5" applyNumberFormat="1" applyFont="1" applyBorder="1" applyAlignment="1">
      <alignment horizontal="right" vertical="center"/>
    </xf>
    <xf numFmtId="0" fontId="29" fillId="0" borderId="18" xfId="5" applyNumberFormat="1" applyFont="1" applyBorder="1" applyAlignment="1">
      <alignment horizontal="right" vertical="center"/>
    </xf>
    <xf numFmtId="49" fontId="29" fillId="0" borderId="110" xfId="5" applyNumberFormat="1" applyFont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20" fillId="0" borderId="1" xfId="6" applyFont="1" applyBorder="1" applyAlignment="1">
      <alignment horizontal="center" vertical="center"/>
    </xf>
    <xf numFmtId="0" fontId="20" fillId="0" borderId="1" xfId="6" quotePrefix="1" applyFont="1" applyBorder="1" applyAlignment="1">
      <alignment horizontal="center" vertical="center"/>
    </xf>
    <xf numFmtId="0" fontId="20" fillId="0" borderId="16" xfId="6" quotePrefix="1" applyFont="1" applyBorder="1" applyAlignment="1">
      <alignment horizontal="center" vertical="center"/>
    </xf>
    <xf numFmtId="0" fontId="20" fillId="0" borderId="4" xfId="6" applyFont="1" applyBorder="1" applyAlignment="1">
      <alignment horizontal="center" vertical="center"/>
    </xf>
    <xf numFmtId="0" fontId="20" fillId="0" borderId="18" xfId="6" applyFont="1" applyBorder="1" applyAlignment="1">
      <alignment horizontal="center" vertical="center"/>
    </xf>
    <xf numFmtId="0" fontId="20" fillId="0" borderId="11" xfId="6" quotePrefix="1" applyFont="1" applyBorder="1" applyAlignment="1">
      <alignment horizontal="center" vertical="center"/>
    </xf>
    <xf numFmtId="0" fontId="20" fillId="0" borderId="49" xfId="6" applyNumberFormat="1" applyFont="1" applyBorder="1" applyAlignment="1">
      <alignment horizontal="center" vertical="center"/>
    </xf>
    <xf numFmtId="0" fontId="20" fillId="0" borderId="84" xfId="6" applyNumberFormat="1" applyFont="1" applyBorder="1" applyAlignment="1">
      <alignment horizontal="center" vertical="center"/>
    </xf>
    <xf numFmtId="0" fontId="1" fillId="0" borderId="0" xfId="18">
      <alignment vertical="center"/>
    </xf>
    <xf numFmtId="0" fontId="1" fillId="0" borderId="11" xfId="18" applyBorder="1">
      <alignment vertical="center"/>
    </xf>
    <xf numFmtId="0" fontId="1" fillId="0" borderId="8" xfId="18" applyBorder="1">
      <alignment vertical="center"/>
    </xf>
    <xf numFmtId="0" fontId="1" fillId="0" borderId="7" xfId="18" applyBorder="1">
      <alignment vertical="center"/>
    </xf>
    <xf numFmtId="0" fontId="1" fillId="0" borderId="5" xfId="18" applyBorder="1">
      <alignment vertical="center"/>
    </xf>
    <xf numFmtId="0" fontId="1" fillId="0" borderId="4" xfId="18" applyBorder="1">
      <alignment vertical="center"/>
    </xf>
    <xf numFmtId="0" fontId="1" fillId="0" borderId="1" xfId="18" applyBorder="1">
      <alignment vertical="center"/>
    </xf>
    <xf numFmtId="0" fontId="1" fillId="0" borderId="119" xfId="18" applyBorder="1">
      <alignment vertical="center"/>
    </xf>
    <xf numFmtId="0" fontId="1" fillId="0" borderId="120" xfId="18" applyBorder="1">
      <alignment vertical="center"/>
    </xf>
    <xf numFmtId="0" fontId="1" fillId="0" borderId="121" xfId="18" applyBorder="1" applyAlignment="1">
      <alignment horizontal="right" vertical="center"/>
    </xf>
    <xf numFmtId="0" fontId="1" fillId="0" borderId="36" xfId="18" applyBorder="1">
      <alignment vertical="center"/>
    </xf>
    <xf numFmtId="0" fontId="42" fillId="0" borderId="0" xfId="3" applyFont="1" applyAlignment="1">
      <alignment vertical="center"/>
    </xf>
    <xf numFmtId="0" fontId="42" fillId="0" borderId="0" xfId="3" applyFont="1" applyBorder="1" applyAlignment="1">
      <alignment vertical="center"/>
    </xf>
    <xf numFmtId="0" fontId="23" fillId="0" borderId="0" xfId="3" applyFont="1" applyBorder="1" applyAlignment="1">
      <alignment horizontal="centerContinuous" vertical="center"/>
    </xf>
    <xf numFmtId="0" fontId="12" fillId="0" borderId="0" xfId="3" applyFont="1" applyBorder="1" applyAlignment="1">
      <alignment vertical="center"/>
    </xf>
    <xf numFmtId="0" fontId="42" fillId="0" borderId="14" xfId="3" quotePrefix="1" applyFont="1" applyBorder="1" applyAlignment="1">
      <alignment horizontal="center" vertical="center"/>
    </xf>
    <xf numFmtId="0" fontId="43" fillId="0" borderId="13" xfId="3" quotePrefix="1" applyFont="1" applyBorder="1" applyAlignment="1">
      <alignment horizontal="center" vertical="center"/>
    </xf>
    <xf numFmtId="0" fontId="43" fillId="0" borderId="13" xfId="3" quotePrefix="1" applyFont="1" applyBorder="1" applyAlignment="1">
      <alignment vertical="center"/>
    </xf>
    <xf numFmtId="0" fontId="43" fillId="0" borderId="66" xfId="3" quotePrefix="1" applyFont="1" applyBorder="1" applyAlignment="1">
      <alignment horizontal="center" vertical="center"/>
    </xf>
    <xf numFmtId="0" fontId="42" fillId="0" borderId="18" xfId="3" applyFont="1" applyBorder="1" applyAlignment="1">
      <alignment vertical="center" shrinkToFit="1"/>
    </xf>
    <xf numFmtId="0" fontId="42" fillId="0" borderId="71" xfId="3" applyFont="1" applyBorder="1" applyAlignment="1">
      <alignment vertical="center" shrinkToFit="1"/>
    </xf>
    <xf numFmtId="0" fontId="42" fillId="0" borderId="87" xfId="3" applyFont="1" applyBorder="1" applyAlignment="1">
      <alignment vertical="center" shrinkToFit="1"/>
    </xf>
    <xf numFmtId="0" fontId="42" fillId="0" borderId="84" xfId="3" applyFont="1" applyBorder="1" applyAlignment="1">
      <alignment vertical="center"/>
    </xf>
    <xf numFmtId="0" fontId="42" fillId="0" borderId="62" xfId="3" applyFont="1" applyFill="1" applyBorder="1" applyAlignment="1">
      <alignment vertical="center"/>
    </xf>
    <xf numFmtId="0" fontId="45" fillId="0" borderId="62" xfId="3" applyFont="1" applyFill="1" applyBorder="1" applyAlignment="1">
      <alignment vertical="center"/>
    </xf>
    <xf numFmtId="0" fontId="45" fillId="0" borderId="62" xfId="3" applyFont="1" applyFill="1" applyBorder="1" applyAlignment="1">
      <alignment horizontal="right" vertical="center"/>
    </xf>
    <xf numFmtId="0" fontId="42" fillId="0" borderId="112" xfId="3" applyFont="1" applyBorder="1" applyAlignment="1">
      <alignment vertical="center"/>
    </xf>
    <xf numFmtId="0" fontId="42" fillId="0" borderId="111" xfId="3" applyFont="1" applyFill="1" applyBorder="1" applyAlignment="1">
      <alignment vertical="center"/>
    </xf>
    <xf numFmtId="0" fontId="45" fillId="0" borderId="111" xfId="3" applyFont="1" applyFill="1" applyBorder="1" applyAlignment="1">
      <alignment vertical="center"/>
    </xf>
    <xf numFmtId="0" fontId="45" fillId="0" borderId="111" xfId="3" applyFont="1" applyFill="1" applyBorder="1" applyAlignment="1">
      <alignment horizontal="right" vertical="center"/>
    </xf>
    <xf numFmtId="0" fontId="42" fillId="0" borderId="127" xfId="3" applyFont="1" applyBorder="1" applyAlignment="1">
      <alignment vertical="center"/>
    </xf>
    <xf numFmtId="0" fontId="42" fillId="0" borderId="59" xfId="3" applyFont="1" applyFill="1" applyBorder="1" applyAlignment="1">
      <alignment vertical="center"/>
    </xf>
    <xf numFmtId="0" fontId="45" fillId="0" borderId="59" xfId="3" applyFont="1" applyFill="1" applyBorder="1" applyAlignment="1">
      <alignment horizontal="center" vertical="center"/>
    </xf>
    <xf numFmtId="0" fontId="42" fillId="0" borderId="118" xfId="3" applyFont="1" applyBorder="1" applyAlignment="1">
      <alignment vertical="center"/>
    </xf>
    <xf numFmtId="0" fontId="42" fillId="0" borderId="60" xfId="3" applyFont="1" applyFill="1" applyBorder="1" applyAlignment="1">
      <alignment vertical="center"/>
    </xf>
    <xf numFmtId="0" fontId="46" fillId="0" borderId="60" xfId="3" applyFont="1" applyFill="1" applyBorder="1" applyAlignment="1">
      <alignment horizontal="center"/>
    </xf>
    <xf numFmtId="0" fontId="42" fillId="0" borderId="60" xfId="3" applyFont="1" applyFill="1" applyBorder="1" applyAlignment="1">
      <alignment horizontal="center" vertical="center"/>
    </xf>
    <xf numFmtId="0" fontId="42" fillId="0" borderId="38" xfId="3" applyFont="1" applyBorder="1" applyAlignment="1">
      <alignment horizontal="center" vertical="center"/>
    </xf>
    <xf numFmtId="0" fontId="47" fillId="0" borderId="45" xfId="3" applyFont="1" applyFill="1" applyBorder="1" applyAlignment="1">
      <alignment horizontal="center" vertical="center" shrinkToFit="1"/>
    </xf>
    <xf numFmtId="0" fontId="42" fillId="0" borderId="45" xfId="3" applyFont="1" applyFill="1" applyBorder="1" applyAlignment="1">
      <alignment horizontal="center" vertical="center"/>
    </xf>
    <xf numFmtId="0" fontId="48" fillId="0" borderId="45" xfId="3" applyFont="1" applyFill="1" applyBorder="1" applyAlignment="1">
      <alignment horizontal="center"/>
    </xf>
    <xf numFmtId="0" fontId="13" fillId="0" borderId="45" xfId="3" applyFont="1" applyFill="1" applyBorder="1" applyAlignment="1">
      <alignment horizontal="center"/>
    </xf>
    <xf numFmtId="0" fontId="47" fillId="0" borderId="45" xfId="3" applyFont="1" applyFill="1" applyBorder="1" applyAlignment="1">
      <alignment horizontal="center" vertical="center"/>
    </xf>
    <xf numFmtId="0" fontId="42" fillId="0" borderId="38" xfId="3" applyFont="1" applyFill="1" applyBorder="1" applyAlignment="1">
      <alignment horizontal="center" vertical="center"/>
    </xf>
    <xf numFmtId="0" fontId="45" fillId="0" borderId="45" xfId="3" applyFont="1" applyFill="1" applyBorder="1" applyAlignment="1">
      <alignment horizontal="center" vertical="center"/>
    </xf>
    <xf numFmtId="0" fontId="42" fillId="0" borderId="59" xfId="3" applyFont="1" applyFill="1" applyBorder="1" applyAlignment="1">
      <alignment horizontal="center" vertical="center"/>
    </xf>
    <xf numFmtId="0" fontId="42" fillId="0" borderId="16" xfId="3" applyFont="1" applyBorder="1" applyAlignment="1">
      <alignment horizontal="center" vertical="center"/>
    </xf>
    <xf numFmtId="0" fontId="42" fillId="0" borderId="128" xfId="3" applyFont="1" applyFill="1" applyBorder="1" applyAlignment="1">
      <alignment horizontal="center" vertical="center"/>
    </xf>
    <xf numFmtId="0" fontId="45" fillId="0" borderId="128" xfId="3" applyFont="1" applyFill="1" applyBorder="1" applyAlignment="1">
      <alignment horizontal="center" vertical="center"/>
    </xf>
    <xf numFmtId="0" fontId="42" fillId="0" borderId="111" xfId="3" applyFont="1" applyFill="1" applyBorder="1" applyAlignment="1">
      <alignment horizontal="center" vertical="center"/>
    </xf>
    <xf numFmtId="0" fontId="42" fillId="0" borderId="18" xfId="3" applyFont="1" applyBorder="1" applyAlignment="1">
      <alignment horizontal="center" vertical="center"/>
    </xf>
    <xf numFmtId="0" fontId="42" fillId="0" borderId="71" xfId="3" applyFont="1" applyBorder="1" applyAlignment="1">
      <alignment horizontal="center" vertical="center"/>
    </xf>
    <xf numFmtId="0" fontId="42" fillId="0" borderId="128" xfId="3" applyFont="1" applyBorder="1" applyAlignment="1">
      <alignment horizontal="center" vertical="center"/>
    </xf>
    <xf numFmtId="0" fontId="23" fillId="0" borderId="0" xfId="3" applyFont="1" applyAlignment="1"/>
    <xf numFmtId="0" fontId="42" fillId="0" borderId="11" xfId="3" applyFont="1" applyBorder="1" applyAlignment="1">
      <alignment vertical="center"/>
    </xf>
    <xf numFmtId="0" fontId="42" fillId="0" borderId="9" xfId="3" applyFont="1" applyBorder="1" applyAlignment="1">
      <alignment horizontal="center" vertical="center"/>
    </xf>
    <xf numFmtId="0" fontId="42" fillId="0" borderId="8" xfId="3" applyFont="1" applyBorder="1" applyAlignment="1">
      <alignment vertical="center"/>
    </xf>
    <xf numFmtId="0" fontId="42" fillId="0" borderId="9" xfId="3" applyFont="1" applyBorder="1" applyAlignment="1">
      <alignment vertical="center"/>
    </xf>
    <xf numFmtId="0" fontId="49" fillId="0" borderId="8" xfId="3" applyFont="1" applyBorder="1" applyAlignment="1">
      <alignment horizontal="center" vertical="center" textRotation="255"/>
    </xf>
    <xf numFmtId="0" fontId="12" fillId="0" borderId="0" xfId="3" applyFont="1" applyAlignment="1">
      <alignment vertical="center"/>
    </xf>
    <xf numFmtId="0" fontId="42" fillId="0" borderId="7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0" fontId="50" fillId="0" borderId="5" xfId="3" applyFont="1" applyBorder="1" applyAlignment="1">
      <alignment horizontal="center" vertical="center"/>
    </xf>
    <xf numFmtId="0" fontId="49" fillId="0" borderId="5" xfId="3" applyFont="1" applyBorder="1" applyAlignment="1">
      <alignment horizontal="center" vertical="center" textRotation="255"/>
    </xf>
    <xf numFmtId="0" fontId="17" fillId="0" borderId="0" xfId="19" applyFont="1" applyBorder="1" applyAlignment="1" applyProtection="1">
      <alignment vertical="center"/>
    </xf>
    <xf numFmtId="0" fontId="45" fillId="0" borderId="132" xfId="3" applyFont="1" applyBorder="1" applyAlignment="1">
      <alignment horizontal="center" vertical="center"/>
    </xf>
    <xf numFmtId="0" fontId="45" fillId="0" borderId="134" xfId="3" applyFont="1" applyBorder="1" applyAlignment="1">
      <alignment horizontal="center" vertical="center"/>
    </xf>
    <xf numFmtId="0" fontId="42" fillId="0" borderId="134" xfId="3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17" fillId="0" borderId="0" xfId="3" applyFont="1" applyBorder="1" applyAlignment="1">
      <alignment horizontal="right" vertical="center"/>
    </xf>
    <xf numFmtId="0" fontId="42" fillId="0" borderId="136" xfId="3" applyFont="1" applyBorder="1" applyAlignment="1">
      <alignment vertical="center"/>
    </xf>
    <xf numFmtId="176" fontId="4" fillId="0" borderId="137" xfId="1" applyNumberFormat="1" applyFont="1" applyBorder="1" applyAlignment="1">
      <alignment horizontal="right" vertical="center"/>
    </xf>
    <xf numFmtId="176" fontId="4" fillId="0" borderId="66" xfId="1" applyNumberFormat="1" applyFont="1" applyBorder="1" applyAlignment="1">
      <alignment horizontal="right" vertical="center"/>
    </xf>
    <xf numFmtId="177" fontId="14" fillId="0" borderId="59" xfId="3" applyNumberFormat="1" applyBorder="1" applyAlignment="1">
      <alignment horizontal="center" vertical="center" textRotation="255"/>
    </xf>
    <xf numFmtId="177" fontId="14" fillId="0" borderId="60" xfId="3" applyNumberFormat="1" applyBorder="1" applyAlignment="1">
      <alignment horizontal="center" vertical="center" textRotation="255"/>
    </xf>
    <xf numFmtId="177" fontId="14" fillId="0" borderId="62" xfId="3" applyNumberFormat="1" applyBorder="1" applyAlignment="1">
      <alignment horizontal="center" vertical="center" textRotation="255"/>
    </xf>
    <xf numFmtId="0" fontId="19" fillId="0" borderId="3" xfId="3" applyFont="1" applyBorder="1" applyAlignment="1">
      <alignment vertical="center" textRotation="255"/>
    </xf>
    <xf numFmtId="0" fontId="19" fillId="0" borderId="6" xfId="3" applyFont="1" applyBorder="1" applyAlignment="1">
      <alignment vertical="center" textRotation="255"/>
    </xf>
    <xf numFmtId="0" fontId="19" fillId="0" borderId="10" xfId="3" applyFont="1" applyBorder="1" applyAlignment="1">
      <alignment vertical="center" textRotation="255"/>
    </xf>
    <xf numFmtId="177" fontId="14" fillId="0" borderId="59" xfId="3" applyNumberFormat="1" applyBorder="1" applyAlignment="1">
      <alignment horizontal="center" vertical="center"/>
    </xf>
    <xf numFmtId="177" fontId="14" fillId="0" borderId="60" xfId="3" applyNumberFormat="1" applyBorder="1" applyAlignment="1">
      <alignment horizontal="center" vertical="center"/>
    </xf>
    <xf numFmtId="177" fontId="14" fillId="0" borderId="62" xfId="3" applyNumberFormat="1" applyBorder="1" applyAlignment="1">
      <alignment horizontal="center" vertical="center"/>
    </xf>
    <xf numFmtId="0" fontId="0" fillId="0" borderId="63" xfId="3" applyFont="1" applyBorder="1" applyAlignment="1">
      <alignment horizontal="right" vertical="center" textRotation="255"/>
    </xf>
    <xf numFmtId="0" fontId="14" fillId="0" borderId="63" xfId="3" applyBorder="1" applyAlignment="1">
      <alignment horizontal="right" vertical="center" textRotation="255"/>
    </xf>
    <xf numFmtId="0" fontId="41" fillId="0" borderId="64" xfId="18" applyFont="1" applyBorder="1" applyAlignment="1">
      <alignment horizontal="center" vertical="center"/>
    </xf>
    <xf numFmtId="0" fontId="40" fillId="0" borderId="122" xfId="18" applyFont="1" applyBorder="1" applyAlignment="1">
      <alignment horizontal="center" vertical="center"/>
    </xf>
    <xf numFmtId="0" fontId="20" fillId="0" borderId="3" xfId="6" applyBorder="1" applyAlignment="1">
      <alignment horizontal="center" vertical="center" wrapText="1"/>
    </xf>
    <xf numFmtId="0" fontId="20" fillId="0" borderId="6" xfId="6" applyBorder="1" applyAlignment="1">
      <alignment horizontal="center" vertical="center" wrapText="1"/>
    </xf>
    <xf numFmtId="0" fontId="20" fillId="0" borderId="10" xfId="6" applyBorder="1" applyAlignment="1">
      <alignment horizontal="center" vertical="center" wrapText="1"/>
    </xf>
    <xf numFmtId="0" fontId="42" fillId="0" borderId="62" xfId="3" applyFont="1" applyBorder="1" applyAlignment="1">
      <alignment horizontal="center" vertical="center"/>
    </xf>
    <xf numFmtId="0" fontId="42" fillId="0" borderId="84" xfId="3" applyFont="1" applyBorder="1" applyAlignment="1">
      <alignment horizontal="center" vertical="center"/>
    </xf>
    <xf numFmtId="0" fontId="42" fillId="0" borderId="83" xfId="3" applyFont="1" applyBorder="1" applyAlignment="1">
      <alignment horizontal="center" vertical="center"/>
    </xf>
    <xf numFmtId="0" fontId="42" fillId="0" borderId="45" xfId="3" applyFont="1" applyBorder="1" applyAlignment="1">
      <alignment horizontal="center" vertical="center"/>
    </xf>
    <xf numFmtId="0" fontId="42" fillId="0" borderId="38" xfId="3" applyFont="1" applyBorder="1" applyAlignment="1">
      <alignment horizontal="center" vertical="center"/>
    </xf>
    <xf numFmtId="0" fontId="42" fillId="0" borderId="9" xfId="3" applyFont="1" applyBorder="1" applyAlignment="1">
      <alignment horizontal="center" vertical="center"/>
    </xf>
    <xf numFmtId="0" fontId="42" fillId="0" borderId="11" xfId="3" applyFont="1" applyBorder="1" applyAlignment="1">
      <alignment horizontal="center" vertical="center"/>
    </xf>
    <xf numFmtId="0" fontId="42" fillId="0" borderId="12" xfId="3" applyFont="1" applyBorder="1" applyAlignment="1">
      <alignment horizontal="center" vertical="center"/>
    </xf>
    <xf numFmtId="0" fontId="42" fillId="0" borderId="13" xfId="3" applyFont="1" applyBorder="1" applyAlignment="1">
      <alignment horizontal="center" vertical="center"/>
    </xf>
    <xf numFmtId="0" fontId="42" fillId="0" borderId="123" xfId="3" applyFont="1" applyBorder="1" applyAlignment="1">
      <alignment horizontal="center" vertical="center"/>
    </xf>
    <xf numFmtId="0" fontId="43" fillId="0" borderId="66" xfId="3" quotePrefix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42" fillId="0" borderId="110" xfId="3" applyFont="1" applyBorder="1" applyAlignment="1">
      <alignment horizontal="center" vertical="center"/>
    </xf>
    <xf numFmtId="0" fontId="42" fillId="0" borderId="111" xfId="3" applyFont="1" applyBorder="1" applyAlignment="1">
      <alignment horizontal="center" vertical="center"/>
    </xf>
    <xf numFmtId="0" fontId="42" fillId="0" borderId="112" xfId="3" applyFont="1" applyBorder="1" applyAlignment="1">
      <alignment horizontal="center" vertical="center"/>
    </xf>
    <xf numFmtId="0" fontId="42" fillId="0" borderId="44" xfId="3" applyFont="1" applyBorder="1" applyAlignment="1">
      <alignment horizontal="center" vertical="center"/>
    </xf>
    <xf numFmtId="0" fontId="42" fillId="0" borderId="86" xfId="3" applyFont="1" applyBorder="1" applyAlignment="1">
      <alignment horizontal="center" vertical="center"/>
    </xf>
    <xf numFmtId="0" fontId="42" fillId="0" borderId="87" xfId="3" applyFont="1" applyBorder="1" applyAlignment="1">
      <alignment horizontal="center" vertical="center"/>
    </xf>
    <xf numFmtId="0" fontId="42" fillId="0" borderId="88" xfId="3" applyFont="1" applyBorder="1" applyAlignment="1">
      <alignment horizontal="center" vertical="center"/>
    </xf>
    <xf numFmtId="20" fontId="17" fillId="0" borderId="45" xfId="3" applyNumberFormat="1" applyFont="1" applyBorder="1" applyAlignment="1">
      <alignment horizontal="center" vertical="center"/>
    </xf>
    <xf numFmtId="0" fontId="42" fillId="0" borderId="36" xfId="3" applyFont="1" applyBorder="1" applyAlignment="1">
      <alignment horizontal="center" vertical="center"/>
    </xf>
    <xf numFmtId="0" fontId="42" fillId="0" borderId="121" xfId="3" applyFont="1" applyBorder="1" applyAlignment="1">
      <alignment horizontal="center" vertical="center"/>
    </xf>
    <xf numFmtId="20" fontId="17" fillId="0" borderId="87" xfId="3" applyNumberFormat="1" applyFont="1" applyBorder="1" applyAlignment="1">
      <alignment horizontal="center" vertical="center"/>
    </xf>
    <xf numFmtId="0" fontId="42" fillId="0" borderId="125" xfId="3" applyFont="1" applyBorder="1" applyAlignment="1">
      <alignment horizontal="center" vertical="center"/>
    </xf>
    <xf numFmtId="0" fontId="42" fillId="0" borderId="124" xfId="3" applyFont="1" applyBorder="1" applyAlignment="1">
      <alignment horizontal="center" vertical="center"/>
    </xf>
    <xf numFmtId="0" fontId="42" fillId="0" borderId="68" xfId="3" applyFont="1" applyBorder="1" applyAlignment="1">
      <alignment horizontal="center" vertical="center"/>
    </xf>
    <xf numFmtId="0" fontId="42" fillId="0" borderId="126" xfId="3" applyFont="1" applyBorder="1" applyAlignment="1">
      <alignment horizontal="center" vertical="center"/>
    </xf>
    <xf numFmtId="20" fontId="23" fillId="0" borderId="45" xfId="3" applyNumberFormat="1" applyFont="1" applyFill="1" applyBorder="1" applyAlignment="1">
      <alignment horizontal="center" vertical="center"/>
    </xf>
    <xf numFmtId="20" fontId="23" fillId="0" borderId="45" xfId="3" applyNumberFormat="1" applyFont="1" applyBorder="1" applyAlignment="1">
      <alignment horizontal="center" vertical="center"/>
    </xf>
    <xf numFmtId="20" fontId="23" fillId="0" borderId="87" xfId="3" applyNumberFormat="1" applyFont="1" applyFill="1" applyBorder="1" applyAlignment="1">
      <alignment horizontal="center" vertical="center"/>
    </xf>
    <xf numFmtId="20" fontId="23" fillId="0" borderId="62" xfId="3" applyNumberFormat="1" applyFont="1" applyBorder="1" applyAlignment="1">
      <alignment horizontal="center" vertical="center"/>
    </xf>
    <xf numFmtId="0" fontId="42" fillId="0" borderId="64" xfId="3" applyFont="1" applyBorder="1" applyAlignment="1">
      <alignment horizontal="center" vertical="center"/>
    </xf>
    <xf numFmtId="0" fontId="42" fillId="0" borderId="122" xfId="3" applyFont="1" applyBorder="1" applyAlignment="1">
      <alignment horizontal="center" vertical="center"/>
    </xf>
    <xf numFmtId="33" fontId="42" fillId="0" borderId="0" xfId="3" applyNumberFormat="1" applyFont="1" applyAlignment="1">
      <alignment horizontal="center" vertical="center"/>
    </xf>
    <xf numFmtId="33" fontId="42" fillId="0" borderId="9" xfId="3" applyNumberFormat="1" applyFont="1" applyBorder="1" applyAlignment="1">
      <alignment horizontal="center" vertical="center"/>
    </xf>
    <xf numFmtId="0" fontId="23" fillId="0" borderId="1" xfId="3" applyFont="1" applyBorder="1" applyAlignment="1">
      <alignment horizontal="right" vertical="center"/>
    </xf>
    <xf numFmtId="0" fontId="23" fillId="0" borderId="2" xfId="3" applyFont="1" applyBorder="1" applyAlignment="1">
      <alignment horizontal="right" vertical="center"/>
    </xf>
    <xf numFmtId="0" fontId="23" fillId="0" borderId="130" xfId="3" applyFont="1" applyBorder="1" applyAlignment="1">
      <alignment horizontal="right" vertical="center"/>
    </xf>
    <xf numFmtId="0" fontId="42" fillId="0" borderId="1" xfId="3" applyFont="1" applyBorder="1" applyAlignment="1">
      <alignment horizontal="center" vertical="center"/>
    </xf>
    <xf numFmtId="0" fontId="42" fillId="0" borderId="4" xfId="3" applyFont="1" applyBorder="1" applyAlignment="1">
      <alignment horizontal="center" vertical="center"/>
    </xf>
    <xf numFmtId="0" fontId="23" fillId="0" borderId="8" xfId="3" applyFont="1" applyBorder="1" applyAlignment="1">
      <alignment horizontal="left" vertical="center"/>
    </xf>
    <xf numFmtId="0" fontId="23" fillId="0" borderId="9" xfId="3" applyFont="1" applyBorder="1" applyAlignment="1">
      <alignment horizontal="left" vertical="center"/>
    </xf>
    <xf numFmtId="0" fontId="23" fillId="0" borderId="129" xfId="3" applyFont="1" applyBorder="1" applyAlignment="1">
      <alignment horizontal="left" vertical="center"/>
    </xf>
    <xf numFmtId="0" fontId="42" fillId="0" borderId="8" xfId="3" applyFont="1" applyBorder="1" applyAlignment="1">
      <alignment horizontal="center" vertical="center"/>
    </xf>
    <xf numFmtId="0" fontId="51" fillId="0" borderId="0" xfId="3" applyFont="1" applyBorder="1" applyAlignment="1">
      <alignment horizontal="right" vertical="center"/>
    </xf>
    <xf numFmtId="0" fontId="17" fillId="0" borderId="0" xfId="3" applyFont="1" applyBorder="1" applyAlignment="1">
      <alignment horizontal="left" vertical="center"/>
    </xf>
    <xf numFmtId="0" fontId="23" fillId="0" borderId="106" xfId="3" applyFont="1" applyBorder="1" applyAlignment="1">
      <alignment horizontal="center" vertical="center"/>
    </xf>
    <xf numFmtId="0" fontId="23" fillId="0" borderId="133" xfId="3" applyFont="1" applyBorder="1" applyAlignment="1">
      <alignment horizontal="center" vertical="center"/>
    </xf>
    <xf numFmtId="0" fontId="51" fillId="0" borderId="0" xfId="19" applyFont="1" applyBorder="1" applyAlignment="1" applyProtection="1">
      <alignment horizontal="right" vertical="center"/>
    </xf>
    <xf numFmtId="0" fontId="23" fillId="0" borderId="0" xfId="19" applyFont="1" applyBorder="1" applyAlignment="1" applyProtection="1">
      <alignment horizontal="left" vertical="center"/>
    </xf>
    <xf numFmtId="0" fontId="12" fillId="0" borderId="99" xfId="3" applyFont="1" applyBorder="1" applyAlignment="1">
      <alignment horizontal="center" vertical="center"/>
    </xf>
    <xf numFmtId="0" fontId="12" fillId="0" borderId="131" xfId="3" applyFont="1" applyBorder="1" applyAlignment="1">
      <alignment horizontal="center" vertical="center"/>
    </xf>
    <xf numFmtId="0" fontId="42" fillId="0" borderId="106" xfId="3" applyFont="1" applyBorder="1" applyAlignment="1">
      <alignment horizontal="center" vertical="center"/>
    </xf>
    <xf numFmtId="0" fontId="42" fillId="0" borderId="133" xfId="3" applyFont="1" applyBorder="1" applyAlignment="1">
      <alignment horizontal="center" vertical="center"/>
    </xf>
    <xf numFmtId="0" fontId="42" fillId="0" borderId="65" xfId="3" applyFont="1" applyBorder="1" applyAlignment="1">
      <alignment horizontal="center" vertical="center"/>
    </xf>
    <xf numFmtId="0" fontId="42" fillId="0" borderId="92" xfId="3" applyFont="1" applyBorder="1" applyAlignment="1">
      <alignment horizontal="center" vertical="center"/>
    </xf>
    <xf numFmtId="0" fontId="42" fillId="0" borderId="135" xfId="3" applyFont="1" applyBorder="1" applyAlignment="1">
      <alignment horizontal="center" vertical="center"/>
    </xf>
    <xf numFmtId="0" fontId="52" fillId="0" borderId="0" xfId="19" applyFont="1" applyBorder="1" applyAlignment="1" applyProtection="1">
      <alignment horizontal="left" vertical="center"/>
    </xf>
    <xf numFmtId="49" fontId="36" fillId="2" borderId="37" xfId="13" applyNumberFormat="1" applyFont="1" applyFill="1" applyBorder="1" applyAlignment="1">
      <alignment horizontal="right" vertical="center"/>
    </xf>
    <xf numFmtId="49" fontId="36" fillId="2" borderId="39" xfId="13" applyNumberFormat="1" applyFont="1" applyFill="1" applyBorder="1" applyAlignment="1">
      <alignment horizontal="right" vertical="center"/>
    </xf>
    <xf numFmtId="0" fontId="36" fillId="2" borderId="37" xfId="13" applyFont="1" applyFill="1" applyBorder="1" applyAlignment="1">
      <alignment horizontal="center" vertical="center"/>
    </xf>
    <xf numFmtId="0" fontId="36" fillId="2" borderId="39" xfId="13" applyFont="1" applyFill="1" applyBorder="1" applyAlignment="1">
      <alignment horizontal="center" vertical="center"/>
    </xf>
    <xf numFmtId="0" fontId="36" fillId="2" borderId="46" xfId="13" applyFont="1" applyFill="1" applyBorder="1" applyAlignment="1">
      <alignment horizontal="center" vertical="center"/>
    </xf>
    <xf numFmtId="0" fontId="31" fillId="0" borderId="59" xfId="13" applyBorder="1" applyAlignment="1">
      <alignment horizontal="center" vertical="center" wrapText="1"/>
    </xf>
    <xf numFmtId="0" fontId="31" fillId="0" borderId="62" xfId="13" applyBorder="1" applyAlignment="1">
      <alignment horizontal="center" vertical="center"/>
    </xf>
    <xf numFmtId="0" fontId="31" fillId="0" borderId="62" xfId="13" applyBorder="1" applyAlignment="1">
      <alignment horizontal="center" vertical="center" wrapText="1"/>
    </xf>
    <xf numFmtId="0" fontId="32" fillId="0" borderId="0" xfId="13" applyFont="1" applyAlignment="1">
      <alignment horizontal="left" vertical="center"/>
    </xf>
    <xf numFmtId="0" fontId="37" fillId="3" borderId="37" xfId="13" applyFont="1" applyFill="1" applyBorder="1" applyAlignment="1">
      <alignment horizontal="center" vertical="center"/>
    </xf>
    <xf numFmtId="0" fontId="37" fillId="3" borderId="39" xfId="13" applyFont="1" applyFill="1" applyBorder="1" applyAlignment="1">
      <alignment horizontal="center" vertical="center"/>
    </xf>
    <xf numFmtId="0" fontId="37" fillId="3" borderId="46" xfId="13" applyFont="1" applyFill="1" applyBorder="1" applyAlignment="1">
      <alignment horizontal="center" vertical="center"/>
    </xf>
  </cellXfs>
  <cellStyles count="20">
    <cellStyle name="９ポ" xfId="15"/>
    <cellStyle name="標準" xfId="0" builtinId="0"/>
    <cellStyle name="標準 2" xfId="6"/>
    <cellStyle name="標準 2 2" xfId="17"/>
    <cellStyle name="標準 3" xfId="3"/>
    <cellStyle name="標準 4" xfId="11"/>
    <cellStyle name="標準 5" xfId="12"/>
    <cellStyle name="標準 6" xfId="14"/>
    <cellStyle name="標準 7" xfId="18"/>
    <cellStyle name="標準_Sheet1" xfId="1"/>
    <cellStyle name="標準_Sheet1 2" xfId="4"/>
    <cellStyle name="標準_Sheet1 3" xfId="10"/>
    <cellStyle name="標準_Sheet1_表12" xfId="7"/>
    <cellStyle name="標準_ﾌｫｰﾏｯﾄ" xfId="19"/>
    <cellStyle name="標準_作業1_1" xfId="9"/>
    <cellStyle name="標準_図１" xfId="5"/>
    <cellStyle name="標準_中貫工業団地入口（平日）1" xfId="13"/>
    <cellStyle name="標準_表１" xfId="2"/>
    <cellStyle name="標準_表12" xfId="8"/>
    <cellStyle name="標準表" xfId="16"/>
  </cellStyles>
  <dxfs count="64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'No.5Ａ（時間変動）'!$B$74:$M$74</c:f>
              <c:numCache>
                <c:formatCode>General</c:formatCode>
                <c:ptCount val="12"/>
                <c:pt idx="0">
                  <c:v>66</c:v>
                </c:pt>
                <c:pt idx="1">
                  <c:v>57</c:v>
                </c:pt>
                <c:pt idx="2">
                  <c:v>103</c:v>
                </c:pt>
                <c:pt idx="3">
                  <c:v>94</c:v>
                </c:pt>
                <c:pt idx="4">
                  <c:v>60</c:v>
                </c:pt>
                <c:pt idx="5">
                  <c:v>60</c:v>
                </c:pt>
                <c:pt idx="6">
                  <c:v>73</c:v>
                </c:pt>
                <c:pt idx="7">
                  <c:v>64</c:v>
                </c:pt>
                <c:pt idx="8">
                  <c:v>52</c:v>
                </c:pt>
                <c:pt idx="9">
                  <c:v>75</c:v>
                </c:pt>
                <c:pt idx="10">
                  <c:v>52</c:v>
                </c:pt>
                <c:pt idx="1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C2-4B78-BB6A-DF37B407978E}"/>
            </c:ext>
          </c:extLst>
        </c:ser>
        <c:ser>
          <c:idx val="1"/>
          <c:order val="1"/>
          <c:tx>
            <c:strRef>
              <c:f>'No.5Ａ（時間変動）'!$A$75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'No.5Ａ（時間変動）'!$B$75:$M$75</c:f>
              <c:numCache>
                <c:formatCode>General</c:formatCode>
                <c:ptCount val="12"/>
                <c:pt idx="0">
                  <c:v>895</c:v>
                </c:pt>
                <c:pt idx="1">
                  <c:v>858</c:v>
                </c:pt>
                <c:pt idx="2">
                  <c:v>995</c:v>
                </c:pt>
                <c:pt idx="3">
                  <c:v>746</c:v>
                </c:pt>
                <c:pt idx="4">
                  <c:v>716</c:v>
                </c:pt>
                <c:pt idx="5">
                  <c:v>870</c:v>
                </c:pt>
                <c:pt idx="6">
                  <c:v>894</c:v>
                </c:pt>
                <c:pt idx="7">
                  <c:v>796</c:v>
                </c:pt>
                <c:pt idx="8">
                  <c:v>929</c:v>
                </c:pt>
                <c:pt idx="9">
                  <c:v>859</c:v>
                </c:pt>
                <c:pt idx="10">
                  <c:v>927</c:v>
                </c:pt>
                <c:pt idx="11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C2-4B78-BB6A-DF37B4079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319664"/>
        <c:axId val="12632005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'No.5Ａ（時間変動）'!$B$77:$M$77</c:f>
              <c:numCache>
                <c:formatCode>0.0\ "%"</c:formatCode>
                <c:ptCount val="12"/>
                <c:pt idx="0">
                  <c:v>6.8678459937565037</c:v>
                </c:pt>
                <c:pt idx="1">
                  <c:v>6.2295081967213122</c:v>
                </c:pt>
                <c:pt idx="2">
                  <c:v>9.3806921675774131</c:v>
                </c:pt>
                <c:pt idx="3">
                  <c:v>11.190476190476192</c:v>
                </c:pt>
                <c:pt idx="4">
                  <c:v>7.731958762886598</c:v>
                </c:pt>
                <c:pt idx="5">
                  <c:v>6.4516129032258061</c:v>
                </c:pt>
                <c:pt idx="6">
                  <c:v>7.5491209927611171</c:v>
                </c:pt>
                <c:pt idx="7">
                  <c:v>7.441860465116279</c:v>
                </c:pt>
                <c:pt idx="8">
                  <c:v>5.3007135575942916</c:v>
                </c:pt>
                <c:pt idx="9">
                  <c:v>8.0299785867237681</c:v>
                </c:pt>
                <c:pt idx="10">
                  <c:v>5.3115423901940755</c:v>
                </c:pt>
                <c:pt idx="11">
                  <c:v>2.3746701846965697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C2-4B78-BB6A-DF37B4079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0448"/>
        <c:axId val="126320840"/>
      </c:lineChart>
      <c:catAx>
        <c:axId val="1263196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6320056"/>
        <c:crosses val="autoZero"/>
        <c:auto val="0"/>
        <c:lblAlgn val="ctr"/>
        <c:lblOffset val="100"/>
        <c:tickMarkSkip val="1"/>
        <c:noMultiLvlLbl val="0"/>
      </c:catAx>
      <c:valAx>
        <c:axId val="12632005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19664"/>
        <c:crosses val="autoZero"/>
        <c:crossBetween val="between"/>
        <c:majorUnit val="500"/>
      </c:valAx>
      <c:catAx>
        <c:axId val="126320448"/>
        <c:scaling>
          <c:orientation val="minMax"/>
        </c:scaling>
        <c:delete val="1"/>
        <c:axPos val="b"/>
        <c:majorTickMark val="out"/>
        <c:minorTickMark val="none"/>
        <c:tickLblPos val="none"/>
        <c:crossAx val="126320840"/>
        <c:crosses val="autoZero"/>
        <c:auto val="0"/>
        <c:lblAlgn val="ctr"/>
        <c:lblOffset val="100"/>
        <c:noMultiLvlLbl val="0"/>
      </c:catAx>
      <c:valAx>
        <c:axId val="1263208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204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39817629179335"/>
          <c:y val="7.3298491780591973E-2"/>
          <c:w val="0.67477203647416595"/>
          <c:h val="0.88481750792285918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'No.5AB（渋滞長）'!$N$25:$N$56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'No.5AB（渋滞長）'!$Q$25:$Q$56</c:f>
              <c:numCache>
                <c:formatCode>General</c:formatCode>
                <c:ptCount val="32"/>
                <c:pt idx="0">
                  <c:v>15</c:v>
                </c:pt>
                <c:pt idx="1">
                  <c:v>25</c:v>
                </c:pt>
                <c:pt idx="2">
                  <c:v>25</c:v>
                </c:pt>
                <c:pt idx="3">
                  <c:v>50</c:v>
                </c:pt>
                <c:pt idx="4">
                  <c:v>20</c:v>
                </c:pt>
                <c:pt idx="5">
                  <c:v>10</c:v>
                </c:pt>
                <c:pt idx="6">
                  <c:v>25</c:v>
                </c:pt>
                <c:pt idx="7">
                  <c:v>15</c:v>
                </c:pt>
                <c:pt idx="8">
                  <c:v>35</c:v>
                </c:pt>
                <c:pt idx="9">
                  <c:v>20</c:v>
                </c:pt>
                <c:pt idx="10">
                  <c:v>25</c:v>
                </c:pt>
                <c:pt idx="11">
                  <c:v>20</c:v>
                </c:pt>
                <c:pt idx="12">
                  <c:v>45</c:v>
                </c:pt>
                <c:pt idx="13">
                  <c:v>35</c:v>
                </c:pt>
                <c:pt idx="14">
                  <c:v>40</c:v>
                </c:pt>
                <c:pt idx="15">
                  <c:v>10</c:v>
                </c:pt>
                <c:pt idx="16">
                  <c:v>15</c:v>
                </c:pt>
                <c:pt idx="17">
                  <c:v>10</c:v>
                </c:pt>
                <c:pt idx="18">
                  <c:v>10</c:v>
                </c:pt>
                <c:pt idx="19">
                  <c:v>20</c:v>
                </c:pt>
                <c:pt idx="20">
                  <c:v>20</c:v>
                </c:pt>
                <c:pt idx="21">
                  <c:v>25</c:v>
                </c:pt>
                <c:pt idx="22">
                  <c:v>30</c:v>
                </c:pt>
                <c:pt idx="23">
                  <c:v>30</c:v>
                </c:pt>
                <c:pt idx="24">
                  <c:v>10</c:v>
                </c:pt>
                <c:pt idx="25">
                  <c:v>35</c:v>
                </c:pt>
                <c:pt idx="26">
                  <c:v>15</c:v>
                </c:pt>
                <c:pt idx="27">
                  <c:v>20</c:v>
                </c:pt>
                <c:pt idx="28">
                  <c:v>15</c:v>
                </c:pt>
                <c:pt idx="29">
                  <c:v>20</c:v>
                </c:pt>
                <c:pt idx="30">
                  <c:v>20</c:v>
                </c:pt>
                <c:pt idx="31">
                  <c:v>15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'No.5AB（渋滞長）'!$N$25:$N$56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'No.5AB（渋滞長）'!$R$25:$R$56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811216"/>
        <c:axId val="554811608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'No.5AB（渋滞長）'!$S$25:$S$56</c:f>
              <c:numCache>
                <c:formatCode>m"分"ss"秒"</c:formatCode>
                <c:ptCount val="32"/>
                <c:pt idx="0">
                  <c:v>1.0416666666666667E-4</c:v>
                </c:pt>
                <c:pt idx="1">
                  <c:v>1.5046296296296297E-4</c:v>
                </c:pt>
                <c:pt idx="2">
                  <c:v>1.7361111111111112E-4</c:v>
                </c:pt>
                <c:pt idx="3">
                  <c:v>3.7037037037037035E-4</c:v>
                </c:pt>
                <c:pt idx="4">
                  <c:v>8.1018518518518516E-5</c:v>
                </c:pt>
                <c:pt idx="5">
                  <c:v>5.7870370370370366E-5</c:v>
                </c:pt>
                <c:pt idx="6">
                  <c:v>1.6203703703703703E-4</c:v>
                </c:pt>
                <c:pt idx="7">
                  <c:v>1.1574074074074073E-4</c:v>
                </c:pt>
                <c:pt idx="8">
                  <c:v>2.0833333333333335E-4</c:v>
                </c:pt>
                <c:pt idx="9">
                  <c:v>1.273148148148148E-4</c:v>
                </c:pt>
                <c:pt idx="10">
                  <c:v>1.7361111111111112E-4</c:v>
                </c:pt>
                <c:pt idx="11">
                  <c:v>1.0416666666666667E-4</c:v>
                </c:pt>
                <c:pt idx="12">
                  <c:v>3.2407407407407406E-4</c:v>
                </c:pt>
                <c:pt idx="13">
                  <c:v>2.199074074074074E-4</c:v>
                </c:pt>
                <c:pt idx="14">
                  <c:v>1.6203703703703703E-4</c:v>
                </c:pt>
                <c:pt idx="15">
                  <c:v>2.3148148148148147E-5</c:v>
                </c:pt>
                <c:pt idx="16">
                  <c:v>1.0416666666666667E-4</c:v>
                </c:pt>
                <c:pt idx="17">
                  <c:v>5.7870370370370366E-5</c:v>
                </c:pt>
                <c:pt idx="18">
                  <c:v>3.4722222222222222E-5</c:v>
                </c:pt>
                <c:pt idx="19">
                  <c:v>4.6296296296296294E-5</c:v>
                </c:pt>
                <c:pt idx="20">
                  <c:v>1.5046296296296297E-4</c:v>
                </c:pt>
                <c:pt idx="21">
                  <c:v>1.273148148148148E-4</c:v>
                </c:pt>
                <c:pt idx="22">
                  <c:v>1.9675925925925926E-4</c:v>
                </c:pt>
                <c:pt idx="23">
                  <c:v>1.3888888888888889E-4</c:v>
                </c:pt>
                <c:pt idx="24">
                  <c:v>1.0416666666666667E-4</c:v>
                </c:pt>
                <c:pt idx="25">
                  <c:v>2.5462962962962961E-4</c:v>
                </c:pt>
                <c:pt idx="26">
                  <c:v>1.1574074074074073E-4</c:v>
                </c:pt>
                <c:pt idx="27">
                  <c:v>1.3888888888888889E-4</c:v>
                </c:pt>
                <c:pt idx="28">
                  <c:v>1.0416666666666667E-4</c:v>
                </c:pt>
                <c:pt idx="29">
                  <c:v>1.7361111111111112E-4</c:v>
                </c:pt>
                <c:pt idx="30">
                  <c:v>2.3148148148148146E-4</c:v>
                </c:pt>
                <c:pt idx="31">
                  <c:v>1.3888888888888889E-4</c:v>
                </c:pt>
              </c:numCache>
            </c:numRef>
          </c:xVal>
          <c:yVal>
            <c:numRef>
              <c:f>'No.5AB（渋滞長）'!$AD$25:$AD$56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812000"/>
        <c:axId val="554812392"/>
      </c:scatterChart>
      <c:catAx>
        <c:axId val="55481121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811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4811608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945288753799442"/>
              <c:y val="3.14136125654450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811216"/>
        <c:crosses val="autoZero"/>
        <c:crossBetween val="between"/>
        <c:majorUnit val="50"/>
      </c:valAx>
      <c:valAx>
        <c:axId val="554812000"/>
        <c:scaling>
          <c:orientation val="minMax"/>
          <c:max val="6.9444444444444519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4072948328267525"/>
              <c:y val="0.97818581577826369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812392"/>
        <c:crosses val="max"/>
        <c:crossBetween val="midCat"/>
        <c:majorUnit val="1.3888888888888918E-3"/>
      </c:valAx>
      <c:valAx>
        <c:axId val="554812392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81200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69908814589684"/>
          <c:y val="1.0471204188481676E-2"/>
          <c:w val="0.73860182370820726"/>
          <c:h val="1.8324607329842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78" r="0.75000000000000078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50932413832616"/>
          <c:y val="7.2039340893243792E-2"/>
          <c:w val="0.68474047239870151"/>
          <c:h val="0.8866559095917822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'No.5AB（渋滞長）'!$A$25:$A$56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'No.5AB（渋滞長）'!$D$25:$D$56</c:f>
              <c:numCache>
                <c:formatCode>General</c:formatCode>
                <c:ptCount val="32"/>
                <c:pt idx="0">
                  <c:v>30</c:v>
                </c:pt>
                <c:pt idx="1">
                  <c:v>20</c:v>
                </c:pt>
                <c:pt idx="2">
                  <c:v>50</c:v>
                </c:pt>
                <c:pt idx="3">
                  <c:v>90</c:v>
                </c:pt>
                <c:pt idx="4">
                  <c:v>30</c:v>
                </c:pt>
                <c:pt idx="5">
                  <c:v>45</c:v>
                </c:pt>
                <c:pt idx="6">
                  <c:v>50</c:v>
                </c:pt>
                <c:pt idx="7">
                  <c:v>65</c:v>
                </c:pt>
                <c:pt idx="8">
                  <c:v>60</c:v>
                </c:pt>
                <c:pt idx="9">
                  <c:v>60</c:v>
                </c:pt>
                <c:pt idx="10">
                  <c:v>50</c:v>
                </c:pt>
                <c:pt idx="11">
                  <c:v>50</c:v>
                </c:pt>
                <c:pt idx="12">
                  <c:v>55</c:v>
                </c:pt>
                <c:pt idx="13">
                  <c:v>45</c:v>
                </c:pt>
                <c:pt idx="14">
                  <c:v>20</c:v>
                </c:pt>
                <c:pt idx="15">
                  <c:v>20</c:v>
                </c:pt>
                <c:pt idx="16">
                  <c:v>100</c:v>
                </c:pt>
                <c:pt idx="17">
                  <c:v>60</c:v>
                </c:pt>
                <c:pt idx="18">
                  <c:v>160</c:v>
                </c:pt>
                <c:pt idx="19">
                  <c:v>30</c:v>
                </c:pt>
                <c:pt idx="20">
                  <c:v>45</c:v>
                </c:pt>
                <c:pt idx="21">
                  <c:v>55</c:v>
                </c:pt>
                <c:pt idx="22">
                  <c:v>60</c:v>
                </c:pt>
                <c:pt idx="23">
                  <c:v>180</c:v>
                </c:pt>
                <c:pt idx="24">
                  <c:v>130</c:v>
                </c:pt>
                <c:pt idx="25">
                  <c:v>160</c:v>
                </c:pt>
                <c:pt idx="26">
                  <c:v>180</c:v>
                </c:pt>
                <c:pt idx="27">
                  <c:v>220</c:v>
                </c:pt>
                <c:pt idx="28">
                  <c:v>90</c:v>
                </c:pt>
                <c:pt idx="29">
                  <c:v>150</c:v>
                </c:pt>
                <c:pt idx="30">
                  <c:v>70</c:v>
                </c:pt>
                <c:pt idx="31">
                  <c:v>80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'No.5AB（渋滞長）'!$A$25:$A$56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'No.5AB（渋滞長）'!$E$25:$E$56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813176"/>
        <c:axId val="554813568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'No.5AB（渋滞長）'!$F$25:$F$56</c:f>
              <c:numCache>
                <c:formatCode>m"分"ss"秒"</c:formatCode>
                <c:ptCount val="32"/>
                <c:pt idx="0">
                  <c:v>1.3888888888888889E-4</c:v>
                </c:pt>
                <c:pt idx="1">
                  <c:v>1.0416666666666667E-4</c:v>
                </c:pt>
                <c:pt idx="2">
                  <c:v>2.6620370370370372E-4</c:v>
                </c:pt>
                <c:pt idx="3">
                  <c:v>4.7453703703703704E-4</c:v>
                </c:pt>
                <c:pt idx="4">
                  <c:v>2.0833333333333335E-4</c:v>
                </c:pt>
                <c:pt idx="5">
                  <c:v>3.0092592592592595E-4</c:v>
                </c:pt>
                <c:pt idx="6">
                  <c:v>3.0092592592592595E-4</c:v>
                </c:pt>
                <c:pt idx="7">
                  <c:v>3.7037037037037035E-4</c:v>
                </c:pt>
                <c:pt idx="8">
                  <c:v>5.7870370370370378E-4</c:v>
                </c:pt>
                <c:pt idx="9">
                  <c:v>3.5879629629629635E-4</c:v>
                </c:pt>
                <c:pt idx="10">
                  <c:v>2.8935185185185189E-4</c:v>
                </c:pt>
                <c:pt idx="11">
                  <c:v>2.5462962962962961E-4</c:v>
                </c:pt>
                <c:pt idx="12">
                  <c:v>3.3564814814814812E-4</c:v>
                </c:pt>
                <c:pt idx="13">
                  <c:v>2.6620370370370372E-4</c:v>
                </c:pt>
                <c:pt idx="14">
                  <c:v>4.6296296296296294E-5</c:v>
                </c:pt>
                <c:pt idx="15">
                  <c:v>6.9444444444444444E-5</c:v>
                </c:pt>
                <c:pt idx="16">
                  <c:v>6.5972222222222213E-4</c:v>
                </c:pt>
                <c:pt idx="17">
                  <c:v>4.7453703703703704E-4</c:v>
                </c:pt>
                <c:pt idx="18">
                  <c:v>6.5972222222222213E-4</c:v>
                </c:pt>
                <c:pt idx="19">
                  <c:v>8.1018518518518516E-5</c:v>
                </c:pt>
                <c:pt idx="20">
                  <c:v>2.5462962962962961E-4</c:v>
                </c:pt>
                <c:pt idx="21">
                  <c:v>3.3564814814814812E-4</c:v>
                </c:pt>
                <c:pt idx="22">
                  <c:v>4.7453703703703704E-4</c:v>
                </c:pt>
                <c:pt idx="23">
                  <c:v>7.9861111111111105E-4</c:v>
                </c:pt>
                <c:pt idx="24">
                  <c:v>6.018518518518519E-4</c:v>
                </c:pt>
                <c:pt idx="25">
                  <c:v>6.8287037037037025E-4</c:v>
                </c:pt>
                <c:pt idx="26">
                  <c:v>9.3750000000000007E-4</c:v>
                </c:pt>
                <c:pt idx="27">
                  <c:v>1.5509259259259261E-3</c:v>
                </c:pt>
                <c:pt idx="28">
                  <c:v>5.4398148148148144E-4</c:v>
                </c:pt>
                <c:pt idx="29">
                  <c:v>7.291666666666667E-4</c:v>
                </c:pt>
                <c:pt idx="30">
                  <c:v>4.3981481481481481E-4</c:v>
                </c:pt>
                <c:pt idx="31">
                  <c:v>4.8611111111111104E-4</c:v>
                </c:pt>
              </c:numCache>
            </c:numRef>
          </c:xVal>
          <c:yVal>
            <c:numRef>
              <c:f>'No.5AB（渋滞長）'!$AD$25:$AD$56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813960"/>
        <c:axId val="554814352"/>
      </c:scatterChart>
      <c:catAx>
        <c:axId val="55481317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813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4813568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35658757762519322"/>
              <c:y val="2.790355694974549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813176"/>
        <c:crosses val="autoZero"/>
        <c:crossBetween val="between"/>
        <c:majorUnit val="50"/>
      </c:valAx>
      <c:valAx>
        <c:axId val="554813960"/>
        <c:scaling>
          <c:orientation val="minMax"/>
          <c:max val="6.9444444444444519E-3"/>
          <c:min val="0"/>
        </c:scaling>
        <c:delete val="0"/>
        <c:axPos val="b"/>
        <c:title>
          <c:tx>
            <c:rich>
              <a:bodyPr rot="0" anchor="b" anchorCtr="1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4473561533062574"/>
              <c:y val="0.97825902509916374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814352"/>
        <c:crosses val="max"/>
        <c:crossBetween val="midCat"/>
        <c:majorUnit val="1.3888888888888918E-3"/>
      </c:valAx>
      <c:valAx>
        <c:axId val="554814352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81396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81762917933141"/>
          <c:y val="6.1242344706911632E-3"/>
          <c:w val="0.73860182370820748"/>
          <c:h val="1.83727034120734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78" r="0.75000000000000078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11391343719081"/>
          <c:y val="6.5971486122374232E-2"/>
          <c:w val="0.69300911854103364"/>
          <c:h val="0.88801475695705256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'No.5C（渋滞長）'!$A$25:$A$56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'No.5C（渋滞長）'!$D$25:$D$56</c:f>
              <c:numCache>
                <c:formatCode>General</c:formatCode>
                <c:ptCount val="32"/>
                <c:pt idx="0">
                  <c:v>30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30</c:v>
                </c:pt>
                <c:pt idx="5">
                  <c:v>50</c:v>
                </c:pt>
                <c:pt idx="6">
                  <c:v>30</c:v>
                </c:pt>
                <c:pt idx="7">
                  <c:v>40</c:v>
                </c:pt>
                <c:pt idx="8">
                  <c:v>20</c:v>
                </c:pt>
                <c:pt idx="9">
                  <c:v>30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50</c:v>
                </c:pt>
                <c:pt idx="14">
                  <c:v>40</c:v>
                </c:pt>
                <c:pt idx="15">
                  <c:v>30</c:v>
                </c:pt>
                <c:pt idx="16">
                  <c:v>50</c:v>
                </c:pt>
                <c:pt idx="17">
                  <c:v>40</c:v>
                </c:pt>
                <c:pt idx="18">
                  <c:v>40</c:v>
                </c:pt>
                <c:pt idx="19">
                  <c:v>30</c:v>
                </c:pt>
                <c:pt idx="20">
                  <c:v>40</c:v>
                </c:pt>
                <c:pt idx="21">
                  <c:v>50</c:v>
                </c:pt>
                <c:pt idx="22">
                  <c:v>60</c:v>
                </c:pt>
                <c:pt idx="23">
                  <c:v>30</c:v>
                </c:pt>
                <c:pt idx="24">
                  <c:v>60</c:v>
                </c:pt>
                <c:pt idx="25">
                  <c:v>50</c:v>
                </c:pt>
                <c:pt idx="26">
                  <c:v>80</c:v>
                </c:pt>
                <c:pt idx="27">
                  <c:v>30</c:v>
                </c:pt>
                <c:pt idx="28">
                  <c:v>100</c:v>
                </c:pt>
                <c:pt idx="29">
                  <c:v>50</c:v>
                </c:pt>
                <c:pt idx="30">
                  <c:v>90</c:v>
                </c:pt>
                <c:pt idx="31">
                  <c:v>80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'No.5C（渋滞長）'!$A$25:$A$56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'No.5C（渋滞長）'!$E$25:$E$56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753552"/>
        <c:axId val="555753944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'No.5C（渋滞長）'!$F$25:$F$56</c:f>
              <c:numCache>
                <c:formatCode>m"分"ss"秒"</c:formatCode>
                <c:ptCount val="32"/>
                <c:pt idx="0">
                  <c:v>1.0416666666666667E-4</c:v>
                </c:pt>
                <c:pt idx="1">
                  <c:v>1.1574074074074073E-4</c:v>
                </c:pt>
                <c:pt idx="2">
                  <c:v>1.3888888888888889E-4</c:v>
                </c:pt>
                <c:pt idx="3">
                  <c:v>1.6203703703703703E-4</c:v>
                </c:pt>
                <c:pt idx="4">
                  <c:v>1.0416666666666667E-4</c:v>
                </c:pt>
                <c:pt idx="5">
                  <c:v>2.4305555555555552E-4</c:v>
                </c:pt>
                <c:pt idx="6">
                  <c:v>8.1018518518518516E-5</c:v>
                </c:pt>
                <c:pt idx="7">
                  <c:v>5.5555555555555556E-4</c:v>
                </c:pt>
                <c:pt idx="8">
                  <c:v>8.1018518518518516E-5</c:v>
                </c:pt>
                <c:pt idx="9">
                  <c:v>8.1018518518518516E-5</c:v>
                </c:pt>
                <c:pt idx="10">
                  <c:v>1.8518518518518518E-4</c:v>
                </c:pt>
                <c:pt idx="11">
                  <c:v>8.1018518518518516E-5</c:v>
                </c:pt>
                <c:pt idx="12">
                  <c:v>1.5046296296296297E-4</c:v>
                </c:pt>
                <c:pt idx="13">
                  <c:v>2.8935185185185189E-4</c:v>
                </c:pt>
                <c:pt idx="14">
                  <c:v>1.5046296296296297E-4</c:v>
                </c:pt>
                <c:pt idx="15">
                  <c:v>1.1574074074074073E-4</c:v>
                </c:pt>
                <c:pt idx="16">
                  <c:v>3.0092592592592595E-4</c:v>
                </c:pt>
                <c:pt idx="17">
                  <c:v>2.8935185185185189E-4</c:v>
                </c:pt>
                <c:pt idx="18">
                  <c:v>1.6203703703703703E-4</c:v>
                </c:pt>
                <c:pt idx="19">
                  <c:v>8.1018518518518516E-5</c:v>
                </c:pt>
                <c:pt idx="20">
                  <c:v>1.1574074074074073E-4</c:v>
                </c:pt>
                <c:pt idx="21">
                  <c:v>1.7361111111111112E-4</c:v>
                </c:pt>
                <c:pt idx="22">
                  <c:v>3.9351851851851852E-4</c:v>
                </c:pt>
                <c:pt idx="23">
                  <c:v>1.3888888888888889E-4</c:v>
                </c:pt>
                <c:pt idx="24">
                  <c:v>2.4305555555555552E-4</c:v>
                </c:pt>
                <c:pt idx="25">
                  <c:v>1.7361111111111112E-4</c:v>
                </c:pt>
                <c:pt idx="26">
                  <c:v>2.3148148148148146E-4</c:v>
                </c:pt>
                <c:pt idx="27">
                  <c:v>1.273148148148148E-4</c:v>
                </c:pt>
                <c:pt idx="28">
                  <c:v>3.5879629629629635E-4</c:v>
                </c:pt>
                <c:pt idx="29">
                  <c:v>2.4305555555555552E-4</c:v>
                </c:pt>
                <c:pt idx="30">
                  <c:v>2.5462962962962961E-4</c:v>
                </c:pt>
                <c:pt idx="31">
                  <c:v>3.7037037037037035E-4</c:v>
                </c:pt>
              </c:numCache>
            </c:numRef>
          </c:xVal>
          <c:yVal>
            <c:numRef>
              <c:f>'No.5C（渋滞長）'!$AD$25:$AD$56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754336"/>
        <c:axId val="555754728"/>
      </c:scatterChart>
      <c:catAx>
        <c:axId val="555753552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53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753944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35299634043618078"/>
              <c:y val="1.9989954744029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53552"/>
        <c:crosses val="autoZero"/>
        <c:crossBetween val="between"/>
        <c:majorUnit val="50"/>
      </c:valAx>
      <c:valAx>
        <c:axId val="555754336"/>
        <c:scaling>
          <c:orientation val="minMax"/>
          <c:max val="6.9444444444444519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7316134974310816"/>
              <c:y val="0.97408637873754156"/>
            </c:manualLayout>
          </c:layout>
          <c:overlay val="0"/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754728"/>
        <c:crosses val="max"/>
        <c:crossBetween val="midCat"/>
        <c:majorUnit val="1.3888888888888918E-3"/>
      </c:valAx>
      <c:valAx>
        <c:axId val="555754728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75433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81771837740847"/>
          <c:y val="8.0864310565830399E-4"/>
          <c:w val="0.73860182370820748"/>
          <c:h val="1.83727034120734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78" r="0.75000000000000078" t="1" header="0.5" footer="0.5"/>
    <c:pageSetup paperSize="9" orientation="landscape" horizontalDpi="-4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57E-2"/>
          <c:y val="5.5555743936306246E-2"/>
          <c:w val="0.84141331142152831"/>
          <c:h val="0.89236413697691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'No.5①（歩行者時間変動）'!$B$73:$M$73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1-402B-8C9C-B32E0B6CAC69}"/>
            </c:ext>
          </c:extLst>
        </c:ser>
        <c:ser>
          <c:idx val="1"/>
          <c:order val="1"/>
          <c:tx>
            <c:strRef>
              <c:f>'No.5①（歩行者時間変動）'!$A$72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'No.5①（歩行者時間変動）'!$B$72:$M$72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9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12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71-402B-8C9C-B32E0B6CA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755512"/>
        <c:axId val="555755904"/>
      </c:barChart>
      <c:catAx>
        <c:axId val="5557555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755904"/>
        <c:crosses val="autoZero"/>
        <c:auto val="0"/>
        <c:lblAlgn val="ctr"/>
        <c:lblOffset val="100"/>
        <c:tickMarkSkip val="1"/>
        <c:noMultiLvlLbl val="0"/>
      </c:catAx>
      <c:valAx>
        <c:axId val="555755904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43056379721339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575551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57E-2"/>
          <c:y val="5.4794612175279894E-2"/>
          <c:w val="0.840591618734594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'No.5①（歩行者時間変動）'!$B$39:$M$39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F4-4BF4-ADE4-5857EB5F795C}"/>
            </c:ext>
          </c:extLst>
        </c:ser>
        <c:ser>
          <c:idx val="1"/>
          <c:order val="1"/>
          <c:tx>
            <c:strRef>
              <c:f>'No.5①（歩行者時間変動）'!$A$73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'No.5①（歩行者時間変動）'!$B$38:$M$38</c:f>
              <c:numCache>
                <c:formatCode>General</c:formatCode>
                <c:ptCount val="12"/>
                <c:pt idx="0" formatCode="@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F4-4BF4-ADE4-5857EB5F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756688"/>
        <c:axId val="555757080"/>
      </c:barChart>
      <c:catAx>
        <c:axId val="5557566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757080"/>
        <c:crosses val="autoZero"/>
        <c:auto val="0"/>
        <c:lblAlgn val="ctr"/>
        <c:lblOffset val="100"/>
        <c:tickMarkSkip val="1"/>
        <c:noMultiLvlLbl val="0"/>
      </c:catAx>
      <c:valAx>
        <c:axId val="55575708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575668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57E-2"/>
          <c:y val="5.4794612175279894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'No.5①（歩行者時間変動）'!$B$56:$M$56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74-4E63-8CDA-4700F37060D0}"/>
            </c:ext>
          </c:extLst>
        </c:ser>
        <c:ser>
          <c:idx val="1"/>
          <c:order val="1"/>
          <c:tx>
            <c:strRef>
              <c:f>'No.5①（歩行者時間変動）'!$A$73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'No.5①（歩行者時間変動）'!$B$55:$M$55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74-4E63-8CDA-4700F3706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757864"/>
        <c:axId val="555758256"/>
      </c:barChart>
      <c:catAx>
        <c:axId val="5557578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758256"/>
        <c:crosses val="autoZero"/>
        <c:auto val="0"/>
        <c:lblAlgn val="ctr"/>
        <c:lblOffset val="100"/>
        <c:tickMarkSkip val="1"/>
        <c:noMultiLvlLbl val="0"/>
      </c:catAx>
      <c:valAx>
        <c:axId val="55575825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575786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57E-2"/>
          <c:y val="5.5555743936306246E-2"/>
          <c:w val="0.84141331142152831"/>
          <c:h val="0.89236413697691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'No.5②（歩行者時間変動）'!$B$73:$M$73</c:f>
              <c:numCache>
                <c:formatCode>General</c:formatCode>
                <c:ptCount val="12"/>
                <c:pt idx="0">
                  <c:v>5</c:v>
                </c:pt>
                <c:pt idx="1">
                  <c:v>9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68-4465-99F5-A8050B0AF365}"/>
            </c:ext>
          </c:extLst>
        </c:ser>
        <c:ser>
          <c:idx val="1"/>
          <c:order val="1"/>
          <c:tx>
            <c:strRef>
              <c:f>'No.5②（歩行者時間変動）'!$A$72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'No.5②（歩行者時間変動）'!$B$72:$M$72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5</c:v>
                </c:pt>
                <c:pt idx="4">
                  <c:v>11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68-4465-99F5-A8050B0AF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759040"/>
        <c:axId val="555759432"/>
      </c:barChart>
      <c:catAx>
        <c:axId val="5557590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759432"/>
        <c:crosses val="autoZero"/>
        <c:auto val="0"/>
        <c:lblAlgn val="ctr"/>
        <c:lblOffset val="100"/>
        <c:tickMarkSkip val="1"/>
        <c:noMultiLvlLbl val="0"/>
      </c:catAx>
      <c:valAx>
        <c:axId val="555759432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43056379721339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575904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57E-2"/>
          <c:y val="5.4794612175279894E-2"/>
          <c:w val="0.840591618734594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'No.5②（歩行者時間変動）'!$B$39:$M$39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99-48EA-A4FD-51C24E59C088}"/>
            </c:ext>
          </c:extLst>
        </c:ser>
        <c:ser>
          <c:idx val="1"/>
          <c:order val="1"/>
          <c:tx>
            <c:strRef>
              <c:f>'No.5②（歩行者時間変動）'!$A$73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'No.5②（歩行者時間変動）'!$B$38:$M$38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99-48EA-A4FD-51C24E59C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760216"/>
        <c:axId val="555760608"/>
      </c:barChart>
      <c:catAx>
        <c:axId val="55576021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760608"/>
        <c:crosses val="autoZero"/>
        <c:auto val="0"/>
        <c:lblAlgn val="ctr"/>
        <c:lblOffset val="100"/>
        <c:tickMarkSkip val="1"/>
        <c:noMultiLvlLbl val="0"/>
      </c:catAx>
      <c:valAx>
        <c:axId val="555760608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576021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57E-2"/>
          <c:y val="5.4794612175279894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'No.5②（歩行者時間変動）'!$B$56:$M$56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83-4999-A9C3-C54A9E3467F6}"/>
            </c:ext>
          </c:extLst>
        </c:ser>
        <c:ser>
          <c:idx val="1"/>
          <c:order val="1"/>
          <c:tx>
            <c:strRef>
              <c:f>'No.5②（歩行者時間変動）'!$A$73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'No.5②（歩行者時間変動）'!$B$55:$M$55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83-4999-A9C3-C54A9E346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876536"/>
        <c:axId val="555876928"/>
      </c:barChart>
      <c:catAx>
        <c:axId val="55587653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876928"/>
        <c:crosses val="autoZero"/>
        <c:auto val="0"/>
        <c:lblAlgn val="ctr"/>
        <c:lblOffset val="100"/>
        <c:tickMarkSkip val="1"/>
        <c:noMultiLvlLbl val="0"/>
      </c:catAx>
      <c:valAx>
        <c:axId val="555876928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587653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57E-2"/>
          <c:y val="5.5555743936306246E-2"/>
          <c:w val="0.84141331142152831"/>
          <c:h val="0.89236413697691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'No.5③（歩行者時間変動）'!$B$73:$M$73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CC-4E09-A2C4-50E2BECD1D64}"/>
            </c:ext>
          </c:extLst>
        </c:ser>
        <c:ser>
          <c:idx val="1"/>
          <c:order val="1"/>
          <c:tx>
            <c:strRef>
              <c:f>'No.5③（歩行者時間変動）'!$A$72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'No.5③（歩行者時間変動）'!$B$72:$M$72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CC-4E09-A2C4-50E2BECD1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877712"/>
        <c:axId val="555878104"/>
      </c:barChart>
      <c:catAx>
        <c:axId val="5558777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878104"/>
        <c:crosses val="autoZero"/>
        <c:auto val="0"/>
        <c:lblAlgn val="ctr"/>
        <c:lblOffset val="100"/>
        <c:tickMarkSkip val="1"/>
        <c:noMultiLvlLbl val="0"/>
      </c:catAx>
      <c:valAx>
        <c:axId val="555878104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43056379721339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587771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'No.5Ａ（時間変動）'!$B$38:$M$38</c:f>
              <c:numCache>
                <c:formatCode>General</c:formatCode>
                <c:ptCount val="12"/>
                <c:pt idx="0">
                  <c:v>45</c:v>
                </c:pt>
                <c:pt idx="1">
                  <c:v>33</c:v>
                </c:pt>
                <c:pt idx="2">
                  <c:v>59</c:v>
                </c:pt>
                <c:pt idx="3">
                  <c:v>53</c:v>
                </c:pt>
                <c:pt idx="4">
                  <c:v>33</c:v>
                </c:pt>
                <c:pt idx="5">
                  <c:v>30</c:v>
                </c:pt>
                <c:pt idx="6">
                  <c:v>34</c:v>
                </c:pt>
                <c:pt idx="7">
                  <c:v>41</c:v>
                </c:pt>
                <c:pt idx="8">
                  <c:v>28</c:v>
                </c:pt>
                <c:pt idx="9">
                  <c:v>27</c:v>
                </c:pt>
                <c:pt idx="10">
                  <c:v>12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2-4739-8009-89B75D778597}"/>
            </c:ext>
          </c:extLst>
        </c:ser>
        <c:ser>
          <c:idx val="1"/>
          <c:order val="1"/>
          <c:tx>
            <c:strRef>
              <c:f>'No.5Ａ（時間変動）'!$A$75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'No.5Ａ（時間変動）'!$B$39:$M$39</c:f>
              <c:numCache>
                <c:formatCode>General</c:formatCode>
                <c:ptCount val="12"/>
                <c:pt idx="0">
                  <c:v>437</c:v>
                </c:pt>
                <c:pt idx="1">
                  <c:v>466</c:v>
                </c:pt>
                <c:pt idx="2">
                  <c:v>499</c:v>
                </c:pt>
                <c:pt idx="3">
                  <c:v>325</c:v>
                </c:pt>
                <c:pt idx="4">
                  <c:v>323</c:v>
                </c:pt>
                <c:pt idx="5">
                  <c:v>461</c:v>
                </c:pt>
                <c:pt idx="6">
                  <c:v>462</c:v>
                </c:pt>
                <c:pt idx="7">
                  <c:v>512</c:v>
                </c:pt>
                <c:pt idx="8">
                  <c:v>532</c:v>
                </c:pt>
                <c:pt idx="9">
                  <c:v>421</c:v>
                </c:pt>
                <c:pt idx="10">
                  <c:v>541</c:v>
                </c:pt>
                <c:pt idx="11">
                  <c:v>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12-4739-8009-89B75D7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321624"/>
        <c:axId val="12632201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'No.5Ａ（時間変動）'!$B$41:$M$41</c:f>
              <c:numCache>
                <c:formatCode>0.0\ "%"</c:formatCode>
                <c:ptCount val="12"/>
                <c:pt idx="0">
                  <c:v>9.3360995850622412</c:v>
                </c:pt>
                <c:pt idx="1">
                  <c:v>6.6132264529058116</c:v>
                </c:pt>
                <c:pt idx="2">
                  <c:v>10.573476702508961</c:v>
                </c:pt>
                <c:pt idx="3">
                  <c:v>14.02116402116402</c:v>
                </c:pt>
                <c:pt idx="4">
                  <c:v>9.2696629213483153</c:v>
                </c:pt>
                <c:pt idx="5">
                  <c:v>6.1099796334012222</c:v>
                </c:pt>
                <c:pt idx="6">
                  <c:v>6.854838709677419</c:v>
                </c:pt>
                <c:pt idx="7">
                  <c:v>7.4141048824593128</c:v>
                </c:pt>
                <c:pt idx="8">
                  <c:v>5</c:v>
                </c:pt>
                <c:pt idx="9">
                  <c:v>6.0267857142857144</c:v>
                </c:pt>
                <c:pt idx="10">
                  <c:v>2.1699819168173597</c:v>
                </c:pt>
                <c:pt idx="11">
                  <c:v>1.3313609467455623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12-4739-8009-89B75D7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2408"/>
        <c:axId val="126322800"/>
      </c:lineChart>
      <c:catAx>
        <c:axId val="1263216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6322016"/>
        <c:crosses val="autoZero"/>
        <c:auto val="0"/>
        <c:lblAlgn val="ctr"/>
        <c:lblOffset val="100"/>
        <c:tickMarkSkip val="1"/>
        <c:noMultiLvlLbl val="0"/>
      </c:catAx>
      <c:valAx>
        <c:axId val="12632201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21624"/>
        <c:crosses val="autoZero"/>
        <c:crossBetween val="between"/>
        <c:majorUnit val="500"/>
      </c:valAx>
      <c:catAx>
        <c:axId val="126322408"/>
        <c:scaling>
          <c:orientation val="minMax"/>
        </c:scaling>
        <c:delete val="1"/>
        <c:axPos val="b"/>
        <c:majorTickMark val="out"/>
        <c:minorTickMark val="none"/>
        <c:tickLblPos val="none"/>
        <c:crossAx val="126322800"/>
        <c:crosses val="autoZero"/>
        <c:auto val="0"/>
        <c:lblAlgn val="ctr"/>
        <c:lblOffset val="100"/>
        <c:noMultiLvlLbl val="0"/>
      </c:catAx>
      <c:valAx>
        <c:axId val="1263228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2240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57E-2"/>
          <c:y val="5.4794612175279894E-2"/>
          <c:w val="0.8405916187345942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'No.5③（歩行者時間変動）'!$B$39:$M$39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85-4776-A522-66EADA99D40C}"/>
            </c:ext>
          </c:extLst>
        </c:ser>
        <c:ser>
          <c:idx val="1"/>
          <c:order val="1"/>
          <c:tx>
            <c:strRef>
              <c:f>'No.5③（歩行者時間変動）'!$A$73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'No.5③（歩行者時間変動）'!$B$38:$M$38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85-4776-A522-66EADA9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878888"/>
        <c:axId val="555879280"/>
      </c:barChart>
      <c:catAx>
        <c:axId val="5558788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879280"/>
        <c:crosses val="autoZero"/>
        <c:auto val="0"/>
        <c:lblAlgn val="ctr"/>
        <c:lblOffset val="100"/>
        <c:tickMarkSkip val="1"/>
        <c:noMultiLvlLbl val="0"/>
      </c:catAx>
      <c:valAx>
        <c:axId val="55587928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587888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57E-2"/>
          <c:y val="5.4794612175279894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'No.5③（歩行者時間変動）'!$B$56:$M$56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31-4F7E-A924-A36A8DC6B52A}"/>
            </c:ext>
          </c:extLst>
        </c:ser>
        <c:ser>
          <c:idx val="1"/>
          <c:order val="1"/>
          <c:tx>
            <c:strRef>
              <c:f>'No.5③（歩行者時間変動）'!$A$73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'No.5③（歩行者時間変動）'!$B$55:$M$55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31-4F7E-A924-A36A8DC6B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880064"/>
        <c:axId val="555880456"/>
      </c:barChart>
      <c:catAx>
        <c:axId val="5558800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880456"/>
        <c:crosses val="autoZero"/>
        <c:auto val="0"/>
        <c:lblAlgn val="ctr"/>
        <c:lblOffset val="100"/>
        <c:tickMarkSkip val="1"/>
        <c:noMultiLvlLbl val="0"/>
      </c:catAx>
      <c:valAx>
        <c:axId val="55588045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588006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'No.5Ａ（時間変動）'!$B$56:$M$56</c:f>
              <c:numCache>
                <c:formatCode>General</c:formatCode>
                <c:ptCount val="12"/>
                <c:pt idx="0">
                  <c:v>21</c:v>
                </c:pt>
                <c:pt idx="1">
                  <c:v>24</c:v>
                </c:pt>
                <c:pt idx="2">
                  <c:v>44</c:v>
                </c:pt>
                <c:pt idx="3">
                  <c:v>41</c:v>
                </c:pt>
                <c:pt idx="4">
                  <c:v>27</c:v>
                </c:pt>
                <c:pt idx="5">
                  <c:v>30</c:v>
                </c:pt>
                <c:pt idx="6">
                  <c:v>39</c:v>
                </c:pt>
                <c:pt idx="7">
                  <c:v>23</c:v>
                </c:pt>
                <c:pt idx="8">
                  <c:v>24</c:v>
                </c:pt>
                <c:pt idx="9">
                  <c:v>48</c:v>
                </c:pt>
                <c:pt idx="10">
                  <c:v>40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9D-49A9-870C-76C1315FDC35}"/>
            </c:ext>
          </c:extLst>
        </c:ser>
        <c:ser>
          <c:idx val="1"/>
          <c:order val="1"/>
          <c:tx>
            <c:strRef>
              <c:f>'No.5Ａ（時間変動）'!$A$75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'No.5Ａ（時間変動）'!$B$57:$M$57</c:f>
              <c:numCache>
                <c:formatCode>General</c:formatCode>
                <c:ptCount val="12"/>
                <c:pt idx="0">
                  <c:v>458</c:v>
                </c:pt>
                <c:pt idx="1">
                  <c:v>392</c:v>
                </c:pt>
                <c:pt idx="2">
                  <c:v>496</c:v>
                </c:pt>
                <c:pt idx="3">
                  <c:v>421</c:v>
                </c:pt>
                <c:pt idx="4">
                  <c:v>393</c:v>
                </c:pt>
                <c:pt idx="5">
                  <c:v>409</c:v>
                </c:pt>
                <c:pt idx="6">
                  <c:v>432</c:v>
                </c:pt>
                <c:pt idx="7">
                  <c:v>284</c:v>
                </c:pt>
                <c:pt idx="8">
                  <c:v>397</c:v>
                </c:pt>
                <c:pt idx="9">
                  <c:v>438</c:v>
                </c:pt>
                <c:pt idx="10">
                  <c:v>386</c:v>
                </c:pt>
                <c:pt idx="11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9D-49A9-870C-76C1315F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323584"/>
        <c:axId val="1263239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'No.5Ａ（時間変動）'!$B$59:$M$59</c:f>
              <c:numCache>
                <c:formatCode>0.0\ "%"</c:formatCode>
                <c:ptCount val="12"/>
                <c:pt idx="0">
                  <c:v>4.3841336116910234</c:v>
                </c:pt>
                <c:pt idx="1">
                  <c:v>5.7692307692307692</c:v>
                </c:pt>
                <c:pt idx="2">
                  <c:v>8.1481481481481488</c:v>
                </c:pt>
                <c:pt idx="3">
                  <c:v>8.8744588744588757</c:v>
                </c:pt>
                <c:pt idx="4">
                  <c:v>6.4285714285714279</c:v>
                </c:pt>
                <c:pt idx="5">
                  <c:v>6.83371298405467</c:v>
                </c:pt>
                <c:pt idx="6">
                  <c:v>8.2802547770700627</c:v>
                </c:pt>
                <c:pt idx="7">
                  <c:v>7.4918566775244306</c:v>
                </c:pt>
                <c:pt idx="8">
                  <c:v>5.7007125890736345</c:v>
                </c:pt>
                <c:pt idx="9">
                  <c:v>9.8765432098765427</c:v>
                </c:pt>
                <c:pt idx="10">
                  <c:v>9.3896713615023462</c:v>
                </c:pt>
                <c:pt idx="11">
                  <c:v>3.9045553145336225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9D-49A9-870C-76C1315F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4368"/>
        <c:axId val="126324760"/>
      </c:lineChart>
      <c:catAx>
        <c:axId val="12632358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6323976"/>
        <c:crosses val="autoZero"/>
        <c:auto val="0"/>
        <c:lblAlgn val="ctr"/>
        <c:lblOffset val="100"/>
        <c:tickMarkSkip val="1"/>
        <c:noMultiLvlLbl val="0"/>
      </c:catAx>
      <c:valAx>
        <c:axId val="12632397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23584"/>
        <c:crosses val="autoZero"/>
        <c:crossBetween val="between"/>
        <c:majorUnit val="500"/>
      </c:valAx>
      <c:catAx>
        <c:axId val="126324368"/>
        <c:scaling>
          <c:orientation val="minMax"/>
        </c:scaling>
        <c:delete val="1"/>
        <c:axPos val="b"/>
        <c:majorTickMark val="out"/>
        <c:minorTickMark val="none"/>
        <c:tickLblPos val="none"/>
        <c:crossAx val="126324760"/>
        <c:crosses val="autoZero"/>
        <c:auto val="0"/>
        <c:lblAlgn val="ctr"/>
        <c:lblOffset val="100"/>
        <c:noMultiLvlLbl val="0"/>
      </c:catAx>
      <c:valAx>
        <c:axId val="1263247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243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'No.5Ｂ（時間変動）'!$B$74:$M$74</c:f>
              <c:numCache>
                <c:formatCode>General</c:formatCode>
                <c:ptCount val="12"/>
                <c:pt idx="0">
                  <c:v>5</c:v>
                </c:pt>
                <c:pt idx="1">
                  <c:v>12</c:v>
                </c:pt>
                <c:pt idx="2">
                  <c:v>12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4</c:v>
                </c:pt>
                <c:pt idx="7">
                  <c:v>13</c:v>
                </c:pt>
                <c:pt idx="8">
                  <c:v>5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2F-45DD-BEA9-7798C5170F8A}"/>
            </c:ext>
          </c:extLst>
        </c:ser>
        <c:ser>
          <c:idx val="1"/>
          <c:order val="1"/>
          <c:tx>
            <c:strRef>
              <c:f>'No.5Ｂ（時間変動）'!$A$75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'No.5Ｂ（時間変動）'!$B$75:$M$75</c:f>
              <c:numCache>
                <c:formatCode>General</c:formatCode>
                <c:ptCount val="12"/>
                <c:pt idx="0">
                  <c:v>185</c:v>
                </c:pt>
                <c:pt idx="1">
                  <c:v>184</c:v>
                </c:pt>
                <c:pt idx="2">
                  <c:v>208</c:v>
                </c:pt>
                <c:pt idx="3">
                  <c:v>139</c:v>
                </c:pt>
                <c:pt idx="4">
                  <c:v>104</c:v>
                </c:pt>
                <c:pt idx="5">
                  <c:v>139</c:v>
                </c:pt>
                <c:pt idx="6">
                  <c:v>135</c:v>
                </c:pt>
                <c:pt idx="7">
                  <c:v>150</c:v>
                </c:pt>
                <c:pt idx="8">
                  <c:v>121</c:v>
                </c:pt>
                <c:pt idx="9">
                  <c:v>170</c:v>
                </c:pt>
                <c:pt idx="10">
                  <c:v>160</c:v>
                </c:pt>
                <c:pt idx="11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2F-45DD-BEA9-7798C517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02096"/>
        <c:axId val="5543024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'No.5Ｂ（時間変動）'!$B$77:$M$77</c:f>
              <c:numCache>
                <c:formatCode>0.0\ "%"</c:formatCode>
                <c:ptCount val="12"/>
                <c:pt idx="0">
                  <c:v>2.6315789473684208</c:v>
                </c:pt>
                <c:pt idx="1">
                  <c:v>6.1224489795918364</c:v>
                </c:pt>
                <c:pt idx="2">
                  <c:v>5.4545454545454541</c:v>
                </c:pt>
                <c:pt idx="3">
                  <c:v>2.7972027972027971</c:v>
                </c:pt>
                <c:pt idx="4">
                  <c:v>6.3063063063063058</c:v>
                </c:pt>
                <c:pt idx="5">
                  <c:v>6.7114093959731544</c:v>
                </c:pt>
                <c:pt idx="6">
                  <c:v>2.877697841726619</c:v>
                </c:pt>
                <c:pt idx="7">
                  <c:v>7.9754601226993866</c:v>
                </c:pt>
                <c:pt idx="8">
                  <c:v>3.9682539682539679</c:v>
                </c:pt>
                <c:pt idx="9">
                  <c:v>5.027932960893855</c:v>
                </c:pt>
                <c:pt idx="10">
                  <c:v>3.6144578313253009</c:v>
                </c:pt>
                <c:pt idx="11">
                  <c:v>2.6881720430107525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2F-45DD-BEA9-7798C517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02880"/>
        <c:axId val="554303272"/>
      </c:lineChart>
      <c:catAx>
        <c:axId val="55430209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302488"/>
        <c:crosses val="autoZero"/>
        <c:auto val="0"/>
        <c:lblAlgn val="ctr"/>
        <c:lblOffset val="100"/>
        <c:tickMarkSkip val="1"/>
        <c:noMultiLvlLbl val="0"/>
      </c:catAx>
      <c:valAx>
        <c:axId val="55430248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302096"/>
        <c:crosses val="autoZero"/>
        <c:crossBetween val="between"/>
        <c:majorUnit val="500"/>
      </c:valAx>
      <c:catAx>
        <c:axId val="554302880"/>
        <c:scaling>
          <c:orientation val="minMax"/>
        </c:scaling>
        <c:delete val="1"/>
        <c:axPos val="b"/>
        <c:majorTickMark val="out"/>
        <c:minorTickMark val="none"/>
        <c:tickLblPos val="none"/>
        <c:crossAx val="554303272"/>
        <c:crosses val="autoZero"/>
        <c:auto val="0"/>
        <c:lblAlgn val="ctr"/>
        <c:lblOffset val="100"/>
        <c:noMultiLvlLbl val="0"/>
      </c:catAx>
      <c:valAx>
        <c:axId val="5543032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30288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'No.5Ｂ（時間変動）'!$B$38:$M$38</c:f>
              <c:numCache>
                <c:formatCode>General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F7-4236-A2C5-20748C72800E}"/>
            </c:ext>
          </c:extLst>
        </c:ser>
        <c:ser>
          <c:idx val="1"/>
          <c:order val="1"/>
          <c:tx>
            <c:strRef>
              <c:f>'No.5Ｂ（時間変動）'!$A$75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'No.5Ｂ（時間変動）'!$B$39:$M$39</c:f>
              <c:numCache>
                <c:formatCode>General</c:formatCode>
                <c:ptCount val="12"/>
                <c:pt idx="0">
                  <c:v>130</c:v>
                </c:pt>
                <c:pt idx="1">
                  <c:v>107</c:v>
                </c:pt>
                <c:pt idx="2">
                  <c:v>125</c:v>
                </c:pt>
                <c:pt idx="3">
                  <c:v>80</c:v>
                </c:pt>
                <c:pt idx="4">
                  <c:v>53</c:v>
                </c:pt>
                <c:pt idx="5">
                  <c:v>74</c:v>
                </c:pt>
                <c:pt idx="6">
                  <c:v>61</c:v>
                </c:pt>
                <c:pt idx="7">
                  <c:v>81</c:v>
                </c:pt>
                <c:pt idx="8">
                  <c:v>54</c:v>
                </c:pt>
                <c:pt idx="9">
                  <c:v>76</c:v>
                </c:pt>
                <c:pt idx="10">
                  <c:v>72</c:v>
                </c:pt>
                <c:pt idx="11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F7-4236-A2C5-20748C72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05624"/>
        <c:axId val="55430601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'No.5Ｂ（時間変動）'!$B$41:$M$41</c:f>
              <c:numCache>
                <c:formatCode>0.0\ "%"</c:formatCode>
                <c:ptCount val="12"/>
                <c:pt idx="0">
                  <c:v>1.5151515151515151</c:v>
                </c:pt>
                <c:pt idx="1">
                  <c:v>6.140350877192982</c:v>
                </c:pt>
                <c:pt idx="2">
                  <c:v>3.1007751937984498</c:v>
                </c:pt>
                <c:pt idx="3">
                  <c:v>1.2345679012345678</c:v>
                </c:pt>
                <c:pt idx="4">
                  <c:v>8.6206896551724146</c:v>
                </c:pt>
                <c:pt idx="5">
                  <c:v>5.1282051282051277</c:v>
                </c:pt>
                <c:pt idx="6">
                  <c:v>3.1746031746031744</c:v>
                </c:pt>
                <c:pt idx="7">
                  <c:v>5.8139534883720927</c:v>
                </c:pt>
                <c:pt idx="8">
                  <c:v>5.2631578947368416</c:v>
                </c:pt>
                <c:pt idx="9">
                  <c:v>5</c:v>
                </c:pt>
                <c:pt idx="10">
                  <c:v>6.4935064935064926</c:v>
                </c:pt>
                <c:pt idx="11">
                  <c:v>4.225352112676056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1F7-4236-A2C5-20748C72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06408"/>
        <c:axId val="554306800"/>
      </c:lineChart>
      <c:catAx>
        <c:axId val="5543056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306016"/>
        <c:crosses val="autoZero"/>
        <c:auto val="0"/>
        <c:lblAlgn val="ctr"/>
        <c:lblOffset val="100"/>
        <c:tickMarkSkip val="1"/>
        <c:noMultiLvlLbl val="0"/>
      </c:catAx>
      <c:valAx>
        <c:axId val="55430601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305624"/>
        <c:crosses val="autoZero"/>
        <c:crossBetween val="between"/>
        <c:majorUnit val="500"/>
      </c:valAx>
      <c:catAx>
        <c:axId val="554306408"/>
        <c:scaling>
          <c:orientation val="minMax"/>
        </c:scaling>
        <c:delete val="1"/>
        <c:axPos val="b"/>
        <c:majorTickMark val="out"/>
        <c:minorTickMark val="none"/>
        <c:tickLblPos val="none"/>
        <c:crossAx val="554306800"/>
        <c:crosses val="autoZero"/>
        <c:auto val="0"/>
        <c:lblAlgn val="ctr"/>
        <c:lblOffset val="100"/>
        <c:noMultiLvlLbl val="0"/>
      </c:catAx>
      <c:valAx>
        <c:axId val="5543068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30640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'No.5Ｂ（時間変動）'!$B$56:$M$56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80-466F-BDBF-4AF9AD2C816E}"/>
            </c:ext>
          </c:extLst>
        </c:ser>
        <c:ser>
          <c:idx val="1"/>
          <c:order val="1"/>
          <c:tx>
            <c:strRef>
              <c:f>'No.5Ｂ（時間変動）'!$A$75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'No.5Ｂ（時間変動）'!$B$57:$M$57</c:f>
              <c:numCache>
                <c:formatCode>General</c:formatCode>
                <c:ptCount val="12"/>
                <c:pt idx="0">
                  <c:v>55</c:v>
                </c:pt>
                <c:pt idx="1">
                  <c:v>77</c:v>
                </c:pt>
                <c:pt idx="2">
                  <c:v>83</c:v>
                </c:pt>
                <c:pt idx="3">
                  <c:v>59</c:v>
                </c:pt>
                <c:pt idx="4">
                  <c:v>51</c:v>
                </c:pt>
                <c:pt idx="5">
                  <c:v>65</c:v>
                </c:pt>
                <c:pt idx="6">
                  <c:v>74</c:v>
                </c:pt>
                <c:pt idx="7">
                  <c:v>69</c:v>
                </c:pt>
                <c:pt idx="8">
                  <c:v>67</c:v>
                </c:pt>
                <c:pt idx="9">
                  <c:v>94</c:v>
                </c:pt>
                <c:pt idx="10">
                  <c:v>88</c:v>
                </c:pt>
                <c:pt idx="11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80-466F-BDBF-4AF9AD2C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07976"/>
        <c:axId val="5543083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'No.5Ｂ（時間変動）'!$B$59:$M$59</c:f>
              <c:numCache>
                <c:formatCode>0.0\ "%"</c:formatCode>
                <c:ptCount val="12"/>
                <c:pt idx="0">
                  <c:v>5.1724137931034484</c:v>
                </c:pt>
                <c:pt idx="1">
                  <c:v>6.0975609756097562</c:v>
                </c:pt>
                <c:pt idx="2">
                  <c:v>8.791208791208792</c:v>
                </c:pt>
                <c:pt idx="3">
                  <c:v>4.838709677419355</c:v>
                </c:pt>
                <c:pt idx="4">
                  <c:v>3.7735849056603774</c:v>
                </c:pt>
                <c:pt idx="5">
                  <c:v>8.4507042253521121</c:v>
                </c:pt>
                <c:pt idx="6">
                  <c:v>2.6315789473684208</c:v>
                </c:pt>
                <c:pt idx="7">
                  <c:v>10.38961038961039</c:v>
                </c:pt>
                <c:pt idx="8">
                  <c:v>2.8985507246376812</c:v>
                </c:pt>
                <c:pt idx="9">
                  <c:v>5.0505050505050502</c:v>
                </c:pt>
                <c:pt idx="10">
                  <c:v>1.1235955056179776</c:v>
                </c:pt>
                <c:pt idx="11">
                  <c:v>1.7391304347826086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E80-466F-BDBF-4AF9AD2C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08760"/>
        <c:axId val="554309152"/>
      </c:lineChart>
      <c:catAx>
        <c:axId val="5543079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308368"/>
        <c:crosses val="autoZero"/>
        <c:auto val="0"/>
        <c:lblAlgn val="ctr"/>
        <c:lblOffset val="100"/>
        <c:tickMarkSkip val="1"/>
        <c:noMultiLvlLbl val="0"/>
      </c:catAx>
      <c:valAx>
        <c:axId val="55430836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307976"/>
        <c:crosses val="autoZero"/>
        <c:crossBetween val="between"/>
        <c:majorUnit val="500"/>
      </c:valAx>
      <c:catAx>
        <c:axId val="554308760"/>
        <c:scaling>
          <c:orientation val="minMax"/>
        </c:scaling>
        <c:delete val="1"/>
        <c:axPos val="b"/>
        <c:majorTickMark val="out"/>
        <c:minorTickMark val="none"/>
        <c:tickLblPos val="none"/>
        <c:crossAx val="554309152"/>
        <c:crosses val="autoZero"/>
        <c:auto val="0"/>
        <c:lblAlgn val="ctr"/>
        <c:lblOffset val="100"/>
        <c:noMultiLvlLbl val="0"/>
      </c:catAx>
      <c:valAx>
        <c:axId val="5543091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30876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'No.5Ｃ（時間変動）'!$B$74:$M$74</c:f>
              <c:numCache>
                <c:formatCode>General</c:formatCode>
                <c:ptCount val="12"/>
                <c:pt idx="0">
                  <c:v>67</c:v>
                </c:pt>
                <c:pt idx="1">
                  <c:v>63</c:v>
                </c:pt>
                <c:pt idx="2">
                  <c:v>111</c:v>
                </c:pt>
                <c:pt idx="3">
                  <c:v>94</c:v>
                </c:pt>
                <c:pt idx="4">
                  <c:v>67</c:v>
                </c:pt>
                <c:pt idx="5">
                  <c:v>62</c:v>
                </c:pt>
                <c:pt idx="6">
                  <c:v>77</c:v>
                </c:pt>
                <c:pt idx="7">
                  <c:v>61</c:v>
                </c:pt>
                <c:pt idx="8">
                  <c:v>57</c:v>
                </c:pt>
                <c:pt idx="9">
                  <c:v>80</c:v>
                </c:pt>
                <c:pt idx="10">
                  <c:v>54</c:v>
                </c:pt>
                <c:pt idx="1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44-412A-8C86-F95F3577EF56}"/>
            </c:ext>
          </c:extLst>
        </c:ser>
        <c:ser>
          <c:idx val="1"/>
          <c:order val="1"/>
          <c:tx>
            <c:strRef>
              <c:f>'No.5Ｃ（時間変動）'!$A$75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'No.5Ｃ（時間変動）'!$B$75:$M$75</c:f>
              <c:numCache>
                <c:formatCode>General</c:formatCode>
                <c:ptCount val="12"/>
                <c:pt idx="0">
                  <c:v>924</c:v>
                </c:pt>
                <c:pt idx="1">
                  <c:v>868</c:v>
                </c:pt>
                <c:pt idx="2">
                  <c:v>1043</c:v>
                </c:pt>
                <c:pt idx="3">
                  <c:v>839</c:v>
                </c:pt>
                <c:pt idx="4">
                  <c:v>784</c:v>
                </c:pt>
                <c:pt idx="5">
                  <c:v>895</c:v>
                </c:pt>
                <c:pt idx="6">
                  <c:v>909</c:v>
                </c:pt>
                <c:pt idx="7">
                  <c:v>814</c:v>
                </c:pt>
                <c:pt idx="8">
                  <c:v>952</c:v>
                </c:pt>
                <c:pt idx="9">
                  <c:v>975</c:v>
                </c:pt>
                <c:pt idx="10">
                  <c:v>1009</c:v>
                </c:pt>
                <c:pt idx="11">
                  <c:v>1167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44-412A-8C86-F95F3577E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05232"/>
        <c:axId val="55430484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'No.5Ｃ（時間変動）'!$B$77:$M$77</c:f>
              <c:numCache>
                <c:formatCode>0.0\ "%"</c:formatCode>
                <c:ptCount val="12"/>
                <c:pt idx="0">
                  <c:v>6.7608476286579222</c:v>
                </c:pt>
                <c:pt idx="1">
                  <c:v>6.7669172932330826</c:v>
                </c:pt>
                <c:pt idx="2">
                  <c:v>9.6187175043327553</c:v>
                </c:pt>
                <c:pt idx="3">
                  <c:v>10.07502679528403</c:v>
                </c:pt>
                <c:pt idx="4">
                  <c:v>7.873090481786134</c:v>
                </c:pt>
                <c:pt idx="5">
                  <c:v>6.4785788923719956</c:v>
                </c:pt>
                <c:pt idx="6">
                  <c:v>7.809330628803246</c:v>
                </c:pt>
                <c:pt idx="7">
                  <c:v>6.9714285714285715</c:v>
                </c:pt>
                <c:pt idx="8">
                  <c:v>5.6491575817641229</c:v>
                </c:pt>
                <c:pt idx="9">
                  <c:v>7.5829383886255926</c:v>
                </c:pt>
                <c:pt idx="10">
                  <c:v>5.0799623706491062</c:v>
                </c:pt>
                <c:pt idx="11">
                  <c:v>2.3430962343096233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44-412A-8C86-F95F3577E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04448"/>
        <c:axId val="554304056"/>
      </c:lineChart>
      <c:catAx>
        <c:axId val="55430523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304840"/>
        <c:crosses val="autoZero"/>
        <c:auto val="0"/>
        <c:lblAlgn val="ctr"/>
        <c:lblOffset val="100"/>
        <c:tickMarkSkip val="1"/>
        <c:noMultiLvlLbl val="0"/>
      </c:catAx>
      <c:valAx>
        <c:axId val="55430484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305232"/>
        <c:crosses val="autoZero"/>
        <c:crossBetween val="between"/>
        <c:majorUnit val="500"/>
      </c:valAx>
      <c:catAx>
        <c:axId val="554304448"/>
        <c:scaling>
          <c:orientation val="minMax"/>
        </c:scaling>
        <c:delete val="1"/>
        <c:axPos val="b"/>
        <c:majorTickMark val="out"/>
        <c:minorTickMark val="none"/>
        <c:tickLblPos val="none"/>
        <c:crossAx val="554304056"/>
        <c:crosses val="autoZero"/>
        <c:auto val="0"/>
        <c:lblAlgn val="ctr"/>
        <c:lblOffset val="100"/>
        <c:noMultiLvlLbl val="0"/>
      </c:catAx>
      <c:valAx>
        <c:axId val="5543040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3044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'No.5Ｃ（時間変動）'!$B$38:$M$38</c:f>
              <c:numCache>
                <c:formatCode>General</c:formatCode>
                <c:ptCount val="12"/>
                <c:pt idx="0">
                  <c:v>22</c:v>
                </c:pt>
                <c:pt idx="1">
                  <c:v>26</c:v>
                </c:pt>
                <c:pt idx="2">
                  <c:v>50</c:v>
                </c:pt>
                <c:pt idx="3">
                  <c:v>42</c:v>
                </c:pt>
                <c:pt idx="4">
                  <c:v>29</c:v>
                </c:pt>
                <c:pt idx="5">
                  <c:v>32</c:v>
                </c:pt>
                <c:pt idx="6">
                  <c:v>41</c:v>
                </c:pt>
                <c:pt idx="7">
                  <c:v>23</c:v>
                </c:pt>
                <c:pt idx="8">
                  <c:v>26</c:v>
                </c:pt>
                <c:pt idx="9">
                  <c:v>51</c:v>
                </c:pt>
                <c:pt idx="10">
                  <c:v>39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F3-4FF7-AECC-B4C9580884ED}"/>
            </c:ext>
          </c:extLst>
        </c:ser>
        <c:ser>
          <c:idx val="1"/>
          <c:order val="1"/>
          <c:tx>
            <c:strRef>
              <c:f>'No.5Ｃ（時間変動）'!$A$75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'No.5Ｃ（時間変動）'!$B$39:$M$39</c:f>
              <c:numCache>
                <c:formatCode>General</c:formatCode>
                <c:ptCount val="12"/>
                <c:pt idx="0">
                  <c:v>435</c:v>
                </c:pt>
                <c:pt idx="1">
                  <c:v>382</c:v>
                </c:pt>
                <c:pt idx="2">
                  <c:v>499</c:v>
                </c:pt>
                <c:pt idx="3">
                  <c:v>457</c:v>
                </c:pt>
                <c:pt idx="4">
                  <c:v>426</c:v>
                </c:pt>
                <c:pt idx="5">
                  <c:v>417</c:v>
                </c:pt>
                <c:pt idx="6">
                  <c:v>446</c:v>
                </c:pt>
                <c:pt idx="7">
                  <c:v>287</c:v>
                </c:pt>
                <c:pt idx="8">
                  <c:v>415</c:v>
                </c:pt>
                <c:pt idx="9">
                  <c:v>505</c:v>
                </c:pt>
                <c:pt idx="10">
                  <c:v>435</c:v>
                </c:pt>
                <c:pt idx="11">
                  <c:v>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F3-4FF7-AECC-B4C958088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07584"/>
        <c:axId val="5548076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'No.5Ｃ（時間変動）'!$B$41:$M$41</c:f>
              <c:numCache>
                <c:formatCode>0.0\ "%"</c:formatCode>
                <c:ptCount val="12"/>
                <c:pt idx="0">
                  <c:v>4.814004376367615</c:v>
                </c:pt>
                <c:pt idx="1">
                  <c:v>6.3725490196078427</c:v>
                </c:pt>
                <c:pt idx="2">
                  <c:v>9.1074681238615653</c:v>
                </c:pt>
                <c:pt idx="3">
                  <c:v>8.4168336673346698</c:v>
                </c:pt>
                <c:pt idx="4">
                  <c:v>6.3736263736263732</c:v>
                </c:pt>
                <c:pt idx="5">
                  <c:v>7.1269487750556788</c:v>
                </c:pt>
                <c:pt idx="6">
                  <c:v>8.4188911704312108</c:v>
                </c:pt>
                <c:pt idx="7">
                  <c:v>7.419354838709677</c:v>
                </c:pt>
                <c:pt idx="8">
                  <c:v>5.895691609977324</c:v>
                </c:pt>
                <c:pt idx="9">
                  <c:v>9.1726618705035978</c:v>
                </c:pt>
                <c:pt idx="10">
                  <c:v>8.2278481012658222</c:v>
                </c:pt>
                <c:pt idx="11">
                  <c:v>3.515625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F3-4FF7-AECC-B4C958088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808080"/>
        <c:axId val="554808472"/>
      </c:lineChart>
      <c:catAx>
        <c:axId val="55430758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807688"/>
        <c:crosses val="autoZero"/>
        <c:auto val="0"/>
        <c:lblAlgn val="ctr"/>
        <c:lblOffset val="100"/>
        <c:tickMarkSkip val="1"/>
        <c:noMultiLvlLbl val="0"/>
      </c:catAx>
      <c:valAx>
        <c:axId val="55480768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307584"/>
        <c:crosses val="autoZero"/>
        <c:crossBetween val="between"/>
        <c:majorUnit val="500"/>
      </c:valAx>
      <c:catAx>
        <c:axId val="554808080"/>
        <c:scaling>
          <c:orientation val="minMax"/>
        </c:scaling>
        <c:delete val="1"/>
        <c:axPos val="b"/>
        <c:majorTickMark val="out"/>
        <c:minorTickMark val="none"/>
        <c:tickLblPos val="none"/>
        <c:crossAx val="554808472"/>
        <c:crosses val="autoZero"/>
        <c:auto val="0"/>
        <c:lblAlgn val="ctr"/>
        <c:lblOffset val="100"/>
        <c:noMultiLvlLbl val="0"/>
      </c:catAx>
      <c:valAx>
        <c:axId val="5548084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80808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'No.5Ｃ（時間変動）'!$B$56:$M$56</c:f>
              <c:numCache>
                <c:formatCode>General</c:formatCode>
                <c:ptCount val="12"/>
                <c:pt idx="0">
                  <c:v>45</c:v>
                </c:pt>
                <c:pt idx="1">
                  <c:v>37</c:v>
                </c:pt>
                <c:pt idx="2">
                  <c:v>61</c:v>
                </c:pt>
                <c:pt idx="3">
                  <c:v>52</c:v>
                </c:pt>
                <c:pt idx="4">
                  <c:v>38</c:v>
                </c:pt>
                <c:pt idx="5">
                  <c:v>30</c:v>
                </c:pt>
                <c:pt idx="6">
                  <c:v>36</c:v>
                </c:pt>
                <c:pt idx="7">
                  <c:v>38</c:v>
                </c:pt>
                <c:pt idx="8">
                  <c:v>31</c:v>
                </c:pt>
                <c:pt idx="9">
                  <c:v>29</c:v>
                </c:pt>
                <c:pt idx="10">
                  <c:v>15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A-4A2C-919F-17C09379B38E}"/>
            </c:ext>
          </c:extLst>
        </c:ser>
        <c:ser>
          <c:idx val="1"/>
          <c:order val="1"/>
          <c:tx>
            <c:strRef>
              <c:f>'No.5Ｃ（時間変動）'!$A$75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'No.5Ｃ（時間変動）'!$B$57:$M$57</c:f>
              <c:numCache>
                <c:formatCode>General</c:formatCode>
                <c:ptCount val="12"/>
                <c:pt idx="0">
                  <c:v>489</c:v>
                </c:pt>
                <c:pt idx="1">
                  <c:v>486</c:v>
                </c:pt>
                <c:pt idx="2">
                  <c:v>544</c:v>
                </c:pt>
                <c:pt idx="3">
                  <c:v>382</c:v>
                </c:pt>
                <c:pt idx="4">
                  <c:v>358</c:v>
                </c:pt>
                <c:pt idx="5">
                  <c:v>478</c:v>
                </c:pt>
                <c:pt idx="6">
                  <c:v>463</c:v>
                </c:pt>
                <c:pt idx="7">
                  <c:v>527</c:v>
                </c:pt>
                <c:pt idx="8">
                  <c:v>537</c:v>
                </c:pt>
                <c:pt idx="9">
                  <c:v>470</c:v>
                </c:pt>
                <c:pt idx="10">
                  <c:v>574</c:v>
                </c:pt>
                <c:pt idx="11">
                  <c:v>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BA-4A2C-919F-17C0937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809256"/>
        <c:axId val="5548096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'No.5Ｃ（時間変動）'!$B$59:$M$59</c:f>
              <c:numCache>
                <c:formatCode>0.0\ "%"</c:formatCode>
                <c:ptCount val="12"/>
                <c:pt idx="0">
                  <c:v>8.4269662921348321</c:v>
                </c:pt>
                <c:pt idx="1">
                  <c:v>7.0745697896749515</c:v>
                </c:pt>
                <c:pt idx="2">
                  <c:v>10.082644628099173</c:v>
                </c:pt>
                <c:pt idx="3">
                  <c:v>11.981566820276496</c:v>
                </c:pt>
                <c:pt idx="4">
                  <c:v>9.5959595959595951</c:v>
                </c:pt>
                <c:pt idx="5">
                  <c:v>5.9055118110236222</c:v>
                </c:pt>
                <c:pt idx="6">
                  <c:v>7.214428857715431</c:v>
                </c:pt>
                <c:pt idx="7">
                  <c:v>6.7256637168141591</c:v>
                </c:pt>
                <c:pt idx="8">
                  <c:v>5.457746478873239</c:v>
                </c:pt>
                <c:pt idx="9">
                  <c:v>5.811623246492986</c:v>
                </c:pt>
                <c:pt idx="10">
                  <c:v>2.5466893039049237</c:v>
                </c:pt>
                <c:pt idx="11">
                  <c:v>1.4641288433382138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BA-4A2C-919F-17C0937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810040"/>
        <c:axId val="554810432"/>
      </c:lineChart>
      <c:catAx>
        <c:axId val="5548092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809648"/>
        <c:crosses val="autoZero"/>
        <c:auto val="0"/>
        <c:lblAlgn val="ctr"/>
        <c:lblOffset val="100"/>
        <c:tickMarkSkip val="1"/>
        <c:noMultiLvlLbl val="0"/>
      </c:catAx>
      <c:valAx>
        <c:axId val="55480964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809256"/>
        <c:crosses val="autoZero"/>
        <c:crossBetween val="between"/>
        <c:majorUnit val="500"/>
      </c:valAx>
      <c:catAx>
        <c:axId val="554810040"/>
        <c:scaling>
          <c:orientation val="minMax"/>
        </c:scaling>
        <c:delete val="1"/>
        <c:axPos val="b"/>
        <c:majorTickMark val="out"/>
        <c:minorTickMark val="none"/>
        <c:tickLblPos val="none"/>
        <c:crossAx val="554810432"/>
        <c:crosses val="autoZero"/>
        <c:auto val="0"/>
        <c:lblAlgn val="ctr"/>
        <c:lblOffset val="100"/>
        <c:noMultiLvlLbl val="0"/>
      </c:catAx>
      <c:valAx>
        <c:axId val="5548104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8100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6</xdr:row>
      <xdr:rowOff>38101</xdr:rowOff>
    </xdr:from>
    <xdr:to>
      <xdr:col>6</xdr:col>
      <xdr:colOff>504825</xdr:colOff>
      <xdr:row>23</xdr:row>
      <xdr:rowOff>114301</xdr:rowOff>
    </xdr:to>
    <xdr:grpSp>
      <xdr:nvGrpSpPr>
        <xdr:cNvPr id="20" name="グループ化 19"/>
        <xdr:cNvGrpSpPr/>
      </xdr:nvGrpSpPr>
      <xdr:grpSpPr>
        <a:xfrm>
          <a:off x="1047750" y="1317172"/>
          <a:ext cx="3253468" cy="3083379"/>
          <a:chOff x="4286250" y="361951"/>
          <a:chExt cx="3487615" cy="3171719"/>
        </a:xfrm>
      </xdr:grpSpPr>
      <xdr:pic>
        <xdr:nvPicPr>
          <xdr:cNvPr id="21" name="図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1"/>
            <a:ext cx="3487615" cy="31717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2" name="直線コネクタ 21"/>
          <xdr:cNvCxnSpPr/>
        </xdr:nvCxnSpPr>
        <xdr:spPr>
          <a:xfrm flipV="1">
            <a:off x="5106866" y="1055076"/>
            <a:ext cx="124557" cy="104042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テキスト ボックス 22"/>
          <xdr:cNvSpPr txBox="1"/>
        </xdr:nvSpPr>
        <xdr:spPr>
          <a:xfrm>
            <a:off x="5040922" y="82061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4" name="直線コネクタ 23"/>
          <xdr:cNvCxnSpPr/>
        </xdr:nvCxnSpPr>
        <xdr:spPr>
          <a:xfrm>
            <a:off x="5458557" y="2491152"/>
            <a:ext cx="996462" cy="8792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/>
          <xdr:cNvSpPr txBox="1"/>
        </xdr:nvSpPr>
        <xdr:spPr>
          <a:xfrm>
            <a:off x="5411664" y="223104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6" name="直線コネクタ 25"/>
          <xdr:cNvCxnSpPr/>
        </xdr:nvCxnSpPr>
        <xdr:spPr>
          <a:xfrm flipV="1">
            <a:off x="7011865" y="1186961"/>
            <a:ext cx="102576" cy="123092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テキスト ボックス 26"/>
          <xdr:cNvSpPr txBox="1"/>
        </xdr:nvSpPr>
        <xdr:spPr>
          <a:xfrm>
            <a:off x="6964971" y="217243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9526</xdr:colOff>
      <xdr:row>5</xdr:row>
      <xdr:rowOff>9525</xdr:rowOff>
    </xdr:from>
    <xdr:to>
      <xdr:col>13</xdr:col>
      <xdr:colOff>695325</xdr:colOff>
      <xdr:row>21</xdr:row>
      <xdr:rowOff>152400</xdr:rowOff>
    </xdr:to>
    <xdr:grpSp>
      <xdr:nvGrpSpPr>
        <xdr:cNvPr id="13" name="グループ化 12"/>
        <xdr:cNvGrpSpPr/>
      </xdr:nvGrpSpPr>
      <xdr:grpSpPr>
        <a:xfrm>
          <a:off x="3888799" y="477116"/>
          <a:ext cx="2937162" cy="2619375"/>
          <a:chOff x="4286250" y="361951"/>
          <a:chExt cx="3487615" cy="3171719"/>
        </a:xfrm>
      </xdr:grpSpPr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1"/>
            <a:ext cx="3487615" cy="31717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5" name="直線コネクタ 14"/>
          <xdr:cNvCxnSpPr/>
        </xdr:nvCxnSpPr>
        <xdr:spPr>
          <a:xfrm flipV="1">
            <a:off x="5106866" y="1055076"/>
            <a:ext cx="124557" cy="104042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/>
          <xdr:cNvSpPr txBox="1"/>
        </xdr:nvSpPr>
        <xdr:spPr>
          <a:xfrm>
            <a:off x="5040922" y="82061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17" name="直線コネクタ 16"/>
          <xdr:cNvCxnSpPr/>
        </xdr:nvCxnSpPr>
        <xdr:spPr>
          <a:xfrm>
            <a:off x="5458557" y="2491152"/>
            <a:ext cx="996462" cy="8792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テキスト ボックス 17"/>
          <xdr:cNvSpPr txBox="1"/>
        </xdr:nvSpPr>
        <xdr:spPr>
          <a:xfrm>
            <a:off x="5411664" y="223104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9" name="直線コネクタ 18"/>
          <xdr:cNvCxnSpPr/>
        </xdr:nvCxnSpPr>
        <xdr:spPr>
          <a:xfrm flipV="1">
            <a:off x="7011865" y="1186961"/>
            <a:ext cx="102576" cy="123092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テキスト ボックス 19"/>
          <xdr:cNvSpPr txBox="1"/>
        </xdr:nvSpPr>
        <xdr:spPr>
          <a:xfrm>
            <a:off x="6964971" y="217243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9526</xdr:colOff>
      <xdr:row>5</xdr:row>
      <xdr:rowOff>9525</xdr:rowOff>
    </xdr:from>
    <xdr:to>
      <xdr:col>13</xdr:col>
      <xdr:colOff>695325</xdr:colOff>
      <xdr:row>21</xdr:row>
      <xdr:rowOff>152400</xdr:rowOff>
    </xdr:to>
    <xdr:grpSp>
      <xdr:nvGrpSpPr>
        <xdr:cNvPr id="21" name="グループ化 20"/>
        <xdr:cNvGrpSpPr/>
      </xdr:nvGrpSpPr>
      <xdr:grpSpPr>
        <a:xfrm>
          <a:off x="3887562" y="485775"/>
          <a:ext cx="2930977" cy="2714625"/>
          <a:chOff x="4286250" y="361951"/>
          <a:chExt cx="3487615" cy="3171719"/>
        </a:xfrm>
      </xdr:grpSpPr>
      <xdr:pic>
        <xdr:nvPicPr>
          <xdr:cNvPr id="22" name="図 2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1"/>
            <a:ext cx="3487615" cy="31717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3" name="直線コネクタ 22"/>
          <xdr:cNvCxnSpPr/>
        </xdr:nvCxnSpPr>
        <xdr:spPr>
          <a:xfrm flipV="1">
            <a:off x="5106866" y="1055076"/>
            <a:ext cx="124557" cy="104042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テキスト ボックス 23"/>
          <xdr:cNvSpPr txBox="1"/>
        </xdr:nvSpPr>
        <xdr:spPr>
          <a:xfrm>
            <a:off x="5040922" y="82061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5" name="直線コネクタ 24"/>
          <xdr:cNvCxnSpPr/>
        </xdr:nvCxnSpPr>
        <xdr:spPr>
          <a:xfrm>
            <a:off x="5458557" y="2491152"/>
            <a:ext cx="996462" cy="8792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テキスト ボックス 25"/>
          <xdr:cNvSpPr txBox="1"/>
        </xdr:nvSpPr>
        <xdr:spPr>
          <a:xfrm>
            <a:off x="5411664" y="223104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7" name="直線コネクタ 26"/>
          <xdr:cNvCxnSpPr/>
        </xdr:nvCxnSpPr>
        <xdr:spPr>
          <a:xfrm flipV="1">
            <a:off x="7011865" y="1186961"/>
            <a:ext cx="102576" cy="123092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テキスト ボックス 27"/>
          <xdr:cNvSpPr txBox="1"/>
        </xdr:nvSpPr>
        <xdr:spPr>
          <a:xfrm>
            <a:off x="6964971" y="217243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21</xdr:row>
      <xdr:rowOff>83344</xdr:rowOff>
    </xdr:from>
    <xdr:to>
      <xdr:col>25</xdr:col>
      <xdr:colOff>392906</xdr:colOff>
      <xdr:row>56</xdr:row>
      <xdr:rowOff>404813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130970</xdr:colOff>
      <xdr:row>21</xdr:row>
      <xdr:rowOff>166685</xdr:rowOff>
    </xdr:from>
    <xdr:to>
      <xdr:col>13</xdr:col>
      <xdr:colOff>35720</xdr:colOff>
      <xdr:row>56</xdr:row>
      <xdr:rowOff>309561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4" name="Text Box 1333"/>
        <xdr:cNvSpPr txBox="1">
          <a:spLocks noChangeArrowheads="1"/>
        </xdr:cNvSpPr>
      </xdr:nvSpPr>
      <xdr:spPr bwMode="auto">
        <a:xfrm>
          <a:off x="581025" y="15411450"/>
          <a:ext cx="11325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１：車線減少　　　　　　２：信号現示不適　　　　３：踏切　　　　　　　　４：橋梁　　　　　　　　５：右折、対向直進　　　６：左折車　　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７：大型車　　　　　　　８：二輪車　　　　　　　９：歩行者　　　　　　１０：駐車車両　　　　　１１：バス停、バスレーン１２：工事、事故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１３：沿道出入車両　　　１４：道路線形　　　　　１５：交差点形状　　　　１６：先詰まり　　　　　１７：その他</a:t>
          </a:r>
        </a:p>
      </xdr:txBody>
    </xdr:sp>
    <xdr:clientData/>
  </xdr:twoCellAnchor>
  <xdr:twoCellAnchor editAs="oneCell">
    <xdr:from>
      <xdr:col>13</xdr:col>
      <xdr:colOff>0</xdr:colOff>
      <xdr:row>0</xdr:row>
      <xdr:rowOff>190499</xdr:rowOff>
    </xdr:from>
    <xdr:to>
      <xdr:col>26</xdr:col>
      <xdr:colOff>38100</xdr:colOff>
      <xdr:row>20</xdr:row>
      <xdr:rowOff>238390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190499"/>
          <a:ext cx="5969000" cy="5051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116417</xdr:colOff>
      <xdr:row>21</xdr:row>
      <xdr:rowOff>127001</xdr:rowOff>
    </xdr:from>
    <xdr:to>
      <xdr:col>13</xdr:col>
      <xdr:colOff>105833</xdr:colOff>
      <xdr:row>56</xdr:row>
      <xdr:rowOff>402168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4" name="Text Box 1333"/>
        <xdr:cNvSpPr txBox="1">
          <a:spLocks noChangeArrowheads="1"/>
        </xdr:cNvSpPr>
      </xdr:nvSpPr>
      <xdr:spPr bwMode="auto">
        <a:xfrm>
          <a:off x="581025" y="15411450"/>
          <a:ext cx="11325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１：車線減少　　　　　　２：信号現示不適　　　　３：踏切　　　　　　　　４：橋梁　　　　　　　　５：右折、対向直進　　　６：左折車　　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７：大型車　　　　　　　８：二輪車　　　　　　　９：歩行者　　　　　　１０：駐車車両　　　　　１１：バス停、バスレーン１２：工事、事故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１３：沿道出入車両　　　１４：道路線形　　　　　１５：交差点形状　　　　１６：先詰まり　　　　　１７：その他</a:t>
          </a:r>
        </a:p>
      </xdr:txBody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26</xdr:col>
      <xdr:colOff>38100</xdr:colOff>
      <xdr:row>20</xdr:row>
      <xdr:rowOff>238391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190500"/>
          <a:ext cx="5969000" cy="5051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 editAs="oneCell">
    <xdr:from>
      <xdr:col>4</xdr:col>
      <xdr:colOff>635000</xdr:colOff>
      <xdr:row>1</xdr:row>
      <xdr:rowOff>85725</xdr:rowOff>
    </xdr:from>
    <xdr:to>
      <xdr:col>10</xdr:col>
      <xdr:colOff>32628</xdr:colOff>
      <xdr:row>17</xdr:row>
      <xdr:rowOff>57150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2525" y="238125"/>
          <a:ext cx="3283828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 editAs="oneCell">
    <xdr:from>
      <xdr:col>4</xdr:col>
      <xdr:colOff>619125</xdr:colOff>
      <xdr:row>1</xdr:row>
      <xdr:rowOff>57150</xdr:rowOff>
    </xdr:from>
    <xdr:to>
      <xdr:col>10</xdr:col>
      <xdr:colOff>16753</xdr:colOff>
      <xdr:row>17</xdr:row>
      <xdr:rowOff>28575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209550"/>
          <a:ext cx="3283828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 editAs="oneCell">
    <xdr:from>
      <xdr:col>5</xdr:col>
      <xdr:colOff>9525</xdr:colOff>
      <xdr:row>1</xdr:row>
      <xdr:rowOff>142875</xdr:rowOff>
    </xdr:from>
    <xdr:to>
      <xdr:col>9</xdr:col>
      <xdr:colOff>619125</xdr:colOff>
      <xdr:row>17</xdr:row>
      <xdr:rowOff>39767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295275"/>
          <a:ext cx="3200400" cy="2859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253999</xdr:colOff>
      <xdr:row>4</xdr:row>
      <xdr:rowOff>158750</xdr:rowOff>
    </xdr:from>
    <xdr:to>
      <xdr:col>13</xdr:col>
      <xdr:colOff>825499</xdr:colOff>
      <xdr:row>22</xdr:row>
      <xdr:rowOff>126572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4" y="476250"/>
          <a:ext cx="4619625" cy="4127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253999</xdr:colOff>
      <xdr:row>4</xdr:row>
      <xdr:rowOff>158750</xdr:rowOff>
    </xdr:from>
    <xdr:to>
      <xdr:col>13</xdr:col>
      <xdr:colOff>825499</xdr:colOff>
      <xdr:row>22</xdr:row>
      <xdr:rowOff>126572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774" y="473075"/>
          <a:ext cx="4619625" cy="423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253999</xdr:colOff>
      <xdr:row>4</xdr:row>
      <xdr:rowOff>158750</xdr:rowOff>
    </xdr:from>
    <xdr:to>
      <xdr:col>13</xdr:col>
      <xdr:colOff>825499</xdr:colOff>
      <xdr:row>22</xdr:row>
      <xdr:rowOff>126572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774" y="473075"/>
          <a:ext cx="4619625" cy="423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3730625</xdr:colOff>
      <xdr:row>3</xdr:row>
      <xdr:rowOff>95250</xdr:rowOff>
    </xdr:from>
    <xdr:ext cx="476250" cy="464705"/>
    <xdr:pic>
      <xdr:nvPicPr>
        <xdr:cNvPr id="2" name="図 1" descr="「北マーク」の画像検索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225" y="609600"/>
          <a:ext cx="476250" cy="464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3698875</xdr:colOff>
      <xdr:row>11</xdr:row>
      <xdr:rowOff>111125</xdr:rowOff>
    </xdr:from>
    <xdr:ext cx="476250" cy="479136"/>
    <xdr:pic>
      <xdr:nvPicPr>
        <xdr:cNvPr id="3" name="図 2" descr="「北マーク」の画像検索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575" y="1997075"/>
          <a:ext cx="476250" cy="479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absolute">
    <xdr:from>
      <xdr:col>1</xdr:col>
      <xdr:colOff>1086254</xdr:colOff>
      <xdr:row>4</xdr:row>
      <xdr:rowOff>196850</xdr:rowOff>
    </xdr:from>
    <xdr:to>
      <xdr:col>2</xdr:col>
      <xdr:colOff>3047598</xdr:colOff>
      <xdr:row>10</xdr:row>
      <xdr:rowOff>476250</xdr:rowOff>
    </xdr:to>
    <xdr:pic>
      <xdr:nvPicPr>
        <xdr:cNvPr id="4" name="Picture 6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004" y="854075"/>
          <a:ext cx="4749571" cy="4539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984250</xdr:colOff>
      <xdr:row>12</xdr:row>
      <xdr:rowOff>146544</xdr:rowOff>
    </xdr:from>
    <xdr:to>
      <xdr:col>2</xdr:col>
      <xdr:colOff>3571876</xdr:colOff>
      <xdr:row>18</xdr:row>
      <xdr:rowOff>558306</xdr:rowOff>
    </xdr:to>
    <xdr:pic>
      <xdr:nvPicPr>
        <xdr:cNvPr id="5" name="Picture 7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" y="2203944"/>
          <a:ext cx="5375853" cy="4672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19049</xdr:colOff>
      <xdr:row>2</xdr:row>
      <xdr:rowOff>19050</xdr:rowOff>
    </xdr:from>
    <xdr:ext cx="4318907" cy="3205843"/>
    <xdr:pic>
      <xdr:nvPicPr>
        <xdr:cNvPr id="2" name="図 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9" y="361950"/>
          <a:ext cx="4318907" cy="320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133350</xdr:colOff>
      <xdr:row>50</xdr:row>
      <xdr:rowOff>19050</xdr:rowOff>
    </xdr:from>
    <xdr:ext cx="5027839" cy="3396002"/>
    <xdr:sp macro="" textlink="">
      <xdr:nvSpPr>
        <xdr:cNvPr id="3" name="AutoShape 717"/>
        <xdr:cNvSpPr>
          <a:spLocks noChangeAspect="1" noChangeArrowheads="1"/>
        </xdr:cNvSpPr>
      </xdr:nvSpPr>
      <xdr:spPr bwMode="auto">
        <a:xfrm>
          <a:off x="2190750" y="8591550"/>
          <a:ext cx="5027839" cy="3396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0</xdr:col>
      <xdr:colOff>0</xdr:colOff>
      <xdr:row>10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0" y="1714500"/>
          <a:ext cx="20574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57149</xdr:colOff>
      <xdr:row>8</xdr:row>
      <xdr:rowOff>133350</xdr:rowOff>
    </xdr:from>
    <xdr:to>
      <xdr:col>28</xdr:col>
      <xdr:colOff>209549</xdr:colOff>
      <xdr:row>8</xdr:row>
      <xdr:rowOff>295275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8500312">
          <a:off x="19259549" y="1504950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28575</xdr:colOff>
      <xdr:row>9</xdr:row>
      <xdr:rowOff>257175</xdr:rowOff>
    </xdr:from>
    <xdr:to>
      <xdr:col>25</xdr:col>
      <xdr:colOff>219075</xdr:colOff>
      <xdr:row>9</xdr:row>
      <xdr:rowOff>428625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4647067">
          <a:off x="17268825" y="1619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219075</xdr:colOff>
      <xdr:row>6</xdr:row>
      <xdr:rowOff>0</xdr:rowOff>
    </xdr:from>
    <xdr:to>
      <xdr:col>28</xdr:col>
      <xdr:colOff>0</xdr:colOff>
      <xdr:row>6</xdr:row>
      <xdr:rowOff>142875</xdr:rowOff>
    </xdr:to>
    <xdr:grpSp>
      <xdr:nvGrpSpPr>
        <xdr:cNvPr id="7" name="Group 15"/>
        <xdr:cNvGrpSpPr>
          <a:grpSpLocks/>
        </xdr:cNvGrpSpPr>
      </xdr:nvGrpSpPr>
      <xdr:grpSpPr bwMode="auto">
        <a:xfrm rot="-427501">
          <a:off x="11553825" y="2190750"/>
          <a:ext cx="304800" cy="142875"/>
          <a:chOff x="816" y="265"/>
          <a:chExt cx="141" cy="69"/>
        </a:xfrm>
      </xdr:grpSpPr>
      <xdr:sp macro="" textlink="">
        <xdr:nvSpPr>
          <xdr:cNvPr id="8" name="AutoShape 16"/>
          <xdr:cNvSpPr>
            <a:spLocks noChangeArrowheads="1"/>
          </xdr:cNvSpPr>
        </xdr:nvSpPr>
        <xdr:spPr bwMode="auto">
          <a:xfrm>
            <a:off x="816" y="265"/>
            <a:ext cx="141" cy="69"/>
          </a:xfrm>
          <a:prstGeom prst="flowChartAlternateProcess">
            <a:avLst/>
          </a:prstGeom>
          <a:solidFill>
            <a:srgbClr val="0000FF"/>
          </a:solidFill>
          <a:ln w="12700">
            <a:noFill/>
            <a:miter lim="800000"/>
            <a:headEnd/>
            <a:tailEnd/>
          </a:ln>
        </xdr:spPr>
      </xdr:sp>
      <xdr:sp macro="" textlink="">
        <xdr:nvSpPr>
          <xdr:cNvPr id="9" name="AutoShape 17"/>
          <xdr:cNvSpPr>
            <a:spLocks noChangeArrowheads="1"/>
          </xdr:cNvSpPr>
        </xdr:nvSpPr>
        <xdr:spPr bwMode="auto">
          <a:xfrm>
            <a:off x="821" y="270"/>
            <a:ext cx="131" cy="59"/>
          </a:xfrm>
          <a:prstGeom prst="flowChartAlternateProcess">
            <a:avLst/>
          </a:prstGeom>
          <a:noFill/>
          <a:ln w="1587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" name="AutoShape 18"/>
          <xdr:cNvSpPr>
            <a:spLocks noChangeArrowheads="1"/>
          </xdr:cNvSpPr>
        </xdr:nvSpPr>
        <xdr:spPr bwMode="auto">
          <a:xfrm>
            <a:off x="827" y="275"/>
            <a:ext cx="117" cy="49"/>
          </a:xfrm>
          <a:prstGeom prst="leftArrow">
            <a:avLst>
              <a:gd name="adj1" fmla="val 50000"/>
              <a:gd name="adj2" fmla="val 59694"/>
            </a:avLst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38100</xdr:colOff>
      <xdr:row>8</xdr:row>
      <xdr:rowOff>466725</xdr:rowOff>
    </xdr:from>
    <xdr:to>
      <xdr:col>25</xdr:col>
      <xdr:colOff>200025</xdr:colOff>
      <xdr:row>9</xdr:row>
      <xdr:rowOff>133350</xdr:rowOff>
    </xdr:to>
    <xdr:pic>
      <xdr:nvPicPr>
        <xdr:cNvPr id="11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5805168">
          <a:off x="17197388" y="1528762"/>
          <a:ext cx="133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333375</xdr:colOff>
      <xdr:row>4</xdr:row>
      <xdr:rowOff>219075</xdr:rowOff>
    </xdr:from>
    <xdr:to>
      <xdr:col>16</xdr:col>
      <xdr:colOff>85725</xdr:colOff>
      <xdr:row>4</xdr:row>
      <xdr:rowOff>447675</xdr:rowOff>
    </xdr:to>
    <xdr:sp macro="" textlink="">
      <xdr:nvSpPr>
        <xdr:cNvPr id="12" name="Rectangle 48"/>
        <xdr:cNvSpPr>
          <a:spLocks noChangeArrowheads="1"/>
        </xdr:cNvSpPr>
      </xdr:nvSpPr>
      <xdr:spPr bwMode="auto">
        <a:xfrm>
          <a:off x="10620375" y="857250"/>
          <a:ext cx="4381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27</xdr:col>
      <xdr:colOff>66675</xdr:colOff>
      <xdr:row>6</xdr:row>
      <xdr:rowOff>409575</xdr:rowOff>
    </xdr:from>
    <xdr:to>
      <xdr:col>27</xdr:col>
      <xdr:colOff>257175</xdr:colOff>
      <xdr:row>7</xdr:row>
      <xdr:rowOff>142875</xdr:rowOff>
    </xdr:to>
    <xdr:pic>
      <xdr:nvPicPr>
        <xdr:cNvPr id="13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416830">
          <a:off x="18583275" y="1200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11010</xdr:colOff>
      <xdr:row>5</xdr:row>
      <xdr:rowOff>38496</xdr:rowOff>
    </xdr:from>
    <xdr:to>
      <xdr:col>12</xdr:col>
      <xdr:colOff>220860</xdr:colOff>
      <xdr:row>5</xdr:row>
      <xdr:rowOff>275717</xdr:rowOff>
    </xdr:to>
    <xdr:pic>
      <xdr:nvPicPr>
        <xdr:cNvPr id="14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3480485">
          <a:off x="8240610" y="895746"/>
          <a:ext cx="209850" cy="132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253316</xdr:colOff>
      <xdr:row>4</xdr:row>
      <xdr:rowOff>111577</xdr:rowOff>
    </xdr:from>
    <xdr:to>
      <xdr:col>14</xdr:col>
      <xdr:colOff>79060</xdr:colOff>
      <xdr:row>4</xdr:row>
      <xdr:rowOff>336889</xdr:rowOff>
    </xdr:to>
    <xdr:pic>
      <xdr:nvPicPr>
        <xdr:cNvPr id="15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8962720">
          <a:off x="9168716" y="797377"/>
          <a:ext cx="511544" cy="6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581025</xdr:colOff>
      <xdr:row>4</xdr:row>
      <xdr:rowOff>295274</xdr:rowOff>
    </xdr:from>
    <xdr:to>
      <xdr:col>28</xdr:col>
      <xdr:colOff>104775</xdr:colOff>
      <xdr:row>4</xdr:row>
      <xdr:rowOff>485774</xdr:rowOff>
    </xdr:to>
    <xdr:pic>
      <xdr:nvPicPr>
        <xdr:cNvPr id="16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7156256">
          <a:off x="19202400" y="752474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128600</xdr:colOff>
      <xdr:row>6</xdr:row>
      <xdr:rowOff>274551</xdr:rowOff>
    </xdr:from>
    <xdr:to>
      <xdr:col>26</xdr:col>
      <xdr:colOff>62185</xdr:colOff>
      <xdr:row>6</xdr:row>
      <xdr:rowOff>483138</xdr:rowOff>
    </xdr:to>
    <xdr:pic>
      <xdr:nvPicPr>
        <xdr:cNvPr id="17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4904907">
          <a:off x="17583773" y="888303"/>
          <a:ext cx="0" cy="619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66675</xdr:colOff>
      <xdr:row>13</xdr:row>
      <xdr:rowOff>66675</xdr:rowOff>
    </xdr:from>
    <xdr:to>
      <xdr:col>27</xdr:col>
      <xdr:colOff>266700</xdr:colOff>
      <xdr:row>14</xdr:row>
      <xdr:rowOff>0</xdr:rowOff>
    </xdr:to>
    <xdr:grpSp>
      <xdr:nvGrpSpPr>
        <xdr:cNvPr id="18" name="Group 90"/>
        <xdr:cNvGrpSpPr>
          <a:grpSpLocks/>
        </xdr:cNvGrpSpPr>
      </xdr:nvGrpSpPr>
      <xdr:grpSpPr bwMode="auto">
        <a:xfrm>
          <a:off x="11401425" y="5114925"/>
          <a:ext cx="200025" cy="314325"/>
          <a:chOff x="221" y="1353"/>
          <a:chExt cx="21" cy="33"/>
        </a:xfrm>
      </xdr:grpSpPr>
      <xdr:sp macro="" textlink="">
        <xdr:nvSpPr>
          <xdr:cNvPr id="19" name="Line 37"/>
          <xdr:cNvSpPr>
            <a:spLocks noChangeShapeType="1"/>
          </xdr:cNvSpPr>
        </xdr:nvSpPr>
        <xdr:spPr bwMode="auto">
          <a:xfrm rot="-3779561">
            <a:off x="224" y="1370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" name="Freeform 39"/>
          <xdr:cNvSpPr>
            <a:spLocks/>
          </xdr:cNvSpPr>
        </xdr:nvSpPr>
        <xdr:spPr bwMode="auto">
          <a:xfrm rot="-3736216">
            <a:off x="226" y="1352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24</xdr:col>
      <xdr:colOff>123825</xdr:colOff>
      <xdr:row>16</xdr:row>
      <xdr:rowOff>266700</xdr:rowOff>
    </xdr:from>
    <xdr:to>
      <xdr:col>25</xdr:col>
      <xdr:colOff>28575</xdr:colOff>
      <xdr:row>17</xdr:row>
      <xdr:rowOff>200025</xdr:rowOff>
    </xdr:to>
    <xdr:grpSp>
      <xdr:nvGrpSpPr>
        <xdr:cNvPr id="21" name="Group 93"/>
        <xdr:cNvGrpSpPr>
          <a:grpSpLocks/>
        </xdr:cNvGrpSpPr>
      </xdr:nvGrpSpPr>
      <xdr:grpSpPr bwMode="auto">
        <a:xfrm>
          <a:off x="10529888" y="6457950"/>
          <a:ext cx="214312" cy="314325"/>
          <a:chOff x="286" y="1262"/>
          <a:chExt cx="22" cy="33"/>
        </a:xfrm>
      </xdr:grpSpPr>
      <xdr:sp macro="" textlink="">
        <xdr:nvSpPr>
          <xdr:cNvPr id="22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3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0</xdr:colOff>
      <xdr:row>15</xdr:row>
      <xdr:rowOff>76200</xdr:rowOff>
    </xdr:from>
    <xdr:to>
      <xdr:col>28</xdr:col>
      <xdr:colOff>161925</xdr:colOff>
      <xdr:row>16</xdr:row>
      <xdr:rowOff>9525</xdr:rowOff>
    </xdr:to>
    <xdr:grpSp>
      <xdr:nvGrpSpPr>
        <xdr:cNvPr id="24" name="Group 96"/>
        <xdr:cNvGrpSpPr>
          <a:grpSpLocks/>
        </xdr:cNvGrpSpPr>
      </xdr:nvGrpSpPr>
      <xdr:grpSpPr bwMode="auto">
        <a:xfrm>
          <a:off x="11858625" y="5886450"/>
          <a:ext cx="161925" cy="314325"/>
          <a:chOff x="286" y="1262"/>
          <a:chExt cx="22" cy="33"/>
        </a:xfrm>
      </xdr:grpSpPr>
      <xdr:sp macro="" textlink="">
        <xdr:nvSpPr>
          <xdr:cNvPr id="25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6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292895</xdr:colOff>
      <xdr:row>15</xdr:row>
      <xdr:rowOff>252413</xdr:rowOff>
    </xdr:from>
    <xdr:to>
      <xdr:col>31</xdr:col>
      <xdr:colOff>2382</xdr:colOff>
      <xdr:row>16</xdr:row>
      <xdr:rowOff>71438</xdr:rowOff>
    </xdr:to>
    <xdr:grpSp>
      <xdr:nvGrpSpPr>
        <xdr:cNvPr id="27" name="Group 109"/>
        <xdr:cNvGrpSpPr>
          <a:grpSpLocks/>
        </xdr:cNvGrpSpPr>
      </xdr:nvGrpSpPr>
      <xdr:grpSpPr bwMode="auto">
        <a:xfrm rot="1327775">
          <a:off x="13199270" y="6062663"/>
          <a:ext cx="233362" cy="200025"/>
          <a:chOff x="206" y="1182"/>
          <a:chExt cx="31" cy="21"/>
        </a:xfrm>
      </xdr:grpSpPr>
      <xdr:sp macro="" textlink="">
        <xdr:nvSpPr>
          <xdr:cNvPr id="28" name="Line 110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111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502444</xdr:colOff>
      <xdr:row>13</xdr:row>
      <xdr:rowOff>242886</xdr:rowOff>
    </xdr:from>
    <xdr:to>
      <xdr:col>31</xdr:col>
      <xdr:colOff>16669</xdr:colOff>
      <xdr:row>14</xdr:row>
      <xdr:rowOff>157162</xdr:rowOff>
    </xdr:to>
    <xdr:grpSp>
      <xdr:nvGrpSpPr>
        <xdr:cNvPr id="30" name="Group 112"/>
        <xdr:cNvGrpSpPr>
          <a:grpSpLocks/>
        </xdr:cNvGrpSpPr>
      </xdr:nvGrpSpPr>
      <xdr:grpSpPr bwMode="auto">
        <a:xfrm rot="7041647">
          <a:off x="13280231" y="5419724"/>
          <a:ext cx="295276" cy="38100"/>
          <a:chOff x="206" y="1182"/>
          <a:chExt cx="31" cy="21"/>
        </a:xfrm>
      </xdr:grpSpPr>
      <xdr:sp macro="" textlink="">
        <xdr:nvSpPr>
          <xdr:cNvPr id="31" name="Line 113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Line 114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276225</xdr:colOff>
      <xdr:row>15</xdr:row>
      <xdr:rowOff>123825</xdr:rowOff>
    </xdr:from>
    <xdr:to>
      <xdr:col>26</xdr:col>
      <xdr:colOff>180975</xdr:colOff>
      <xdr:row>16</xdr:row>
      <xdr:rowOff>57150</xdr:rowOff>
    </xdr:to>
    <xdr:grpSp>
      <xdr:nvGrpSpPr>
        <xdr:cNvPr id="33" name="Group 131"/>
        <xdr:cNvGrpSpPr>
          <a:grpSpLocks/>
        </xdr:cNvGrpSpPr>
      </xdr:nvGrpSpPr>
      <xdr:grpSpPr bwMode="auto">
        <a:xfrm>
          <a:off x="10991850" y="5934075"/>
          <a:ext cx="214313" cy="314325"/>
          <a:chOff x="286" y="1262"/>
          <a:chExt cx="22" cy="33"/>
        </a:xfrm>
      </xdr:grpSpPr>
      <xdr:sp macro="" textlink="">
        <xdr:nvSpPr>
          <xdr:cNvPr id="34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35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4761</xdr:colOff>
      <xdr:row>27</xdr:row>
      <xdr:rowOff>0</xdr:rowOff>
    </xdr:from>
    <xdr:to>
      <xdr:col>32</xdr:col>
      <xdr:colOff>9523</xdr:colOff>
      <xdr:row>31</xdr:row>
      <xdr:rowOff>78582</xdr:rowOff>
    </xdr:to>
    <xdr:grpSp>
      <xdr:nvGrpSpPr>
        <xdr:cNvPr id="36" name="Group 189"/>
        <xdr:cNvGrpSpPr>
          <a:grpSpLocks/>
        </xdr:cNvGrpSpPr>
      </xdr:nvGrpSpPr>
      <xdr:grpSpPr bwMode="auto">
        <a:xfrm rot="7702848">
          <a:off x="12731351" y="10228660"/>
          <a:ext cx="1412082" cy="1052512"/>
          <a:chOff x="187" y="1242"/>
          <a:chExt cx="144" cy="147"/>
        </a:xfrm>
      </xdr:grpSpPr>
      <xdr:grpSp>
        <xdr:nvGrpSpPr>
          <xdr:cNvPr id="37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49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0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8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46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7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48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39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43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4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45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40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41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30</xdr:col>
      <xdr:colOff>183354</xdr:colOff>
      <xdr:row>33</xdr:row>
      <xdr:rowOff>311945</xdr:rowOff>
    </xdr:from>
    <xdr:to>
      <xdr:col>32</xdr:col>
      <xdr:colOff>307179</xdr:colOff>
      <xdr:row>38</xdr:row>
      <xdr:rowOff>16670</xdr:rowOff>
    </xdr:to>
    <xdr:grpSp>
      <xdr:nvGrpSpPr>
        <xdr:cNvPr id="51" name="Group 218"/>
        <xdr:cNvGrpSpPr>
          <a:grpSpLocks/>
        </xdr:cNvGrpSpPr>
      </xdr:nvGrpSpPr>
      <xdr:grpSpPr bwMode="auto">
        <a:xfrm rot="-3466731">
          <a:off x="12989717" y="12461082"/>
          <a:ext cx="1371600" cy="1171575"/>
          <a:chOff x="516" y="1243"/>
          <a:chExt cx="139" cy="146"/>
        </a:xfrm>
      </xdr:grpSpPr>
      <xdr:grpSp>
        <xdr:nvGrpSpPr>
          <xdr:cNvPr id="52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62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3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3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60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4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58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9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5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56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7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140493</xdr:colOff>
      <xdr:row>33</xdr:row>
      <xdr:rowOff>233361</xdr:rowOff>
    </xdr:from>
    <xdr:to>
      <xdr:col>41</xdr:col>
      <xdr:colOff>240506</xdr:colOff>
      <xdr:row>38</xdr:row>
      <xdr:rowOff>14286</xdr:rowOff>
    </xdr:to>
    <xdr:grpSp>
      <xdr:nvGrpSpPr>
        <xdr:cNvPr id="64" name="Group 248"/>
        <xdr:cNvGrpSpPr>
          <a:grpSpLocks/>
        </xdr:cNvGrpSpPr>
      </xdr:nvGrpSpPr>
      <xdr:grpSpPr bwMode="auto">
        <a:xfrm rot="2112234">
          <a:off x="17761743" y="12282486"/>
          <a:ext cx="1147763" cy="1447800"/>
          <a:chOff x="187" y="1242"/>
          <a:chExt cx="144" cy="147"/>
        </a:xfrm>
      </xdr:grpSpPr>
      <xdr:grpSp>
        <xdr:nvGrpSpPr>
          <xdr:cNvPr id="65" name="Group 249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77" name="Line 25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Line 25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6" name="Group 252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74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75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76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67" name="Group 256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71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72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73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68" name="Group 260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69" name="Line 26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0" name="Line 26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138112</xdr:colOff>
      <xdr:row>27</xdr:row>
      <xdr:rowOff>190499</xdr:rowOff>
    </xdr:from>
    <xdr:to>
      <xdr:col>41</xdr:col>
      <xdr:colOff>4762</xdr:colOff>
      <xdr:row>31</xdr:row>
      <xdr:rowOff>285749</xdr:rowOff>
    </xdr:to>
    <xdr:grpSp>
      <xdr:nvGrpSpPr>
        <xdr:cNvPr id="79" name="Group 272"/>
        <xdr:cNvGrpSpPr>
          <a:grpSpLocks/>
        </xdr:cNvGrpSpPr>
      </xdr:nvGrpSpPr>
      <xdr:grpSpPr bwMode="auto">
        <a:xfrm>
          <a:off x="17759362" y="10239374"/>
          <a:ext cx="914400" cy="1428750"/>
          <a:chOff x="516" y="1243"/>
          <a:chExt cx="139" cy="146"/>
        </a:xfrm>
      </xdr:grpSpPr>
      <xdr:grpSp>
        <xdr:nvGrpSpPr>
          <xdr:cNvPr id="80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90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1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1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88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9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2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86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7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3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84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5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33</xdr:col>
      <xdr:colOff>676275</xdr:colOff>
      <xdr:row>8</xdr:row>
      <xdr:rowOff>38100</xdr:rowOff>
    </xdr:from>
    <xdr:to>
      <xdr:col>34</xdr:col>
      <xdr:colOff>342900</xdr:colOff>
      <xdr:row>8</xdr:row>
      <xdr:rowOff>276225</xdr:rowOff>
    </xdr:to>
    <xdr:sp macro="" textlink="">
      <xdr:nvSpPr>
        <xdr:cNvPr id="92" name="Freeform 4"/>
        <xdr:cNvSpPr>
          <a:spLocks/>
        </xdr:cNvSpPr>
      </xdr:nvSpPr>
      <xdr:spPr bwMode="auto">
        <a:xfrm>
          <a:off x="23307675" y="1409700"/>
          <a:ext cx="352425" cy="1333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31</xdr:col>
      <xdr:colOff>0</xdr:colOff>
      <xdr:row>5</xdr:row>
      <xdr:rowOff>457200</xdr:rowOff>
    </xdr:from>
    <xdr:to>
      <xdr:col>36</xdr:col>
      <xdr:colOff>428625</xdr:colOff>
      <xdr:row>6</xdr:row>
      <xdr:rowOff>9525</xdr:rowOff>
    </xdr:to>
    <xdr:grpSp>
      <xdr:nvGrpSpPr>
        <xdr:cNvPr id="93" name="Group 72"/>
        <xdr:cNvGrpSpPr>
          <a:grpSpLocks/>
        </xdr:cNvGrpSpPr>
      </xdr:nvGrpSpPr>
      <xdr:grpSpPr bwMode="auto">
        <a:xfrm>
          <a:off x="13430250" y="2171700"/>
          <a:ext cx="3048000" cy="28575"/>
          <a:chOff x="628" y="643"/>
          <a:chExt cx="204" cy="8"/>
        </a:xfrm>
      </xdr:grpSpPr>
      <xdr:sp macro="" textlink="">
        <xdr:nvSpPr>
          <xdr:cNvPr id="94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6</xdr:row>
      <xdr:rowOff>409575</xdr:rowOff>
    </xdr:from>
    <xdr:to>
      <xdr:col>38</xdr:col>
      <xdr:colOff>0</xdr:colOff>
      <xdr:row>6</xdr:row>
      <xdr:rowOff>476250</xdr:rowOff>
    </xdr:to>
    <xdr:grpSp>
      <xdr:nvGrpSpPr>
        <xdr:cNvPr id="96" name="Group 39"/>
        <xdr:cNvGrpSpPr>
          <a:grpSpLocks/>
        </xdr:cNvGrpSpPr>
      </xdr:nvGrpSpPr>
      <xdr:grpSpPr bwMode="auto">
        <a:xfrm>
          <a:off x="13430250" y="2600325"/>
          <a:ext cx="3667125" cy="66675"/>
          <a:chOff x="504" y="685"/>
          <a:chExt cx="328" cy="9"/>
        </a:xfrm>
      </xdr:grpSpPr>
      <xdr:sp macro="" textlink="">
        <xdr:nvSpPr>
          <xdr:cNvPr id="97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8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9525</xdr:colOff>
      <xdr:row>12</xdr:row>
      <xdr:rowOff>190500</xdr:rowOff>
    </xdr:from>
    <xdr:to>
      <xdr:col>4</xdr:col>
      <xdr:colOff>19050</xdr:colOff>
      <xdr:row>12</xdr:row>
      <xdr:rowOff>190500</xdr:rowOff>
    </xdr:to>
    <xdr:sp macro="" textlink="">
      <xdr:nvSpPr>
        <xdr:cNvPr id="99" name="Line 3"/>
        <xdr:cNvSpPr>
          <a:spLocks noChangeShapeType="1"/>
        </xdr:cNvSpPr>
      </xdr:nvSpPr>
      <xdr:spPr bwMode="auto">
        <a:xfrm>
          <a:off x="2066925" y="2228850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178593</xdr:colOff>
      <xdr:row>11</xdr:row>
      <xdr:rowOff>116681</xdr:rowOff>
    </xdr:from>
    <xdr:to>
      <xdr:col>31</xdr:col>
      <xdr:colOff>190500</xdr:colOff>
      <xdr:row>11</xdr:row>
      <xdr:rowOff>162400</xdr:rowOff>
    </xdr:to>
    <xdr:grpSp>
      <xdr:nvGrpSpPr>
        <xdr:cNvPr id="100" name="Group 20"/>
        <xdr:cNvGrpSpPr>
          <a:grpSpLocks/>
        </xdr:cNvGrpSpPr>
      </xdr:nvGrpSpPr>
      <xdr:grpSpPr bwMode="auto">
        <a:xfrm>
          <a:off x="9965531" y="4498181"/>
          <a:ext cx="3655219" cy="45719"/>
          <a:chOff x="628" y="643"/>
          <a:chExt cx="204" cy="8"/>
        </a:xfrm>
      </xdr:grpSpPr>
      <xdr:sp macro="" textlink="">
        <xdr:nvSpPr>
          <xdr:cNvPr id="101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66675</xdr:colOff>
      <xdr:row>4</xdr:row>
      <xdr:rowOff>38100</xdr:rowOff>
    </xdr:from>
    <xdr:to>
      <xdr:col>36</xdr:col>
      <xdr:colOff>9525</xdr:colOff>
      <xdr:row>4</xdr:row>
      <xdr:rowOff>95250</xdr:rowOff>
    </xdr:to>
    <xdr:grpSp>
      <xdr:nvGrpSpPr>
        <xdr:cNvPr id="103" name="Group 39"/>
        <xdr:cNvGrpSpPr>
          <a:grpSpLocks/>
        </xdr:cNvGrpSpPr>
      </xdr:nvGrpSpPr>
      <xdr:grpSpPr bwMode="auto">
        <a:xfrm>
          <a:off x="15068550" y="1276350"/>
          <a:ext cx="990600" cy="57150"/>
          <a:chOff x="504" y="685"/>
          <a:chExt cx="328" cy="9"/>
        </a:xfrm>
      </xdr:grpSpPr>
      <xdr:sp macro="" textlink="">
        <xdr:nvSpPr>
          <xdr:cNvPr id="104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114300</xdr:colOff>
      <xdr:row>15</xdr:row>
      <xdr:rowOff>50006</xdr:rowOff>
    </xdr:from>
    <xdr:to>
      <xdr:col>29</xdr:col>
      <xdr:colOff>652463</xdr:colOff>
      <xdr:row>15</xdr:row>
      <xdr:rowOff>59531</xdr:rowOff>
    </xdr:to>
    <xdr:sp macro="" textlink="">
      <xdr:nvSpPr>
        <xdr:cNvPr id="106" name="Line 172"/>
        <xdr:cNvSpPr>
          <a:spLocks noChangeShapeType="1"/>
        </xdr:cNvSpPr>
      </xdr:nvSpPr>
      <xdr:spPr bwMode="auto">
        <a:xfrm flipH="1">
          <a:off x="20002500" y="2621756"/>
          <a:ext cx="538163" cy="95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35</xdr:col>
      <xdr:colOff>409577</xdr:colOff>
      <xdr:row>21</xdr:row>
      <xdr:rowOff>107156</xdr:rowOff>
    </xdr:from>
    <xdr:to>
      <xdr:col>37</xdr:col>
      <xdr:colOff>528639</xdr:colOff>
      <xdr:row>24</xdr:row>
      <xdr:rowOff>357187</xdr:rowOff>
    </xdr:to>
    <xdr:grpSp>
      <xdr:nvGrpSpPr>
        <xdr:cNvPr id="107" name="Group 189"/>
        <xdr:cNvGrpSpPr>
          <a:grpSpLocks/>
        </xdr:cNvGrpSpPr>
      </xdr:nvGrpSpPr>
      <xdr:grpSpPr bwMode="auto">
        <a:xfrm rot="-5400000">
          <a:off x="15822217" y="8316516"/>
          <a:ext cx="1393031" cy="1166812"/>
          <a:chOff x="187" y="1242"/>
          <a:chExt cx="144" cy="147"/>
        </a:xfrm>
      </xdr:grpSpPr>
      <xdr:grpSp>
        <xdr:nvGrpSpPr>
          <xdr:cNvPr id="108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120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1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09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117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18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19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110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114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15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16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111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112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3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</xdr:col>
      <xdr:colOff>423184</xdr:colOff>
      <xdr:row>29</xdr:row>
      <xdr:rowOff>68355</xdr:rowOff>
    </xdr:from>
    <xdr:to>
      <xdr:col>6</xdr:col>
      <xdr:colOff>70758</xdr:colOff>
      <xdr:row>31</xdr:row>
      <xdr:rowOff>238134</xdr:rowOff>
    </xdr:to>
    <xdr:grpSp>
      <xdr:nvGrpSpPr>
        <xdr:cNvPr id="122" name="グループ化 151"/>
        <xdr:cNvGrpSpPr>
          <a:grpSpLocks/>
        </xdr:cNvGrpSpPr>
      </xdr:nvGrpSpPr>
      <xdr:grpSpPr bwMode="auto">
        <a:xfrm>
          <a:off x="1566184" y="10783980"/>
          <a:ext cx="1362074" cy="836529"/>
          <a:chOff x="1747838" y="12015788"/>
          <a:chExt cx="1400175" cy="828675"/>
        </a:xfrm>
      </xdr:grpSpPr>
      <xdr:grpSp>
        <xdr:nvGrpSpPr>
          <xdr:cNvPr id="123" name="Group 189"/>
          <xdr:cNvGrpSpPr>
            <a:grpSpLocks/>
          </xdr:cNvGrpSpPr>
        </xdr:nvGrpSpPr>
        <xdr:grpSpPr bwMode="auto">
          <a:xfrm rot="-5400000">
            <a:off x="2033588" y="11730038"/>
            <a:ext cx="828675" cy="1400175"/>
            <a:chOff x="187" y="1242"/>
            <a:chExt cx="87" cy="147"/>
          </a:xfrm>
        </xdr:grpSpPr>
        <xdr:grpSp>
          <xdr:nvGrpSpPr>
            <xdr:cNvPr id="125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132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26" name="Group 193"/>
            <xdr:cNvGrpSpPr>
              <a:grpSpLocks/>
            </xdr:cNvGrpSpPr>
          </xdr:nvGrpSpPr>
          <xdr:grpSpPr bwMode="auto">
            <a:xfrm rot="10800000">
              <a:off x="224" y="1356"/>
              <a:ext cx="21" cy="33"/>
              <a:chOff x="282" y="1122"/>
              <a:chExt cx="21" cy="33"/>
            </a:xfrm>
          </xdr:grpSpPr>
          <xdr:sp macro="" textlink="">
            <xdr:nvSpPr>
              <xdr:cNvPr id="130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131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127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21" cy="33"/>
              <a:chOff x="282" y="1122"/>
              <a:chExt cx="21" cy="33"/>
            </a:xfrm>
          </xdr:grpSpPr>
          <xdr:sp macro="" textlink="">
            <xdr:nvSpPr>
              <xdr:cNvPr id="128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129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</xdr:grpSp>
      <xdr:sp macro="" textlink="">
        <xdr:nvSpPr>
          <xdr:cNvPr id="124" name="Line 172"/>
          <xdr:cNvSpPr>
            <a:spLocks noChangeShapeType="1"/>
          </xdr:cNvSpPr>
        </xdr:nvSpPr>
        <xdr:spPr bwMode="auto">
          <a:xfrm flipH="1">
            <a:off x="2219325" y="12515850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523875</xdr:colOff>
      <xdr:row>4</xdr:row>
      <xdr:rowOff>66675</xdr:rowOff>
    </xdr:from>
    <xdr:to>
      <xdr:col>33</xdr:col>
      <xdr:colOff>219075</xdr:colOff>
      <xdr:row>4</xdr:row>
      <xdr:rowOff>114300</xdr:rowOff>
    </xdr:to>
    <xdr:grpSp>
      <xdr:nvGrpSpPr>
        <xdr:cNvPr id="134" name="Group 39"/>
        <xdr:cNvGrpSpPr>
          <a:grpSpLocks/>
        </xdr:cNvGrpSpPr>
      </xdr:nvGrpSpPr>
      <xdr:grpSpPr bwMode="auto">
        <a:xfrm>
          <a:off x="13430250" y="1304925"/>
          <a:ext cx="1266825" cy="47625"/>
          <a:chOff x="504" y="685"/>
          <a:chExt cx="328" cy="9"/>
        </a:xfrm>
      </xdr:grpSpPr>
      <xdr:sp macro="" textlink="">
        <xdr:nvSpPr>
          <xdr:cNvPr id="135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15</xdr:col>
      <xdr:colOff>174385</xdr:colOff>
      <xdr:row>4</xdr:row>
      <xdr:rowOff>287089</xdr:rowOff>
    </xdr:from>
    <xdr:to>
      <xdr:col>15</xdr:col>
      <xdr:colOff>408123</xdr:colOff>
      <xdr:row>5</xdr:row>
      <xdr:rowOff>59232</xdr:rowOff>
    </xdr:to>
    <xdr:pic>
      <xdr:nvPicPr>
        <xdr:cNvPr id="137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2611232">
          <a:off x="10461385" y="858589"/>
          <a:ext cx="233738" cy="57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392907</xdr:colOff>
      <xdr:row>14</xdr:row>
      <xdr:rowOff>104776</xdr:rowOff>
    </xdr:from>
    <xdr:to>
      <xdr:col>37</xdr:col>
      <xdr:colOff>431007</xdr:colOff>
      <xdr:row>17</xdr:row>
      <xdr:rowOff>285751</xdr:rowOff>
    </xdr:to>
    <xdr:grpSp>
      <xdr:nvGrpSpPr>
        <xdr:cNvPr id="138" name="Group 263"/>
        <xdr:cNvGrpSpPr>
          <a:grpSpLocks/>
        </xdr:cNvGrpSpPr>
      </xdr:nvGrpSpPr>
      <xdr:grpSpPr bwMode="auto">
        <a:xfrm rot="-3241976">
          <a:off x="15799594" y="5653089"/>
          <a:ext cx="1323975" cy="1085850"/>
          <a:chOff x="516" y="1289"/>
          <a:chExt cx="139" cy="137"/>
        </a:xfrm>
      </xdr:grpSpPr>
      <xdr:grpSp>
        <xdr:nvGrpSpPr>
          <xdr:cNvPr id="139" name="Group 264"/>
          <xdr:cNvGrpSpPr>
            <a:grpSpLocks/>
          </xdr:cNvGrpSpPr>
        </xdr:nvGrpSpPr>
        <xdr:grpSpPr bwMode="auto">
          <a:xfrm rot="16200000" flipH="1">
            <a:off x="629" y="1368"/>
            <a:ext cx="31" cy="21"/>
            <a:chOff x="206" y="1182"/>
            <a:chExt cx="31" cy="21"/>
          </a:xfrm>
        </xdr:grpSpPr>
        <xdr:sp macro="" textlink="">
          <xdr:nvSpPr>
            <xdr:cNvPr id="145" name="Line 265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" name="Line 266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40" name="Group 267"/>
          <xdr:cNvGrpSpPr>
            <a:grpSpLocks/>
          </xdr:cNvGrpSpPr>
        </xdr:nvGrpSpPr>
        <xdr:grpSpPr bwMode="auto">
          <a:xfrm rot="5400000">
            <a:off x="511" y="1316"/>
            <a:ext cx="31" cy="21"/>
            <a:chOff x="206" y="1182"/>
            <a:chExt cx="31" cy="21"/>
          </a:xfrm>
        </xdr:grpSpPr>
        <xdr:sp macro="" textlink="">
          <xdr:nvSpPr>
            <xdr:cNvPr id="143" name="Line 268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4" name="Line 269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1" name="Freeform 39"/>
          <xdr:cNvSpPr>
            <a:spLocks/>
          </xdr:cNvSpPr>
        </xdr:nvSpPr>
        <xdr:spPr bwMode="auto">
          <a:xfrm rot="5400000">
            <a:off x="547" y="1395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  <xdr:sp macro="" textlink="">
        <xdr:nvSpPr>
          <xdr:cNvPr id="142" name="Freeform 39"/>
          <xdr:cNvSpPr>
            <a:spLocks/>
          </xdr:cNvSpPr>
        </xdr:nvSpPr>
        <xdr:spPr bwMode="auto">
          <a:xfrm rot="-5400000">
            <a:off x="577" y="1301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33</xdr:col>
      <xdr:colOff>2382</xdr:colOff>
      <xdr:row>27</xdr:row>
      <xdr:rowOff>133351</xdr:rowOff>
    </xdr:from>
    <xdr:to>
      <xdr:col>35</xdr:col>
      <xdr:colOff>88107</xdr:colOff>
      <xdr:row>30</xdr:row>
      <xdr:rowOff>278607</xdr:rowOff>
    </xdr:to>
    <xdr:grpSp>
      <xdr:nvGrpSpPr>
        <xdr:cNvPr id="147" name="グループ化 2"/>
        <xdr:cNvGrpSpPr>
          <a:grpSpLocks/>
        </xdr:cNvGrpSpPr>
      </xdr:nvGrpSpPr>
      <xdr:grpSpPr bwMode="auto">
        <a:xfrm>
          <a:off x="14480382" y="10182226"/>
          <a:ext cx="1133475" cy="1145381"/>
          <a:chOff x="4876800" y="9877425"/>
          <a:chExt cx="1304925" cy="1343025"/>
        </a:xfrm>
      </xdr:grpSpPr>
      <xdr:grpSp>
        <xdr:nvGrpSpPr>
          <xdr:cNvPr id="148" name="Group 263"/>
          <xdr:cNvGrpSpPr>
            <a:grpSpLocks/>
          </xdr:cNvGrpSpPr>
        </xdr:nvGrpSpPr>
        <xdr:grpSpPr bwMode="auto">
          <a:xfrm rot="-3403885">
            <a:off x="5161044" y="9701508"/>
            <a:ext cx="914400" cy="1304925"/>
            <a:chOff x="559" y="1289"/>
            <a:chExt cx="96" cy="137"/>
          </a:xfrm>
        </xdr:grpSpPr>
        <xdr:grpSp>
          <xdr:nvGrpSpPr>
            <xdr:cNvPr id="150" name="Group 264"/>
            <xdr:cNvGrpSpPr>
              <a:grpSpLocks/>
            </xdr:cNvGrpSpPr>
          </xdr:nvGrpSpPr>
          <xdr:grpSpPr bwMode="auto">
            <a:xfrm rot="16200000" flipH="1">
              <a:off x="629" y="1368"/>
              <a:ext cx="31" cy="21"/>
              <a:chOff x="206" y="1182"/>
              <a:chExt cx="31" cy="21"/>
            </a:xfrm>
          </xdr:grpSpPr>
          <xdr:sp macro="" textlink="">
            <xdr:nvSpPr>
              <xdr:cNvPr id="153" name="Line 265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4" name="Line 266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51" name="Freeform 39"/>
            <xdr:cNvSpPr>
              <a:spLocks/>
            </xdr:cNvSpPr>
          </xdr:nvSpPr>
          <xdr:spPr bwMode="auto">
            <a:xfrm rot="5400000">
              <a:off x="547" y="1395"/>
              <a:ext cx="43" cy="19"/>
            </a:xfrm>
            <a:custGeom>
              <a:avLst/>
              <a:gdLst>
                <a:gd name="T0" fmla="*/ 0 w 43"/>
                <a:gd name="T1" fmla="*/ 25 h 19"/>
                <a:gd name="T2" fmla="*/ 16 w 43"/>
                <a:gd name="T3" fmla="*/ 18 h 19"/>
                <a:gd name="T4" fmla="*/ 25 w 43"/>
                <a:gd name="T5" fmla="*/ 0 h 19"/>
                <a:gd name="T6" fmla="*/ 0 60000 65536"/>
                <a:gd name="T7" fmla="*/ 0 60000 65536"/>
                <a:gd name="T8" fmla="*/ 0 60000 65536"/>
                <a:gd name="T9" fmla="*/ 0 w 43"/>
                <a:gd name="T10" fmla="*/ 0 h 19"/>
                <a:gd name="T11" fmla="*/ 25 w 43"/>
                <a:gd name="T12" fmla="*/ 25 h 19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3" h="19">
                  <a:moveTo>
                    <a:pt x="43" y="19"/>
                  </a:moveTo>
                  <a:cubicBezTo>
                    <a:pt x="37" y="18"/>
                    <a:pt x="14" y="19"/>
                    <a:pt x="7" y="16"/>
                  </a:cubicBezTo>
                  <a:cubicBezTo>
                    <a:pt x="0" y="13"/>
                    <a:pt x="3" y="4"/>
                    <a:pt x="2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52" name="Freeform 39"/>
            <xdr:cNvSpPr>
              <a:spLocks/>
            </xdr:cNvSpPr>
          </xdr:nvSpPr>
          <xdr:spPr bwMode="auto">
            <a:xfrm rot="-5400000">
              <a:off x="577" y="1301"/>
              <a:ext cx="43" cy="19"/>
            </a:xfrm>
            <a:custGeom>
              <a:avLst/>
              <a:gdLst>
                <a:gd name="T0" fmla="*/ 0 w 43"/>
                <a:gd name="T1" fmla="*/ 25 h 19"/>
                <a:gd name="T2" fmla="*/ 16 w 43"/>
                <a:gd name="T3" fmla="*/ 18 h 19"/>
                <a:gd name="T4" fmla="*/ 25 w 43"/>
                <a:gd name="T5" fmla="*/ 0 h 19"/>
                <a:gd name="T6" fmla="*/ 0 60000 65536"/>
                <a:gd name="T7" fmla="*/ 0 60000 65536"/>
                <a:gd name="T8" fmla="*/ 0 60000 65536"/>
                <a:gd name="T9" fmla="*/ 0 w 43"/>
                <a:gd name="T10" fmla="*/ 0 h 19"/>
                <a:gd name="T11" fmla="*/ 25 w 43"/>
                <a:gd name="T12" fmla="*/ 25 h 19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3" h="19">
                  <a:moveTo>
                    <a:pt x="43" y="19"/>
                  </a:moveTo>
                  <a:cubicBezTo>
                    <a:pt x="37" y="18"/>
                    <a:pt x="14" y="19"/>
                    <a:pt x="7" y="16"/>
                  </a:cubicBezTo>
                  <a:cubicBezTo>
                    <a:pt x="0" y="13"/>
                    <a:pt x="3" y="4"/>
                    <a:pt x="2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sp macro="" textlink="">
        <xdr:nvSpPr>
          <xdr:cNvPr id="149" name="Freeform 39"/>
          <xdr:cNvSpPr>
            <a:spLocks/>
          </xdr:cNvSpPr>
        </xdr:nvSpPr>
        <xdr:spPr bwMode="auto">
          <a:xfrm rot="-8280832">
            <a:off x="4864343" y="10548074"/>
            <a:ext cx="238125" cy="466725"/>
          </a:xfrm>
          <a:custGeom>
            <a:avLst/>
            <a:gdLst>
              <a:gd name="T0" fmla="*/ 0 w 43"/>
              <a:gd name="T1" fmla="*/ 2147483647 h 19"/>
              <a:gd name="T2" fmla="*/ 2147483647 w 43"/>
              <a:gd name="T3" fmla="*/ 2147483647 h 19"/>
              <a:gd name="T4" fmla="*/ 2147483647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none" w="med" len="med"/>
          </a:ln>
        </xdr:spPr>
      </xdr:sp>
    </xdr:grpSp>
    <xdr:clientData/>
  </xdr:twoCellAnchor>
  <xdr:twoCellAnchor>
    <xdr:from>
      <xdr:col>38</xdr:col>
      <xdr:colOff>450056</xdr:colOff>
      <xdr:row>14</xdr:row>
      <xdr:rowOff>107155</xdr:rowOff>
    </xdr:from>
    <xdr:to>
      <xdr:col>40</xdr:col>
      <xdr:colOff>507206</xdr:colOff>
      <xdr:row>17</xdr:row>
      <xdr:rowOff>269080</xdr:rowOff>
    </xdr:to>
    <xdr:grpSp>
      <xdr:nvGrpSpPr>
        <xdr:cNvPr id="155" name="Group 263"/>
        <xdr:cNvGrpSpPr>
          <a:grpSpLocks/>
        </xdr:cNvGrpSpPr>
      </xdr:nvGrpSpPr>
      <xdr:grpSpPr bwMode="auto">
        <a:xfrm rot="-8894915">
          <a:off x="17547431" y="5536405"/>
          <a:ext cx="1104900" cy="1304925"/>
          <a:chOff x="516" y="1289"/>
          <a:chExt cx="139" cy="137"/>
        </a:xfrm>
      </xdr:grpSpPr>
      <xdr:grpSp>
        <xdr:nvGrpSpPr>
          <xdr:cNvPr id="156" name="Group 264"/>
          <xdr:cNvGrpSpPr>
            <a:grpSpLocks/>
          </xdr:cNvGrpSpPr>
        </xdr:nvGrpSpPr>
        <xdr:grpSpPr bwMode="auto">
          <a:xfrm rot="16200000" flipH="1">
            <a:off x="629" y="1368"/>
            <a:ext cx="31" cy="21"/>
            <a:chOff x="206" y="1182"/>
            <a:chExt cx="31" cy="21"/>
          </a:xfrm>
        </xdr:grpSpPr>
        <xdr:sp macro="" textlink="">
          <xdr:nvSpPr>
            <xdr:cNvPr id="162" name="Line 265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3" name="Line 266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7" name="Group 267"/>
          <xdr:cNvGrpSpPr>
            <a:grpSpLocks/>
          </xdr:cNvGrpSpPr>
        </xdr:nvGrpSpPr>
        <xdr:grpSpPr bwMode="auto">
          <a:xfrm rot="5400000">
            <a:off x="511" y="1316"/>
            <a:ext cx="31" cy="21"/>
            <a:chOff x="206" y="1182"/>
            <a:chExt cx="31" cy="21"/>
          </a:xfrm>
        </xdr:grpSpPr>
        <xdr:sp macro="" textlink="">
          <xdr:nvSpPr>
            <xdr:cNvPr id="160" name="Line 268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1" name="Line 269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58" name="Freeform 39"/>
          <xdr:cNvSpPr>
            <a:spLocks/>
          </xdr:cNvSpPr>
        </xdr:nvSpPr>
        <xdr:spPr bwMode="auto">
          <a:xfrm rot="5400000">
            <a:off x="547" y="1395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  <xdr:sp macro="" textlink="">
        <xdr:nvSpPr>
          <xdr:cNvPr id="159" name="Freeform 39"/>
          <xdr:cNvSpPr>
            <a:spLocks/>
          </xdr:cNvSpPr>
        </xdr:nvSpPr>
        <xdr:spPr bwMode="auto">
          <a:xfrm rot="-5400000">
            <a:off x="577" y="1301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29</xdr:col>
      <xdr:colOff>0</xdr:colOff>
      <xdr:row>13</xdr:row>
      <xdr:rowOff>47625</xdr:rowOff>
    </xdr:from>
    <xdr:to>
      <xdr:col>29</xdr:col>
      <xdr:colOff>57150</xdr:colOff>
      <xdr:row>13</xdr:row>
      <xdr:rowOff>361950</xdr:rowOff>
    </xdr:to>
    <xdr:grpSp>
      <xdr:nvGrpSpPr>
        <xdr:cNvPr id="164" name="Group 90"/>
        <xdr:cNvGrpSpPr>
          <a:grpSpLocks/>
        </xdr:cNvGrpSpPr>
      </xdr:nvGrpSpPr>
      <xdr:grpSpPr bwMode="auto">
        <a:xfrm>
          <a:off x="12382500" y="5095875"/>
          <a:ext cx="57150" cy="314325"/>
          <a:chOff x="221" y="1353"/>
          <a:chExt cx="21" cy="33"/>
        </a:xfrm>
      </xdr:grpSpPr>
      <xdr:sp macro="" textlink="">
        <xdr:nvSpPr>
          <xdr:cNvPr id="165" name="Line 37"/>
          <xdr:cNvSpPr>
            <a:spLocks noChangeShapeType="1"/>
          </xdr:cNvSpPr>
        </xdr:nvSpPr>
        <xdr:spPr bwMode="auto">
          <a:xfrm rot="-3779561">
            <a:off x="224" y="1370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66" name="Freeform 39"/>
          <xdr:cNvSpPr>
            <a:spLocks/>
          </xdr:cNvSpPr>
        </xdr:nvSpPr>
        <xdr:spPr bwMode="auto">
          <a:xfrm rot="-3736216">
            <a:off x="226" y="1352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29</xdr:col>
      <xdr:colOff>466725</xdr:colOff>
      <xdr:row>13</xdr:row>
      <xdr:rowOff>76200</xdr:rowOff>
    </xdr:from>
    <xdr:to>
      <xdr:col>30</xdr:col>
      <xdr:colOff>0</xdr:colOff>
      <xdr:row>14</xdr:row>
      <xdr:rowOff>19050</xdr:rowOff>
    </xdr:to>
    <xdr:grpSp>
      <xdr:nvGrpSpPr>
        <xdr:cNvPr id="167" name="Group 93"/>
        <xdr:cNvGrpSpPr>
          <a:grpSpLocks/>
        </xdr:cNvGrpSpPr>
      </xdr:nvGrpSpPr>
      <xdr:grpSpPr bwMode="auto">
        <a:xfrm>
          <a:off x="12849225" y="5124450"/>
          <a:ext cx="57150" cy="323850"/>
          <a:chOff x="286" y="1262"/>
          <a:chExt cx="22" cy="33"/>
        </a:xfrm>
      </xdr:grpSpPr>
      <xdr:sp macro="" textlink="">
        <xdr:nvSpPr>
          <xdr:cNvPr id="168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69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66675</xdr:colOff>
      <xdr:row>13</xdr:row>
      <xdr:rowOff>38100</xdr:rowOff>
    </xdr:from>
    <xdr:to>
      <xdr:col>28</xdr:col>
      <xdr:colOff>276225</xdr:colOff>
      <xdr:row>13</xdr:row>
      <xdr:rowOff>352425</xdr:rowOff>
    </xdr:to>
    <xdr:grpSp>
      <xdr:nvGrpSpPr>
        <xdr:cNvPr id="170" name="Group 96"/>
        <xdr:cNvGrpSpPr>
          <a:grpSpLocks/>
        </xdr:cNvGrpSpPr>
      </xdr:nvGrpSpPr>
      <xdr:grpSpPr bwMode="auto">
        <a:xfrm>
          <a:off x="11925300" y="5086350"/>
          <a:ext cx="209550" cy="314325"/>
          <a:chOff x="286" y="1262"/>
          <a:chExt cx="22" cy="33"/>
        </a:xfrm>
      </xdr:grpSpPr>
      <xdr:sp macro="" textlink="">
        <xdr:nvSpPr>
          <xdr:cNvPr id="171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2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426242</xdr:colOff>
      <xdr:row>16</xdr:row>
      <xdr:rowOff>123826</xdr:rowOff>
    </xdr:from>
    <xdr:to>
      <xdr:col>29</xdr:col>
      <xdr:colOff>40479</xdr:colOff>
      <xdr:row>16</xdr:row>
      <xdr:rowOff>323850</xdr:rowOff>
    </xdr:to>
    <xdr:grpSp>
      <xdr:nvGrpSpPr>
        <xdr:cNvPr id="173" name="Group 109"/>
        <xdr:cNvGrpSpPr>
          <a:grpSpLocks/>
        </xdr:cNvGrpSpPr>
      </xdr:nvGrpSpPr>
      <xdr:grpSpPr bwMode="auto">
        <a:xfrm rot="1327775">
          <a:off x="12284867" y="6315076"/>
          <a:ext cx="138112" cy="200024"/>
          <a:chOff x="206" y="1182"/>
          <a:chExt cx="31" cy="21"/>
        </a:xfrm>
      </xdr:grpSpPr>
      <xdr:sp macro="" textlink="">
        <xdr:nvSpPr>
          <xdr:cNvPr id="174" name="Line 110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5" name="Line 111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33</xdr:col>
      <xdr:colOff>78581</xdr:colOff>
      <xdr:row>33</xdr:row>
      <xdr:rowOff>157163</xdr:rowOff>
    </xdr:from>
    <xdr:to>
      <xdr:col>34</xdr:col>
      <xdr:colOff>531018</xdr:colOff>
      <xdr:row>37</xdr:row>
      <xdr:rowOff>252413</xdr:rowOff>
    </xdr:to>
    <xdr:grpSp>
      <xdr:nvGrpSpPr>
        <xdr:cNvPr id="176" name="Group 272"/>
        <xdr:cNvGrpSpPr>
          <a:grpSpLocks/>
        </xdr:cNvGrpSpPr>
      </xdr:nvGrpSpPr>
      <xdr:grpSpPr bwMode="auto">
        <a:xfrm>
          <a:off x="14556581" y="12206288"/>
          <a:ext cx="976312" cy="1428750"/>
          <a:chOff x="516" y="1243"/>
          <a:chExt cx="139" cy="146"/>
        </a:xfrm>
      </xdr:grpSpPr>
      <xdr:grpSp>
        <xdr:nvGrpSpPr>
          <xdr:cNvPr id="177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187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8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78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185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6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79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183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4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80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181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2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36</xdr:col>
      <xdr:colOff>172643</xdr:colOff>
      <xdr:row>32</xdr:row>
      <xdr:rowOff>322660</xdr:rowOff>
    </xdr:from>
    <xdr:to>
      <xdr:col>38</xdr:col>
      <xdr:colOff>127399</xdr:colOff>
      <xdr:row>37</xdr:row>
      <xdr:rowOff>198835</xdr:rowOff>
    </xdr:to>
    <xdr:grpSp>
      <xdr:nvGrpSpPr>
        <xdr:cNvPr id="189" name="Group 218"/>
        <xdr:cNvGrpSpPr>
          <a:grpSpLocks/>
        </xdr:cNvGrpSpPr>
      </xdr:nvGrpSpPr>
      <xdr:grpSpPr bwMode="auto">
        <a:xfrm rot="21120797">
          <a:off x="16222268" y="12038410"/>
          <a:ext cx="1002506" cy="1543050"/>
          <a:chOff x="516" y="1243"/>
          <a:chExt cx="139" cy="146"/>
        </a:xfrm>
      </xdr:grpSpPr>
      <xdr:grpSp>
        <xdr:nvGrpSpPr>
          <xdr:cNvPr id="190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200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1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1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198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9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2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196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7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3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194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5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85724</xdr:colOff>
      <xdr:row>21</xdr:row>
      <xdr:rowOff>69055</xdr:rowOff>
    </xdr:from>
    <xdr:to>
      <xdr:col>41</xdr:col>
      <xdr:colOff>209549</xdr:colOff>
      <xdr:row>24</xdr:row>
      <xdr:rowOff>250030</xdr:rowOff>
    </xdr:to>
    <xdr:grpSp>
      <xdr:nvGrpSpPr>
        <xdr:cNvPr id="202" name="Group 218"/>
        <xdr:cNvGrpSpPr>
          <a:grpSpLocks/>
        </xdr:cNvGrpSpPr>
      </xdr:nvGrpSpPr>
      <xdr:grpSpPr bwMode="auto">
        <a:xfrm rot="-3108980">
          <a:off x="17630774" y="8241505"/>
          <a:ext cx="1323975" cy="1171575"/>
          <a:chOff x="516" y="1243"/>
          <a:chExt cx="139" cy="146"/>
        </a:xfrm>
      </xdr:grpSpPr>
      <xdr:grpSp>
        <xdr:nvGrpSpPr>
          <xdr:cNvPr id="203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213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4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04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211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2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05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209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0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06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207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8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33</xdr:col>
      <xdr:colOff>64293</xdr:colOff>
      <xdr:row>15</xdr:row>
      <xdr:rowOff>97631</xdr:rowOff>
    </xdr:from>
    <xdr:to>
      <xdr:col>34</xdr:col>
      <xdr:colOff>78580</xdr:colOff>
      <xdr:row>17</xdr:row>
      <xdr:rowOff>30956</xdr:rowOff>
    </xdr:to>
    <xdr:grpSp>
      <xdr:nvGrpSpPr>
        <xdr:cNvPr id="215" name="グループ化 2"/>
        <xdr:cNvGrpSpPr>
          <a:grpSpLocks/>
        </xdr:cNvGrpSpPr>
      </xdr:nvGrpSpPr>
      <xdr:grpSpPr bwMode="auto">
        <a:xfrm rot="-9336588">
          <a:off x="14542293" y="5907881"/>
          <a:ext cx="538162" cy="695325"/>
          <a:chOff x="6858000" y="12144375"/>
          <a:chExt cx="666750" cy="695325"/>
        </a:xfrm>
      </xdr:grpSpPr>
      <xdr:sp macro="" textlink="">
        <xdr:nvSpPr>
          <xdr:cNvPr id="216" name="Line 172"/>
          <xdr:cNvSpPr>
            <a:spLocks noChangeShapeType="1"/>
          </xdr:cNvSpPr>
        </xdr:nvSpPr>
        <xdr:spPr bwMode="auto">
          <a:xfrm flipH="1">
            <a:off x="7419975" y="12277725"/>
            <a:ext cx="104775" cy="5143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17" name="Line 172"/>
          <xdr:cNvSpPr>
            <a:spLocks noChangeShapeType="1"/>
          </xdr:cNvSpPr>
        </xdr:nvSpPr>
        <xdr:spPr bwMode="auto">
          <a:xfrm flipH="1">
            <a:off x="6858000" y="12172950"/>
            <a:ext cx="104775" cy="5143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18" name="Line 172"/>
          <xdr:cNvSpPr>
            <a:spLocks noChangeShapeType="1"/>
          </xdr:cNvSpPr>
        </xdr:nvSpPr>
        <xdr:spPr bwMode="auto">
          <a:xfrm>
            <a:off x="6991350" y="12144375"/>
            <a:ext cx="504825" cy="952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19" name="Line 172"/>
          <xdr:cNvSpPr>
            <a:spLocks noChangeShapeType="1"/>
          </xdr:cNvSpPr>
        </xdr:nvSpPr>
        <xdr:spPr bwMode="auto">
          <a:xfrm>
            <a:off x="6858000" y="12744450"/>
            <a:ext cx="504825" cy="952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35</xdr:col>
      <xdr:colOff>0</xdr:colOff>
      <xdr:row>3</xdr:row>
      <xdr:rowOff>200025</xdr:rowOff>
    </xdr:from>
    <xdr:to>
      <xdr:col>35</xdr:col>
      <xdr:colOff>342900</xdr:colOff>
      <xdr:row>3</xdr:row>
      <xdr:rowOff>257175</xdr:rowOff>
    </xdr:to>
    <xdr:grpSp>
      <xdr:nvGrpSpPr>
        <xdr:cNvPr id="220" name="Group 39"/>
        <xdr:cNvGrpSpPr>
          <a:grpSpLocks/>
        </xdr:cNvGrpSpPr>
      </xdr:nvGrpSpPr>
      <xdr:grpSpPr bwMode="auto">
        <a:xfrm>
          <a:off x="15525750" y="962025"/>
          <a:ext cx="342900" cy="57150"/>
          <a:chOff x="504" y="685"/>
          <a:chExt cx="328" cy="9"/>
        </a:xfrm>
      </xdr:grpSpPr>
      <xdr:sp macro="" textlink="">
        <xdr:nvSpPr>
          <xdr:cNvPr id="221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2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32</xdr:col>
      <xdr:colOff>371475</xdr:colOff>
      <xdr:row>9</xdr:row>
      <xdr:rowOff>76200</xdr:rowOff>
    </xdr:from>
    <xdr:to>
      <xdr:col>33</xdr:col>
      <xdr:colOff>95250</xdr:colOff>
      <xdr:row>9</xdr:row>
      <xdr:rowOff>76200</xdr:rowOff>
    </xdr:to>
    <xdr:sp macro="" textlink="">
      <xdr:nvSpPr>
        <xdr:cNvPr id="223" name="Line 14"/>
        <xdr:cNvSpPr>
          <a:spLocks noChangeShapeType="1"/>
        </xdr:cNvSpPr>
      </xdr:nvSpPr>
      <xdr:spPr bwMode="auto">
        <a:xfrm>
          <a:off x="22317075" y="1619250"/>
          <a:ext cx="4095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4</xdr:row>
      <xdr:rowOff>133350</xdr:rowOff>
    </xdr:from>
    <xdr:to>
      <xdr:col>27</xdr:col>
      <xdr:colOff>219074</xdr:colOff>
      <xdr:row>4</xdr:row>
      <xdr:rowOff>352424</xdr:rowOff>
    </xdr:to>
    <xdr:sp macro="" textlink="">
      <xdr:nvSpPr>
        <xdr:cNvPr id="224" name="テキスト ボックス 223"/>
        <xdr:cNvSpPr txBox="1"/>
      </xdr:nvSpPr>
      <xdr:spPr>
        <a:xfrm>
          <a:off x="18602325" y="819150"/>
          <a:ext cx="133349" cy="38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a</a:t>
          </a:r>
        </a:p>
        <a:p>
          <a:endParaRPr kumimoji="1" lang="en-US" altLang="ja-JP" sz="8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35</xdr:col>
      <xdr:colOff>38100</xdr:colOff>
      <xdr:row>7</xdr:row>
      <xdr:rowOff>466725</xdr:rowOff>
    </xdr:from>
    <xdr:to>
      <xdr:col>35</xdr:col>
      <xdr:colOff>390525</xdr:colOff>
      <xdr:row>8</xdr:row>
      <xdr:rowOff>209550</xdr:rowOff>
    </xdr:to>
    <xdr:sp macro="" textlink="">
      <xdr:nvSpPr>
        <xdr:cNvPr id="225" name="Freeform 4"/>
        <xdr:cNvSpPr>
          <a:spLocks/>
        </xdr:cNvSpPr>
      </xdr:nvSpPr>
      <xdr:spPr bwMode="auto">
        <a:xfrm>
          <a:off x="24041100" y="1371600"/>
          <a:ext cx="352425" cy="1714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36</xdr:col>
      <xdr:colOff>0</xdr:colOff>
      <xdr:row>8</xdr:row>
      <xdr:rowOff>85725</xdr:rowOff>
    </xdr:from>
    <xdr:to>
      <xdr:col>36</xdr:col>
      <xdr:colOff>381000</xdr:colOff>
      <xdr:row>8</xdr:row>
      <xdr:rowOff>342900</xdr:rowOff>
    </xdr:to>
    <xdr:sp macro="" textlink="">
      <xdr:nvSpPr>
        <xdr:cNvPr id="226" name="Freeform 4"/>
        <xdr:cNvSpPr>
          <a:spLocks/>
        </xdr:cNvSpPr>
      </xdr:nvSpPr>
      <xdr:spPr bwMode="auto">
        <a:xfrm>
          <a:off x="24688800" y="1457325"/>
          <a:ext cx="381000" cy="857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36</xdr:col>
      <xdr:colOff>11906</xdr:colOff>
      <xdr:row>27</xdr:row>
      <xdr:rowOff>76201</xdr:rowOff>
    </xdr:from>
    <xdr:to>
      <xdr:col>38</xdr:col>
      <xdr:colOff>2381</xdr:colOff>
      <xdr:row>31</xdr:row>
      <xdr:rowOff>57151</xdr:rowOff>
    </xdr:to>
    <xdr:grpSp>
      <xdr:nvGrpSpPr>
        <xdr:cNvPr id="227" name="グループ化 1"/>
        <xdr:cNvGrpSpPr>
          <a:grpSpLocks/>
        </xdr:cNvGrpSpPr>
      </xdr:nvGrpSpPr>
      <xdr:grpSpPr bwMode="auto">
        <a:xfrm>
          <a:off x="16061531" y="10125076"/>
          <a:ext cx="1038225" cy="1314450"/>
          <a:chOff x="6438900" y="9886950"/>
          <a:chExt cx="1390650" cy="1323975"/>
        </a:xfrm>
      </xdr:grpSpPr>
      <xdr:grpSp>
        <xdr:nvGrpSpPr>
          <xdr:cNvPr id="228" name="Group 222"/>
          <xdr:cNvGrpSpPr>
            <a:grpSpLocks/>
          </xdr:cNvGrpSpPr>
        </xdr:nvGrpSpPr>
        <xdr:grpSpPr bwMode="auto">
          <a:xfrm rot="-8766582">
            <a:off x="7525290" y="10133795"/>
            <a:ext cx="295275" cy="200025"/>
            <a:chOff x="206" y="1182"/>
            <a:chExt cx="31" cy="21"/>
          </a:xfrm>
        </xdr:grpSpPr>
        <xdr:sp macro="" textlink="">
          <xdr:nvSpPr>
            <xdr:cNvPr id="235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9" name="Group 225"/>
          <xdr:cNvGrpSpPr>
            <a:grpSpLocks/>
          </xdr:cNvGrpSpPr>
        </xdr:nvGrpSpPr>
        <xdr:grpSpPr bwMode="auto">
          <a:xfrm rot="7433418">
            <a:off x="6609260" y="9943028"/>
            <a:ext cx="295275" cy="200025"/>
            <a:chOff x="206" y="1182"/>
            <a:chExt cx="31" cy="21"/>
          </a:xfrm>
        </xdr:grpSpPr>
        <xdr:sp macro="" textlink="">
          <xdr:nvSpPr>
            <xdr:cNvPr id="233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0" name="Group 228"/>
          <xdr:cNvGrpSpPr>
            <a:grpSpLocks/>
          </xdr:cNvGrpSpPr>
        </xdr:nvGrpSpPr>
        <xdr:grpSpPr bwMode="auto">
          <a:xfrm rot="-3366582">
            <a:off x="7385159" y="10923196"/>
            <a:ext cx="295275" cy="200025"/>
            <a:chOff x="206" y="1182"/>
            <a:chExt cx="31" cy="21"/>
          </a:xfrm>
        </xdr:grpSpPr>
        <xdr:sp macro="" textlink="">
          <xdr:nvSpPr>
            <xdr:cNvPr id="231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2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25</xdr:col>
      <xdr:colOff>69056</xdr:colOff>
      <xdr:row>13</xdr:row>
      <xdr:rowOff>140494</xdr:rowOff>
    </xdr:from>
    <xdr:to>
      <xdr:col>26</xdr:col>
      <xdr:colOff>35718</xdr:colOff>
      <xdr:row>14</xdr:row>
      <xdr:rowOff>223837</xdr:rowOff>
    </xdr:to>
    <xdr:sp macro="" textlink="">
      <xdr:nvSpPr>
        <xdr:cNvPr id="237" name="Freeform 39"/>
        <xdr:cNvSpPr>
          <a:spLocks/>
        </xdr:cNvSpPr>
      </xdr:nvSpPr>
      <xdr:spPr bwMode="auto">
        <a:xfrm rot="-8280832">
          <a:off x="17214056" y="2369344"/>
          <a:ext cx="652462" cy="207168"/>
        </a:xfrm>
        <a:custGeom>
          <a:avLst/>
          <a:gdLst>
            <a:gd name="T0" fmla="*/ 0 w 43"/>
            <a:gd name="T1" fmla="*/ 2147483647 h 19"/>
            <a:gd name="T2" fmla="*/ 2147483647 w 43"/>
            <a:gd name="T3" fmla="*/ 2147483647 h 19"/>
            <a:gd name="T4" fmla="*/ 2147483647 w 43"/>
            <a:gd name="T5" fmla="*/ 0 h 19"/>
            <a:gd name="T6" fmla="*/ 0 60000 65536"/>
            <a:gd name="T7" fmla="*/ 0 60000 65536"/>
            <a:gd name="T8" fmla="*/ 0 60000 65536"/>
            <a:gd name="T9" fmla="*/ 0 w 43"/>
            <a:gd name="T10" fmla="*/ 0 h 19"/>
            <a:gd name="T11" fmla="*/ 25 w 43"/>
            <a:gd name="T12" fmla="*/ 25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19">
              <a:moveTo>
                <a:pt x="43" y="19"/>
              </a:moveTo>
              <a:cubicBezTo>
                <a:pt x="37" y="18"/>
                <a:pt x="14" y="19"/>
                <a:pt x="7" y="16"/>
              </a:cubicBezTo>
              <a:cubicBezTo>
                <a:pt x="0" y="13"/>
                <a:pt x="3" y="4"/>
                <a:pt x="2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none" w="med" len="med"/>
        </a:ln>
      </xdr:spPr>
    </xdr:sp>
    <xdr:clientData/>
  </xdr:twoCellAnchor>
  <xdr:twoCellAnchor>
    <xdr:from>
      <xdr:col>31</xdr:col>
      <xdr:colOff>304800</xdr:colOff>
      <xdr:row>8</xdr:row>
      <xdr:rowOff>323850</xdr:rowOff>
    </xdr:from>
    <xdr:to>
      <xdr:col>32</xdr:col>
      <xdr:colOff>19050</xdr:colOff>
      <xdr:row>8</xdr:row>
      <xdr:rowOff>323850</xdr:rowOff>
    </xdr:to>
    <xdr:sp macro="" textlink="">
      <xdr:nvSpPr>
        <xdr:cNvPr id="238" name="Line 14"/>
        <xdr:cNvSpPr>
          <a:spLocks noChangeShapeType="1"/>
        </xdr:cNvSpPr>
      </xdr:nvSpPr>
      <xdr:spPr bwMode="auto">
        <a:xfrm>
          <a:off x="21564600" y="1543050"/>
          <a:ext cx="4000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190500</xdr:colOff>
      <xdr:row>8</xdr:row>
      <xdr:rowOff>247650</xdr:rowOff>
    </xdr:from>
    <xdr:to>
      <xdr:col>30</xdr:col>
      <xdr:colOff>590550</xdr:colOff>
      <xdr:row>8</xdr:row>
      <xdr:rowOff>247650</xdr:rowOff>
    </xdr:to>
    <xdr:sp macro="" textlink="">
      <xdr:nvSpPr>
        <xdr:cNvPr id="239" name="Line 14"/>
        <xdr:cNvSpPr>
          <a:spLocks noChangeShapeType="1"/>
        </xdr:cNvSpPr>
      </xdr:nvSpPr>
      <xdr:spPr bwMode="auto">
        <a:xfrm>
          <a:off x="20764500" y="1543050"/>
          <a:ext cx="4000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152401</xdr:colOff>
      <xdr:row>4</xdr:row>
      <xdr:rowOff>88106</xdr:rowOff>
    </xdr:from>
    <xdr:to>
      <xdr:col>24</xdr:col>
      <xdr:colOff>138113</xdr:colOff>
      <xdr:row>4</xdr:row>
      <xdr:rowOff>88106</xdr:rowOff>
    </xdr:to>
    <xdr:sp macro="" textlink="">
      <xdr:nvSpPr>
        <xdr:cNvPr id="240" name="Line 3"/>
        <xdr:cNvSpPr>
          <a:spLocks noChangeShapeType="1"/>
        </xdr:cNvSpPr>
      </xdr:nvSpPr>
      <xdr:spPr bwMode="auto">
        <a:xfrm>
          <a:off x="15925801" y="773906"/>
          <a:ext cx="671512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416718</xdr:colOff>
      <xdr:row>3</xdr:row>
      <xdr:rowOff>83345</xdr:rowOff>
    </xdr:from>
    <xdr:to>
      <xdr:col>19</xdr:col>
      <xdr:colOff>435768</xdr:colOff>
      <xdr:row>3</xdr:row>
      <xdr:rowOff>388145</xdr:rowOff>
    </xdr:to>
    <xdr:sp macro="" textlink="">
      <xdr:nvSpPr>
        <xdr:cNvPr id="241" name="Freeform 4"/>
        <xdr:cNvSpPr>
          <a:spLocks/>
        </xdr:cNvSpPr>
      </xdr:nvSpPr>
      <xdr:spPr bwMode="auto">
        <a:xfrm>
          <a:off x="12761118" y="597695"/>
          <a:ext cx="704850" cy="857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259556</xdr:colOff>
      <xdr:row>5</xdr:row>
      <xdr:rowOff>200025</xdr:rowOff>
    </xdr:from>
    <xdr:to>
      <xdr:col>24</xdr:col>
      <xdr:colOff>245268</xdr:colOff>
      <xdr:row>5</xdr:row>
      <xdr:rowOff>200025</xdr:rowOff>
    </xdr:to>
    <xdr:grpSp>
      <xdr:nvGrpSpPr>
        <xdr:cNvPr id="242" name="Group 5"/>
        <xdr:cNvGrpSpPr>
          <a:grpSpLocks/>
        </xdr:cNvGrpSpPr>
      </xdr:nvGrpSpPr>
      <xdr:grpSpPr bwMode="auto">
        <a:xfrm>
          <a:off x="10356056" y="1914525"/>
          <a:ext cx="295275" cy="0"/>
          <a:chOff x="961" y="206"/>
          <a:chExt cx="31" cy="8"/>
        </a:xfrm>
      </xdr:grpSpPr>
      <xdr:sp macro="" textlink="">
        <xdr:nvSpPr>
          <xdr:cNvPr id="243" name="Line 5"/>
          <xdr:cNvSpPr>
            <a:spLocks noChangeShapeType="1"/>
          </xdr:cNvSpPr>
        </xdr:nvSpPr>
        <xdr:spPr bwMode="auto">
          <a:xfrm>
            <a:off x="961" y="206"/>
            <a:ext cx="31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4" name="Line 6"/>
          <xdr:cNvSpPr>
            <a:spLocks noChangeShapeType="1"/>
          </xdr:cNvSpPr>
        </xdr:nvSpPr>
        <xdr:spPr bwMode="auto">
          <a:xfrm>
            <a:off x="961" y="214"/>
            <a:ext cx="31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28575</xdr:colOff>
      <xdr:row>5</xdr:row>
      <xdr:rowOff>276225</xdr:rowOff>
    </xdr:from>
    <xdr:to>
      <xdr:col>20</xdr:col>
      <xdr:colOff>0</xdr:colOff>
      <xdr:row>5</xdr:row>
      <xdr:rowOff>276225</xdr:rowOff>
    </xdr:to>
    <xdr:sp macro="" textlink="">
      <xdr:nvSpPr>
        <xdr:cNvPr id="245" name="Line 14"/>
        <xdr:cNvSpPr>
          <a:spLocks noChangeShapeType="1"/>
        </xdr:cNvSpPr>
      </xdr:nvSpPr>
      <xdr:spPr bwMode="auto">
        <a:xfrm>
          <a:off x="13058775" y="1028700"/>
          <a:ext cx="6572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416718</xdr:colOff>
      <xdr:row>2</xdr:row>
      <xdr:rowOff>142875</xdr:rowOff>
    </xdr:from>
    <xdr:to>
      <xdr:col>20</xdr:col>
      <xdr:colOff>23813</xdr:colOff>
      <xdr:row>2</xdr:row>
      <xdr:rowOff>154782</xdr:rowOff>
    </xdr:to>
    <xdr:cxnSp macro="">
      <xdr:nvCxnSpPr>
        <xdr:cNvPr id="246" name="直線コネクタ 245"/>
        <xdr:cNvCxnSpPr/>
      </xdr:nvCxnSpPr>
      <xdr:spPr>
        <a:xfrm flipV="1">
          <a:off x="12761118" y="485775"/>
          <a:ext cx="978695" cy="1190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428623</xdr:colOff>
      <xdr:row>4</xdr:row>
      <xdr:rowOff>261462</xdr:rowOff>
    </xdr:from>
    <xdr:to>
      <xdr:col>20</xdr:col>
      <xdr:colOff>11906</xdr:colOff>
      <xdr:row>4</xdr:row>
      <xdr:rowOff>307181</xdr:rowOff>
    </xdr:to>
    <xdr:grpSp>
      <xdr:nvGrpSpPr>
        <xdr:cNvPr id="247" name="Group 39"/>
        <xdr:cNvGrpSpPr>
          <a:grpSpLocks/>
        </xdr:cNvGrpSpPr>
      </xdr:nvGrpSpPr>
      <xdr:grpSpPr bwMode="auto">
        <a:xfrm>
          <a:off x="8429623" y="1499712"/>
          <a:ext cx="464346" cy="45719"/>
          <a:chOff x="504" y="685"/>
          <a:chExt cx="328" cy="9"/>
        </a:xfrm>
      </xdr:grpSpPr>
      <xdr:sp macro="" textlink="">
        <xdr:nvSpPr>
          <xdr:cNvPr id="248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9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180975</xdr:colOff>
      <xdr:row>6</xdr:row>
      <xdr:rowOff>228600</xdr:rowOff>
    </xdr:to>
    <xdr:sp macro="" textlink="">
      <xdr:nvSpPr>
        <xdr:cNvPr id="250" name="Rectangle 48"/>
        <xdr:cNvSpPr>
          <a:spLocks noChangeArrowheads="1"/>
        </xdr:cNvSpPr>
      </xdr:nvSpPr>
      <xdr:spPr bwMode="auto">
        <a:xfrm>
          <a:off x="15087600" y="1028700"/>
          <a:ext cx="180975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180975</xdr:colOff>
      <xdr:row>6</xdr:row>
      <xdr:rowOff>228600</xdr:rowOff>
    </xdr:to>
    <xdr:sp macro="" textlink="">
      <xdr:nvSpPr>
        <xdr:cNvPr id="251" name="Rectangle 48"/>
        <xdr:cNvSpPr>
          <a:spLocks noChangeArrowheads="1"/>
        </xdr:cNvSpPr>
      </xdr:nvSpPr>
      <xdr:spPr bwMode="auto">
        <a:xfrm>
          <a:off x="15773400" y="1028700"/>
          <a:ext cx="180975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285750</xdr:colOff>
      <xdr:row>5</xdr:row>
      <xdr:rowOff>19050</xdr:rowOff>
    </xdr:from>
    <xdr:to>
      <xdr:col>12</xdr:col>
      <xdr:colOff>38100</xdr:colOff>
      <xdr:row>5</xdr:row>
      <xdr:rowOff>247650</xdr:rowOff>
    </xdr:to>
    <xdr:sp macro="" textlink="">
      <xdr:nvSpPr>
        <xdr:cNvPr id="252" name="Rectangle 48"/>
        <xdr:cNvSpPr>
          <a:spLocks noChangeArrowheads="1"/>
        </xdr:cNvSpPr>
      </xdr:nvSpPr>
      <xdr:spPr bwMode="auto">
        <a:xfrm>
          <a:off x="7829550" y="876300"/>
          <a:ext cx="43815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200025</xdr:colOff>
      <xdr:row>3</xdr:row>
      <xdr:rowOff>466725</xdr:rowOff>
    </xdr:from>
    <xdr:to>
      <xdr:col>13</xdr:col>
      <xdr:colOff>381000</xdr:colOff>
      <xdr:row>4</xdr:row>
      <xdr:rowOff>209550</xdr:rowOff>
    </xdr:to>
    <xdr:sp macro="" textlink="">
      <xdr:nvSpPr>
        <xdr:cNvPr id="253" name="Rectangle 48"/>
        <xdr:cNvSpPr>
          <a:spLocks noChangeArrowheads="1"/>
        </xdr:cNvSpPr>
      </xdr:nvSpPr>
      <xdr:spPr bwMode="auto">
        <a:xfrm>
          <a:off x="9115425" y="685800"/>
          <a:ext cx="180975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B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23</xdr:col>
      <xdr:colOff>180975</xdr:colOff>
      <xdr:row>6</xdr:row>
      <xdr:rowOff>295275</xdr:rowOff>
    </xdr:from>
    <xdr:to>
      <xdr:col>24</xdr:col>
      <xdr:colOff>57150</xdr:colOff>
      <xdr:row>7</xdr:row>
      <xdr:rowOff>38100</xdr:rowOff>
    </xdr:to>
    <xdr:sp macro="" textlink="">
      <xdr:nvSpPr>
        <xdr:cNvPr id="254" name="Rectangle 48"/>
        <xdr:cNvSpPr>
          <a:spLocks noChangeArrowheads="1"/>
        </xdr:cNvSpPr>
      </xdr:nvSpPr>
      <xdr:spPr bwMode="auto">
        <a:xfrm>
          <a:off x="15954375" y="1200150"/>
          <a:ext cx="561975" cy="381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C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142875</xdr:colOff>
      <xdr:row>10</xdr:row>
      <xdr:rowOff>200025</xdr:rowOff>
    </xdr:from>
    <xdr:to>
      <xdr:col>31</xdr:col>
      <xdr:colOff>154782</xdr:colOff>
      <xdr:row>10</xdr:row>
      <xdr:rowOff>245744</xdr:rowOff>
    </xdr:to>
    <xdr:grpSp>
      <xdr:nvGrpSpPr>
        <xdr:cNvPr id="255" name="Group 20"/>
        <xdr:cNvGrpSpPr>
          <a:grpSpLocks/>
        </xdr:cNvGrpSpPr>
      </xdr:nvGrpSpPr>
      <xdr:grpSpPr bwMode="auto">
        <a:xfrm>
          <a:off x="9929813" y="4295775"/>
          <a:ext cx="3655219" cy="45719"/>
          <a:chOff x="628" y="643"/>
          <a:chExt cx="204" cy="8"/>
        </a:xfrm>
      </xdr:grpSpPr>
      <xdr:sp macro="" textlink="">
        <xdr:nvSpPr>
          <xdr:cNvPr id="256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7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9525</xdr:colOff>
      <xdr:row>13</xdr:row>
      <xdr:rowOff>180975</xdr:rowOff>
    </xdr:from>
    <xdr:to>
      <xdr:col>13</xdr:col>
      <xdr:colOff>0</xdr:colOff>
      <xdr:row>13</xdr:row>
      <xdr:rowOff>226694</xdr:rowOff>
    </xdr:to>
    <xdr:grpSp>
      <xdr:nvGrpSpPr>
        <xdr:cNvPr id="258" name="Group 20"/>
        <xdr:cNvGrpSpPr>
          <a:grpSpLocks/>
        </xdr:cNvGrpSpPr>
      </xdr:nvGrpSpPr>
      <xdr:grpSpPr bwMode="auto">
        <a:xfrm>
          <a:off x="3295650" y="5229225"/>
          <a:ext cx="2562225" cy="45719"/>
          <a:chOff x="628" y="643"/>
          <a:chExt cx="204" cy="8"/>
        </a:xfrm>
      </xdr:grpSpPr>
      <xdr:sp macro="" textlink="">
        <xdr:nvSpPr>
          <xdr:cNvPr id="259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0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0</xdr:colOff>
      <xdr:row>12</xdr:row>
      <xdr:rowOff>190500</xdr:rowOff>
    </xdr:from>
    <xdr:to>
      <xdr:col>13</xdr:col>
      <xdr:colOff>9525</xdr:colOff>
      <xdr:row>12</xdr:row>
      <xdr:rowOff>236219</xdr:rowOff>
    </xdr:to>
    <xdr:grpSp>
      <xdr:nvGrpSpPr>
        <xdr:cNvPr id="261" name="Group 20"/>
        <xdr:cNvGrpSpPr>
          <a:grpSpLocks/>
        </xdr:cNvGrpSpPr>
      </xdr:nvGrpSpPr>
      <xdr:grpSpPr bwMode="auto">
        <a:xfrm>
          <a:off x="2428875" y="4857750"/>
          <a:ext cx="3438525" cy="45719"/>
          <a:chOff x="628" y="643"/>
          <a:chExt cx="204" cy="8"/>
        </a:xfrm>
      </xdr:grpSpPr>
      <xdr:sp macro="" textlink="">
        <xdr:nvSpPr>
          <xdr:cNvPr id="262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3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0</xdr:colOff>
      <xdr:row>14</xdr:row>
      <xdr:rowOff>200025</xdr:rowOff>
    </xdr:from>
    <xdr:to>
      <xdr:col>9</xdr:col>
      <xdr:colOff>9525</xdr:colOff>
      <xdr:row>14</xdr:row>
      <xdr:rowOff>200025</xdr:rowOff>
    </xdr:to>
    <xdr:sp macro="" textlink="">
      <xdr:nvSpPr>
        <xdr:cNvPr id="264" name="Line 3"/>
        <xdr:cNvSpPr>
          <a:spLocks noChangeShapeType="1"/>
        </xdr:cNvSpPr>
      </xdr:nvSpPr>
      <xdr:spPr bwMode="auto">
        <a:xfrm>
          <a:off x="5486400" y="2571750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247650</xdr:colOff>
      <xdr:row>10</xdr:row>
      <xdr:rowOff>9525</xdr:rowOff>
    </xdr:from>
    <xdr:to>
      <xdr:col>24</xdr:col>
      <xdr:colOff>76200</xdr:colOff>
      <xdr:row>10</xdr:row>
      <xdr:rowOff>9525</xdr:rowOff>
    </xdr:to>
    <xdr:sp macro="" textlink="">
      <xdr:nvSpPr>
        <xdr:cNvPr id="265" name="Line 3"/>
        <xdr:cNvSpPr>
          <a:spLocks noChangeShapeType="1"/>
        </xdr:cNvSpPr>
      </xdr:nvSpPr>
      <xdr:spPr bwMode="auto">
        <a:xfrm>
          <a:off x="15335250" y="1724025"/>
          <a:ext cx="1200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9524</xdr:colOff>
      <xdr:row>13</xdr:row>
      <xdr:rowOff>190500</xdr:rowOff>
    </xdr:from>
    <xdr:to>
      <xdr:col>6</xdr:col>
      <xdr:colOff>9524</xdr:colOff>
      <xdr:row>13</xdr:row>
      <xdr:rowOff>190500</xdr:rowOff>
    </xdr:to>
    <xdr:sp macro="" textlink="">
      <xdr:nvSpPr>
        <xdr:cNvPr id="266" name="Line 3"/>
        <xdr:cNvSpPr>
          <a:spLocks noChangeShapeType="1"/>
        </xdr:cNvSpPr>
      </xdr:nvSpPr>
      <xdr:spPr bwMode="auto">
        <a:xfrm>
          <a:off x="2066924" y="2400300"/>
          <a:ext cx="205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28575</xdr:colOff>
      <xdr:row>9</xdr:row>
      <xdr:rowOff>447675</xdr:rowOff>
    </xdr:from>
    <xdr:to>
      <xdr:col>28</xdr:col>
      <xdr:colOff>323850</xdr:colOff>
      <xdr:row>10</xdr:row>
      <xdr:rowOff>9525</xdr:rowOff>
    </xdr:to>
    <xdr:grpSp>
      <xdr:nvGrpSpPr>
        <xdr:cNvPr id="267" name="Group 20"/>
        <xdr:cNvGrpSpPr>
          <a:grpSpLocks/>
        </xdr:cNvGrpSpPr>
      </xdr:nvGrpSpPr>
      <xdr:grpSpPr bwMode="auto">
        <a:xfrm>
          <a:off x="11053763" y="4067175"/>
          <a:ext cx="1128712" cy="38100"/>
          <a:chOff x="628" y="643"/>
          <a:chExt cx="204" cy="8"/>
        </a:xfrm>
      </xdr:grpSpPr>
      <xdr:sp macro="" textlink="">
        <xdr:nvSpPr>
          <xdr:cNvPr id="268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9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14</xdr:row>
      <xdr:rowOff>180975</xdr:rowOff>
    </xdr:from>
    <xdr:to>
      <xdr:col>8</xdr:col>
      <xdr:colOff>9525</xdr:colOff>
      <xdr:row>14</xdr:row>
      <xdr:rowOff>228600</xdr:rowOff>
    </xdr:to>
    <xdr:grpSp>
      <xdr:nvGrpSpPr>
        <xdr:cNvPr id="270" name="Group 20"/>
        <xdr:cNvGrpSpPr>
          <a:grpSpLocks/>
        </xdr:cNvGrpSpPr>
      </xdr:nvGrpSpPr>
      <xdr:grpSpPr bwMode="auto">
        <a:xfrm>
          <a:off x="1571625" y="5610225"/>
          <a:ext cx="2152650" cy="47625"/>
          <a:chOff x="628" y="643"/>
          <a:chExt cx="204" cy="8"/>
        </a:xfrm>
      </xdr:grpSpPr>
      <xdr:sp macro="" textlink="">
        <xdr:nvSpPr>
          <xdr:cNvPr id="271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2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1</xdr:colOff>
      <xdr:row>14</xdr:row>
      <xdr:rowOff>190500</xdr:rowOff>
    </xdr:from>
    <xdr:to>
      <xdr:col>13</xdr:col>
      <xdr:colOff>0</xdr:colOff>
      <xdr:row>14</xdr:row>
      <xdr:rowOff>236219</xdr:rowOff>
    </xdr:to>
    <xdr:grpSp>
      <xdr:nvGrpSpPr>
        <xdr:cNvPr id="273" name="Group 20"/>
        <xdr:cNvGrpSpPr>
          <a:grpSpLocks/>
        </xdr:cNvGrpSpPr>
      </xdr:nvGrpSpPr>
      <xdr:grpSpPr bwMode="auto">
        <a:xfrm>
          <a:off x="4572001" y="5619750"/>
          <a:ext cx="1285874" cy="45719"/>
          <a:chOff x="628" y="643"/>
          <a:chExt cx="204" cy="8"/>
        </a:xfrm>
      </xdr:grpSpPr>
      <xdr:sp macro="" textlink="">
        <xdr:nvSpPr>
          <xdr:cNvPr id="274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5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9525</xdr:colOff>
      <xdr:row>15</xdr:row>
      <xdr:rowOff>190500</xdr:rowOff>
    </xdr:from>
    <xdr:to>
      <xdr:col>11</xdr:col>
      <xdr:colOff>9525</xdr:colOff>
      <xdr:row>15</xdr:row>
      <xdr:rowOff>190500</xdr:rowOff>
    </xdr:to>
    <xdr:sp macro="" textlink="">
      <xdr:nvSpPr>
        <xdr:cNvPr id="276" name="Line 3"/>
        <xdr:cNvSpPr>
          <a:spLocks noChangeShapeType="1"/>
        </xdr:cNvSpPr>
      </xdr:nvSpPr>
      <xdr:spPr bwMode="auto">
        <a:xfrm>
          <a:off x="5495925" y="2743200"/>
          <a:ext cx="205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142875</xdr:colOff>
      <xdr:row>12</xdr:row>
      <xdr:rowOff>95250</xdr:rowOff>
    </xdr:from>
    <xdr:to>
      <xdr:col>26</xdr:col>
      <xdr:colOff>209550</xdr:colOff>
      <xdr:row>12</xdr:row>
      <xdr:rowOff>95250</xdr:rowOff>
    </xdr:to>
    <xdr:sp macro="" textlink="">
      <xdr:nvSpPr>
        <xdr:cNvPr id="277" name="Line 3"/>
        <xdr:cNvSpPr>
          <a:spLocks noChangeShapeType="1"/>
        </xdr:cNvSpPr>
      </xdr:nvSpPr>
      <xdr:spPr bwMode="auto">
        <a:xfrm>
          <a:off x="15230475" y="2152650"/>
          <a:ext cx="28098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13</xdr:row>
      <xdr:rowOff>38100</xdr:rowOff>
    </xdr:from>
    <xdr:to>
      <xdr:col>7</xdr:col>
      <xdr:colOff>19050</xdr:colOff>
      <xdr:row>13</xdr:row>
      <xdr:rowOff>342900</xdr:rowOff>
    </xdr:to>
    <xdr:sp macro="" textlink="">
      <xdr:nvSpPr>
        <xdr:cNvPr id="278" name="Freeform 4"/>
        <xdr:cNvSpPr>
          <a:spLocks/>
        </xdr:cNvSpPr>
      </xdr:nvSpPr>
      <xdr:spPr bwMode="auto">
        <a:xfrm>
          <a:off x="4114800" y="2266950"/>
          <a:ext cx="704850" cy="1333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15</xdr:row>
      <xdr:rowOff>47625</xdr:rowOff>
    </xdr:from>
    <xdr:to>
      <xdr:col>12</xdr:col>
      <xdr:colOff>19050</xdr:colOff>
      <xdr:row>15</xdr:row>
      <xdr:rowOff>352425</xdr:rowOff>
    </xdr:to>
    <xdr:sp macro="" textlink="">
      <xdr:nvSpPr>
        <xdr:cNvPr id="279" name="Freeform 4"/>
        <xdr:cNvSpPr>
          <a:spLocks/>
        </xdr:cNvSpPr>
      </xdr:nvSpPr>
      <xdr:spPr bwMode="auto">
        <a:xfrm>
          <a:off x="7543800" y="2619375"/>
          <a:ext cx="704850" cy="1238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104775</xdr:colOff>
      <xdr:row>9</xdr:row>
      <xdr:rowOff>38100</xdr:rowOff>
    </xdr:from>
    <xdr:to>
      <xdr:col>24</xdr:col>
      <xdr:colOff>247650</xdr:colOff>
      <xdr:row>9</xdr:row>
      <xdr:rowOff>342900</xdr:rowOff>
    </xdr:to>
    <xdr:sp macro="" textlink="">
      <xdr:nvSpPr>
        <xdr:cNvPr id="280" name="Freeform 4"/>
        <xdr:cNvSpPr>
          <a:spLocks/>
        </xdr:cNvSpPr>
      </xdr:nvSpPr>
      <xdr:spPr bwMode="auto">
        <a:xfrm>
          <a:off x="15878175" y="1581150"/>
          <a:ext cx="828675" cy="1333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9525</xdr:colOff>
      <xdr:row>15</xdr:row>
      <xdr:rowOff>171450</xdr:rowOff>
    </xdr:from>
    <xdr:to>
      <xdr:col>8</xdr:col>
      <xdr:colOff>19050</xdr:colOff>
      <xdr:row>15</xdr:row>
      <xdr:rowOff>219075</xdr:rowOff>
    </xdr:to>
    <xdr:grpSp>
      <xdr:nvGrpSpPr>
        <xdr:cNvPr id="281" name="Group 20"/>
        <xdr:cNvGrpSpPr>
          <a:grpSpLocks/>
        </xdr:cNvGrpSpPr>
      </xdr:nvGrpSpPr>
      <xdr:grpSpPr bwMode="auto">
        <a:xfrm>
          <a:off x="1581150" y="5981700"/>
          <a:ext cx="2152650" cy="47625"/>
          <a:chOff x="628" y="643"/>
          <a:chExt cx="204" cy="8"/>
        </a:xfrm>
      </xdr:grpSpPr>
      <xdr:sp macro="" textlink="">
        <xdr:nvSpPr>
          <xdr:cNvPr id="282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3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428624</xdr:colOff>
      <xdr:row>15</xdr:row>
      <xdr:rowOff>180975</xdr:rowOff>
    </xdr:from>
    <xdr:to>
      <xdr:col>12</xdr:col>
      <xdr:colOff>419100</xdr:colOff>
      <xdr:row>15</xdr:row>
      <xdr:rowOff>226694</xdr:rowOff>
    </xdr:to>
    <xdr:grpSp>
      <xdr:nvGrpSpPr>
        <xdr:cNvPr id="284" name="Group 20"/>
        <xdr:cNvGrpSpPr>
          <a:grpSpLocks/>
        </xdr:cNvGrpSpPr>
      </xdr:nvGrpSpPr>
      <xdr:grpSpPr bwMode="auto">
        <a:xfrm>
          <a:off x="5429249" y="5991225"/>
          <a:ext cx="419101" cy="45719"/>
          <a:chOff x="628" y="643"/>
          <a:chExt cx="204" cy="8"/>
        </a:xfrm>
      </xdr:grpSpPr>
      <xdr:sp macro="" textlink="">
        <xdr:nvSpPr>
          <xdr:cNvPr id="285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6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142875</xdr:colOff>
      <xdr:row>11</xdr:row>
      <xdr:rowOff>238125</xdr:rowOff>
    </xdr:from>
    <xdr:to>
      <xdr:col>28</xdr:col>
      <xdr:colOff>0</xdr:colOff>
      <xdr:row>11</xdr:row>
      <xdr:rowOff>283844</xdr:rowOff>
    </xdr:to>
    <xdr:grpSp>
      <xdr:nvGrpSpPr>
        <xdr:cNvPr id="287" name="Group 20"/>
        <xdr:cNvGrpSpPr>
          <a:grpSpLocks/>
        </xdr:cNvGrpSpPr>
      </xdr:nvGrpSpPr>
      <xdr:grpSpPr bwMode="auto">
        <a:xfrm>
          <a:off x="11477625" y="4619625"/>
          <a:ext cx="381000" cy="45719"/>
          <a:chOff x="628" y="643"/>
          <a:chExt cx="204" cy="8"/>
        </a:xfrm>
      </xdr:grpSpPr>
      <xdr:sp macro="" textlink="">
        <xdr:nvSpPr>
          <xdr:cNvPr id="288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9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416718</xdr:colOff>
      <xdr:row>28</xdr:row>
      <xdr:rowOff>243662</xdr:rowOff>
    </xdr:from>
    <xdr:to>
      <xdr:col>15</xdr:col>
      <xdr:colOff>326230</xdr:colOff>
      <xdr:row>32</xdr:row>
      <xdr:rowOff>35709</xdr:rowOff>
    </xdr:to>
    <xdr:grpSp>
      <xdr:nvGrpSpPr>
        <xdr:cNvPr id="290" name="Group 272"/>
        <xdr:cNvGrpSpPr>
          <a:grpSpLocks/>
        </xdr:cNvGrpSpPr>
      </xdr:nvGrpSpPr>
      <xdr:grpSpPr bwMode="auto">
        <a:xfrm>
          <a:off x="5845968" y="10625912"/>
          <a:ext cx="1195387" cy="1125547"/>
          <a:chOff x="516" y="1275"/>
          <a:chExt cx="139" cy="114"/>
        </a:xfrm>
      </xdr:grpSpPr>
      <xdr:grpSp>
        <xdr:nvGrpSpPr>
          <xdr:cNvPr id="291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298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99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2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296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97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3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294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95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23</xdr:col>
      <xdr:colOff>25514</xdr:colOff>
      <xdr:row>36</xdr:row>
      <xdr:rowOff>44224</xdr:rowOff>
    </xdr:from>
    <xdr:to>
      <xdr:col>27</xdr:col>
      <xdr:colOff>37080</xdr:colOff>
      <xdr:row>40</xdr:row>
      <xdr:rowOff>144577</xdr:rowOff>
    </xdr:to>
    <xdr:grpSp>
      <xdr:nvGrpSpPr>
        <xdr:cNvPr id="300" name="Group 272"/>
        <xdr:cNvGrpSpPr>
          <a:grpSpLocks/>
        </xdr:cNvGrpSpPr>
      </xdr:nvGrpSpPr>
      <xdr:grpSpPr bwMode="auto">
        <a:xfrm rot="1994948">
          <a:off x="10122014" y="13093474"/>
          <a:ext cx="1249816" cy="1433853"/>
          <a:chOff x="516" y="1243"/>
          <a:chExt cx="139" cy="146"/>
        </a:xfrm>
      </xdr:grpSpPr>
      <xdr:grpSp>
        <xdr:nvGrpSpPr>
          <xdr:cNvPr id="301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11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2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2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09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0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3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307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8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4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305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6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27</xdr:col>
      <xdr:colOff>483053</xdr:colOff>
      <xdr:row>35</xdr:row>
      <xdr:rowOff>137773</xdr:rowOff>
    </xdr:from>
    <xdr:to>
      <xdr:col>29</xdr:col>
      <xdr:colOff>331333</xdr:colOff>
      <xdr:row>39</xdr:row>
      <xdr:rowOff>238126</xdr:rowOff>
    </xdr:to>
    <xdr:grpSp>
      <xdr:nvGrpSpPr>
        <xdr:cNvPr id="313" name="Group 272"/>
        <xdr:cNvGrpSpPr>
          <a:grpSpLocks/>
        </xdr:cNvGrpSpPr>
      </xdr:nvGrpSpPr>
      <xdr:grpSpPr bwMode="auto">
        <a:xfrm rot="1994948">
          <a:off x="11817803" y="12853648"/>
          <a:ext cx="896030" cy="1433853"/>
          <a:chOff x="516" y="1243"/>
          <a:chExt cx="139" cy="146"/>
        </a:xfrm>
      </xdr:grpSpPr>
      <xdr:grpSp>
        <xdr:nvGrpSpPr>
          <xdr:cNvPr id="314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24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5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15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22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16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320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1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17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318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9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23</xdr:col>
      <xdr:colOff>34384</xdr:colOff>
      <xdr:row>32</xdr:row>
      <xdr:rowOff>84080</xdr:rowOff>
    </xdr:from>
    <xdr:to>
      <xdr:col>27</xdr:col>
      <xdr:colOff>201084</xdr:colOff>
      <xdr:row>36</xdr:row>
      <xdr:rowOff>159395</xdr:rowOff>
    </xdr:to>
    <xdr:grpSp>
      <xdr:nvGrpSpPr>
        <xdr:cNvPr id="326" name="Group 189"/>
        <xdr:cNvGrpSpPr>
          <a:grpSpLocks/>
        </xdr:cNvGrpSpPr>
      </xdr:nvGrpSpPr>
      <xdr:grpSpPr bwMode="auto">
        <a:xfrm rot="17678609">
          <a:off x="10128951" y="11801763"/>
          <a:ext cx="1408815" cy="1404950"/>
          <a:chOff x="187" y="1242"/>
          <a:chExt cx="144" cy="147"/>
        </a:xfrm>
      </xdr:grpSpPr>
      <xdr:grpSp>
        <xdr:nvGrpSpPr>
          <xdr:cNvPr id="327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339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40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8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336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337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338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329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333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334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335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330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331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32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23</xdr:col>
      <xdr:colOff>53712</xdr:colOff>
      <xdr:row>27</xdr:row>
      <xdr:rowOff>13623</xdr:rowOff>
    </xdr:from>
    <xdr:to>
      <xdr:col>27</xdr:col>
      <xdr:colOff>187128</xdr:colOff>
      <xdr:row>30</xdr:row>
      <xdr:rowOff>173604</xdr:rowOff>
    </xdr:to>
    <xdr:grpSp>
      <xdr:nvGrpSpPr>
        <xdr:cNvPr id="341" name="グループ化 340"/>
        <xdr:cNvGrpSpPr/>
      </xdr:nvGrpSpPr>
      <xdr:grpSpPr>
        <a:xfrm>
          <a:off x="10150212" y="10062498"/>
          <a:ext cx="1371666" cy="1160106"/>
          <a:chOff x="1587238" y="10453023"/>
          <a:chExt cx="1352616" cy="1122006"/>
        </a:xfrm>
      </xdr:grpSpPr>
      <xdr:grpSp>
        <xdr:nvGrpSpPr>
          <xdr:cNvPr id="342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345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347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55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56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348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352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53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354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349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50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51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346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43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4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269563</xdr:colOff>
      <xdr:row>27</xdr:row>
      <xdr:rowOff>257879</xdr:rowOff>
    </xdr:from>
    <xdr:to>
      <xdr:col>27</xdr:col>
      <xdr:colOff>79261</xdr:colOff>
      <xdr:row>31</xdr:row>
      <xdr:rowOff>19050</xdr:rowOff>
    </xdr:to>
    <xdr:grpSp>
      <xdr:nvGrpSpPr>
        <xdr:cNvPr id="357" name="グループ化 356"/>
        <xdr:cNvGrpSpPr/>
      </xdr:nvGrpSpPr>
      <xdr:grpSpPr>
        <a:xfrm>
          <a:off x="10056501" y="10306754"/>
          <a:ext cx="1357510" cy="1094671"/>
          <a:chOff x="1639861" y="10462517"/>
          <a:chExt cx="1324239" cy="978160"/>
        </a:xfrm>
      </xdr:grpSpPr>
      <xdr:grpSp>
        <xdr:nvGrpSpPr>
          <xdr:cNvPr id="358" name="Group 189"/>
          <xdr:cNvGrpSpPr>
            <a:grpSpLocks/>
          </xdr:cNvGrpSpPr>
        </xdr:nvGrpSpPr>
        <xdr:grpSpPr bwMode="auto">
          <a:xfrm rot="13366758">
            <a:off x="1639861" y="10462517"/>
            <a:ext cx="1324239" cy="978160"/>
            <a:chOff x="191" y="1287"/>
            <a:chExt cx="140" cy="102"/>
          </a:xfrm>
        </xdr:grpSpPr>
        <xdr:grpSp>
          <xdr:nvGrpSpPr>
            <xdr:cNvPr id="361" name="Group 190"/>
            <xdr:cNvGrpSpPr>
              <a:grpSpLocks/>
            </xdr:cNvGrpSpPr>
          </xdr:nvGrpSpPr>
          <xdr:grpSpPr bwMode="auto">
            <a:xfrm rot="5400000">
              <a:off x="186" y="1292"/>
              <a:ext cx="31" cy="21"/>
              <a:chOff x="219" y="1181"/>
              <a:chExt cx="31" cy="21"/>
            </a:xfrm>
          </xdr:grpSpPr>
          <xdr:sp macro="" textlink="">
            <xdr:nvSpPr>
              <xdr:cNvPr id="369" name="Line 191"/>
              <xdr:cNvSpPr>
                <a:spLocks noChangeShapeType="1"/>
              </xdr:cNvSpPr>
            </xdr:nvSpPr>
            <xdr:spPr bwMode="auto">
              <a:xfrm>
                <a:off x="219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70" name="Line 192"/>
              <xdr:cNvSpPr>
                <a:spLocks noChangeShapeType="1"/>
              </xdr:cNvSpPr>
            </xdr:nvSpPr>
            <xdr:spPr bwMode="auto">
              <a:xfrm>
                <a:off x="237" y="1181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362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366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367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368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363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364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65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359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0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314158</xdr:colOff>
      <xdr:row>23</xdr:row>
      <xdr:rowOff>135260</xdr:rowOff>
    </xdr:from>
    <xdr:to>
      <xdr:col>29</xdr:col>
      <xdr:colOff>104436</xdr:colOff>
      <xdr:row>27</xdr:row>
      <xdr:rowOff>78057</xdr:rowOff>
    </xdr:to>
    <xdr:grpSp>
      <xdr:nvGrpSpPr>
        <xdr:cNvPr id="371" name="グループ化 370"/>
        <xdr:cNvGrpSpPr/>
      </xdr:nvGrpSpPr>
      <xdr:grpSpPr>
        <a:xfrm rot="10473950">
          <a:off x="11648908" y="8993510"/>
          <a:ext cx="838028" cy="1133422"/>
          <a:chOff x="1666282" y="10395063"/>
          <a:chExt cx="1125603" cy="1035012"/>
        </a:xfrm>
      </xdr:grpSpPr>
      <xdr:grpSp>
        <xdr:nvGrpSpPr>
          <xdr:cNvPr id="372" name="Group 189"/>
          <xdr:cNvGrpSpPr>
            <a:grpSpLocks/>
          </xdr:cNvGrpSpPr>
        </xdr:nvGrpSpPr>
        <xdr:grpSpPr bwMode="auto">
          <a:xfrm rot="13366758">
            <a:off x="1666282" y="10395063"/>
            <a:ext cx="1125603" cy="978160"/>
            <a:chOff x="212" y="1287"/>
            <a:chExt cx="119" cy="102"/>
          </a:xfrm>
        </xdr:grpSpPr>
        <xdr:sp macro="" textlink="">
          <xdr:nvSpPr>
            <xdr:cNvPr id="375" name="Line 191"/>
            <xdr:cNvSpPr>
              <a:spLocks noChangeShapeType="1"/>
            </xdr:cNvSpPr>
          </xdr:nvSpPr>
          <xdr:spPr bwMode="auto">
            <a:xfrm rot="5400000">
              <a:off x="196" y="1303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grpSp>
          <xdr:nvGrpSpPr>
            <xdr:cNvPr id="376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380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381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382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377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378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79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373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4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2382</xdr:colOff>
      <xdr:row>33</xdr:row>
      <xdr:rowOff>273843</xdr:rowOff>
    </xdr:from>
    <xdr:to>
      <xdr:col>33</xdr:col>
      <xdr:colOff>2580</xdr:colOff>
      <xdr:row>37</xdr:row>
      <xdr:rowOff>37395</xdr:rowOff>
    </xdr:to>
    <xdr:grpSp>
      <xdr:nvGrpSpPr>
        <xdr:cNvPr id="383" name="グループ化 382"/>
        <xdr:cNvGrpSpPr/>
      </xdr:nvGrpSpPr>
      <xdr:grpSpPr>
        <a:xfrm>
          <a:off x="13432632" y="12322968"/>
          <a:ext cx="1047948" cy="1097052"/>
          <a:chOff x="1639861" y="10462517"/>
          <a:chExt cx="1324239" cy="978160"/>
        </a:xfrm>
      </xdr:grpSpPr>
      <xdr:grpSp>
        <xdr:nvGrpSpPr>
          <xdr:cNvPr id="384" name="Group 189"/>
          <xdr:cNvGrpSpPr>
            <a:grpSpLocks/>
          </xdr:cNvGrpSpPr>
        </xdr:nvGrpSpPr>
        <xdr:grpSpPr bwMode="auto">
          <a:xfrm rot="13366758">
            <a:off x="1639861" y="10462517"/>
            <a:ext cx="1324239" cy="978160"/>
            <a:chOff x="191" y="1287"/>
            <a:chExt cx="140" cy="102"/>
          </a:xfrm>
        </xdr:grpSpPr>
        <xdr:grpSp>
          <xdr:nvGrpSpPr>
            <xdr:cNvPr id="387" name="Group 190"/>
            <xdr:cNvGrpSpPr>
              <a:grpSpLocks/>
            </xdr:cNvGrpSpPr>
          </xdr:nvGrpSpPr>
          <xdr:grpSpPr bwMode="auto">
            <a:xfrm rot="5400000">
              <a:off x="186" y="1292"/>
              <a:ext cx="31" cy="21"/>
              <a:chOff x="219" y="1181"/>
              <a:chExt cx="31" cy="21"/>
            </a:xfrm>
          </xdr:grpSpPr>
          <xdr:sp macro="" textlink="">
            <xdr:nvSpPr>
              <xdr:cNvPr id="395" name="Line 191"/>
              <xdr:cNvSpPr>
                <a:spLocks noChangeShapeType="1"/>
              </xdr:cNvSpPr>
            </xdr:nvSpPr>
            <xdr:spPr bwMode="auto">
              <a:xfrm>
                <a:off x="219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6" name="Line 192"/>
              <xdr:cNvSpPr>
                <a:spLocks noChangeShapeType="1"/>
              </xdr:cNvSpPr>
            </xdr:nvSpPr>
            <xdr:spPr bwMode="auto">
              <a:xfrm>
                <a:off x="237" y="1181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388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392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393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394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389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390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1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385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6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416719</xdr:colOff>
      <xdr:row>33</xdr:row>
      <xdr:rowOff>309561</xdr:rowOff>
    </xdr:from>
    <xdr:to>
      <xdr:col>31</xdr:col>
      <xdr:colOff>388210</xdr:colOff>
      <xdr:row>37</xdr:row>
      <xdr:rowOff>145692</xdr:rowOff>
    </xdr:to>
    <xdr:grpSp>
      <xdr:nvGrpSpPr>
        <xdr:cNvPr id="397" name="グループ化 396"/>
        <xdr:cNvGrpSpPr/>
      </xdr:nvGrpSpPr>
      <xdr:grpSpPr>
        <a:xfrm rot="10525191">
          <a:off x="12799219" y="12358686"/>
          <a:ext cx="1019241" cy="1169631"/>
          <a:chOff x="1587238" y="10453023"/>
          <a:chExt cx="1352616" cy="1122006"/>
        </a:xfrm>
      </xdr:grpSpPr>
      <xdr:grpSp>
        <xdr:nvGrpSpPr>
          <xdr:cNvPr id="398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401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403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11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12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404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408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409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410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405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06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07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402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99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00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348542</xdr:colOff>
      <xdr:row>27</xdr:row>
      <xdr:rowOff>224740</xdr:rowOff>
    </xdr:from>
    <xdr:to>
      <xdr:col>29</xdr:col>
      <xdr:colOff>424742</xdr:colOff>
      <xdr:row>32</xdr:row>
      <xdr:rowOff>205956</xdr:rowOff>
    </xdr:to>
    <xdr:grpSp>
      <xdr:nvGrpSpPr>
        <xdr:cNvPr id="413" name="グループ化 151"/>
        <xdr:cNvGrpSpPr>
          <a:grpSpLocks/>
        </xdr:cNvGrpSpPr>
      </xdr:nvGrpSpPr>
      <xdr:grpSpPr bwMode="auto">
        <a:xfrm rot="1837601">
          <a:off x="11683292" y="10273615"/>
          <a:ext cx="1123950" cy="1648091"/>
          <a:chOff x="1747837" y="11472863"/>
          <a:chExt cx="1400175" cy="1371600"/>
        </a:xfrm>
      </xdr:grpSpPr>
      <xdr:sp macro="" textlink="">
        <xdr:nvSpPr>
          <xdr:cNvPr id="414" name="Line 172"/>
          <xdr:cNvSpPr>
            <a:spLocks noChangeShapeType="1"/>
          </xdr:cNvSpPr>
        </xdr:nvSpPr>
        <xdr:spPr bwMode="auto">
          <a:xfrm flipH="1">
            <a:off x="2266950" y="11782425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grpSp>
        <xdr:nvGrpSpPr>
          <xdr:cNvPr id="415" name="Group 189"/>
          <xdr:cNvGrpSpPr>
            <a:grpSpLocks/>
          </xdr:cNvGrpSpPr>
        </xdr:nvGrpSpPr>
        <xdr:grpSpPr bwMode="auto">
          <a:xfrm rot="-5400000">
            <a:off x="1762125" y="11458575"/>
            <a:ext cx="1371600" cy="1400175"/>
            <a:chOff x="187" y="1242"/>
            <a:chExt cx="144" cy="147"/>
          </a:xfrm>
        </xdr:grpSpPr>
        <xdr:grpSp>
          <xdr:nvGrpSpPr>
            <xdr:cNvPr id="417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429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0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18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426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27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28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19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423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24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25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20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21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2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16" name="Line 172"/>
          <xdr:cNvSpPr>
            <a:spLocks noChangeShapeType="1"/>
          </xdr:cNvSpPr>
        </xdr:nvSpPr>
        <xdr:spPr bwMode="auto">
          <a:xfrm flipH="1">
            <a:off x="2219325" y="12515850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8</xdr:col>
      <xdr:colOff>81642</xdr:colOff>
      <xdr:row>35</xdr:row>
      <xdr:rowOff>108858</xdr:rowOff>
    </xdr:from>
    <xdr:to>
      <xdr:col>10</xdr:col>
      <xdr:colOff>426583</xdr:colOff>
      <xdr:row>38</xdr:row>
      <xdr:rowOff>227477</xdr:rowOff>
    </xdr:to>
    <xdr:grpSp>
      <xdr:nvGrpSpPr>
        <xdr:cNvPr id="431" name="Group 272"/>
        <xdr:cNvGrpSpPr>
          <a:grpSpLocks/>
        </xdr:cNvGrpSpPr>
      </xdr:nvGrpSpPr>
      <xdr:grpSpPr bwMode="auto">
        <a:xfrm>
          <a:off x="3796392" y="12824733"/>
          <a:ext cx="1202191" cy="1118744"/>
          <a:chOff x="516" y="1275"/>
          <a:chExt cx="139" cy="114"/>
        </a:xfrm>
      </xdr:grpSpPr>
      <xdr:grpSp>
        <xdr:nvGrpSpPr>
          <xdr:cNvPr id="432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439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40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433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437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38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434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435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36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7</xdr:col>
      <xdr:colOff>421821</xdr:colOff>
      <xdr:row>29</xdr:row>
      <xdr:rowOff>13607</xdr:rowOff>
    </xdr:from>
    <xdr:to>
      <xdr:col>11</xdr:col>
      <xdr:colOff>69396</xdr:colOff>
      <xdr:row>31</xdr:row>
      <xdr:rowOff>183386</xdr:rowOff>
    </xdr:to>
    <xdr:grpSp>
      <xdr:nvGrpSpPr>
        <xdr:cNvPr id="441" name="Group 189"/>
        <xdr:cNvGrpSpPr>
          <a:grpSpLocks/>
        </xdr:cNvGrpSpPr>
      </xdr:nvGrpSpPr>
      <xdr:grpSpPr bwMode="auto">
        <a:xfrm rot="16200000">
          <a:off x="3970719" y="10466459"/>
          <a:ext cx="836529" cy="1362075"/>
          <a:chOff x="187" y="1242"/>
          <a:chExt cx="87" cy="147"/>
        </a:xfrm>
      </xdr:grpSpPr>
      <xdr:grpSp>
        <xdr:nvGrpSpPr>
          <xdr:cNvPr id="442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449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50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443" name="Group 193"/>
          <xdr:cNvGrpSpPr>
            <a:grpSpLocks/>
          </xdr:cNvGrpSpPr>
        </xdr:nvGrpSpPr>
        <xdr:grpSpPr bwMode="auto">
          <a:xfrm rot="10800000">
            <a:off x="224" y="1356"/>
            <a:ext cx="21" cy="33"/>
            <a:chOff x="282" y="1122"/>
            <a:chExt cx="21" cy="33"/>
          </a:xfrm>
        </xdr:grpSpPr>
        <xdr:sp macro="" textlink="">
          <xdr:nvSpPr>
            <xdr:cNvPr id="447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48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444" name="Group 197"/>
          <xdr:cNvGrpSpPr>
            <a:grpSpLocks/>
          </xdr:cNvGrpSpPr>
        </xdr:nvGrpSpPr>
        <xdr:grpSpPr bwMode="auto">
          <a:xfrm rot="10800000" flipV="1">
            <a:off x="253" y="1242"/>
            <a:ext cx="21" cy="33"/>
            <a:chOff x="282" y="1122"/>
            <a:chExt cx="21" cy="33"/>
          </a:xfrm>
        </xdr:grpSpPr>
        <xdr:sp macro="" textlink="">
          <xdr:nvSpPr>
            <xdr:cNvPr id="445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46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</xdr:grpSp>
    <xdr:clientData/>
  </xdr:twoCellAnchor>
  <xdr:twoCellAnchor>
    <xdr:from>
      <xdr:col>17</xdr:col>
      <xdr:colOff>376118</xdr:colOff>
      <xdr:row>28</xdr:row>
      <xdr:rowOff>124166</xdr:rowOff>
    </xdr:from>
    <xdr:to>
      <xdr:col>20</xdr:col>
      <xdr:colOff>419047</xdr:colOff>
      <xdr:row>32</xdr:row>
      <xdr:rowOff>68876</xdr:rowOff>
    </xdr:to>
    <xdr:grpSp>
      <xdr:nvGrpSpPr>
        <xdr:cNvPr id="451" name="グループ化 450"/>
        <xdr:cNvGrpSpPr/>
      </xdr:nvGrpSpPr>
      <xdr:grpSpPr>
        <a:xfrm>
          <a:off x="7948493" y="10506416"/>
          <a:ext cx="1352617" cy="1278210"/>
          <a:chOff x="8077761" y="10615273"/>
          <a:chExt cx="1376429" cy="1250996"/>
        </a:xfrm>
      </xdr:grpSpPr>
      <xdr:grpSp>
        <xdr:nvGrpSpPr>
          <xdr:cNvPr id="452" name="グループ化 151"/>
          <xdr:cNvGrpSpPr>
            <a:grpSpLocks/>
          </xdr:cNvGrpSpPr>
        </xdr:nvGrpSpPr>
        <xdr:grpSpPr bwMode="auto">
          <a:xfrm rot="5412004">
            <a:off x="8258235" y="10434799"/>
            <a:ext cx="1015482" cy="1376429"/>
            <a:chOff x="2033590" y="11472864"/>
            <a:chExt cx="990600" cy="1362075"/>
          </a:xfrm>
        </xdr:grpSpPr>
        <xdr:grpSp>
          <xdr:nvGrpSpPr>
            <xdr:cNvPr id="455" name="Group 189"/>
            <xdr:cNvGrpSpPr>
              <a:grpSpLocks/>
            </xdr:cNvGrpSpPr>
          </xdr:nvGrpSpPr>
          <xdr:grpSpPr bwMode="auto">
            <a:xfrm rot="-5400000">
              <a:off x="1847852" y="11658602"/>
              <a:ext cx="1362075" cy="990600"/>
              <a:chOff x="188" y="1272"/>
              <a:chExt cx="143" cy="104"/>
            </a:xfrm>
          </xdr:grpSpPr>
          <xdr:grpSp>
            <xdr:nvGrpSpPr>
              <xdr:cNvPr id="457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64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65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458" name="Group 193"/>
              <xdr:cNvGrpSpPr>
                <a:grpSpLocks/>
              </xdr:cNvGrpSpPr>
            </xdr:nvGrpSpPr>
            <xdr:grpSpPr bwMode="auto">
              <a:xfrm rot="10800000">
                <a:off x="224" y="1365"/>
                <a:ext cx="42" cy="11"/>
                <a:chOff x="261" y="1135"/>
                <a:chExt cx="42" cy="11"/>
              </a:xfrm>
            </xdr:grpSpPr>
            <xdr:sp macro="" textlink="">
              <xdr:nvSpPr>
                <xdr:cNvPr id="462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463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459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60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61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456" name="Line 172"/>
            <xdr:cNvSpPr>
              <a:spLocks noChangeShapeType="1"/>
            </xdr:cNvSpPr>
          </xdr:nvSpPr>
          <xdr:spPr bwMode="auto">
            <a:xfrm flipH="1" flipV="1">
              <a:off x="2219324" y="12525373"/>
              <a:ext cx="557241" cy="76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453" name="Line 172"/>
          <xdr:cNvSpPr>
            <a:spLocks noChangeShapeType="1"/>
          </xdr:cNvSpPr>
        </xdr:nvSpPr>
        <xdr:spPr bwMode="auto">
          <a:xfrm rot="5412004" flipH="1" flipV="1">
            <a:off x="8866615" y="11095065"/>
            <a:ext cx="558874" cy="2149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454" name="Line 192"/>
          <xdr:cNvSpPr>
            <a:spLocks noChangeShapeType="1"/>
          </xdr:cNvSpPr>
        </xdr:nvSpPr>
        <xdr:spPr bwMode="auto">
          <a:xfrm rot="7640708" flipV="1">
            <a:off x="8504014" y="11671745"/>
            <a:ext cx="225791" cy="16325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381000</xdr:colOff>
      <xdr:row>34</xdr:row>
      <xdr:rowOff>299356</xdr:rowOff>
    </xdr:from>
    <xdr:to>
      <xdr:col>6</xdr:col>
      <xdr:colOff>15714</xdr:colOff>
      <xdr:row>38</xdr:row>
      <xdr:rowOff>244068</xdr:rowOff>
    </xdr:to>
    <xdr:grpSp>
      <xdr:nvGrpSpPr>
        <xdr:cNvPr id="466" name="グループ化 465"/>
        <xdr:cNvGrpSpPr/>
      </xdr:nvGrpSpPr>
      <xdr:grpSpPr>
        <a:xfrm>
          <a:off x="1524000" y="12681856"/>
          <a:ext cx="1349214" cy="1278212"/>
          <a:chOff x="8077761" y="10615272"/>
          <a:chExt cx="1376429" cy="1250997"/>
        </a:xfrm>
      </xdr:grpSpPr>
      <xdr:grpSp>
        <xdr:nvGrpSpPr>
          <xdr:cNvPr id="467" name="Group 189"/>
          <xdr:cNvGrpSpPr>
            <a:grpSpLocks/>
          </xdr:cNvGrpSpPr>
        </xdr:nvGrpSpPr>
        <xdr:grpSpPr bwMode="auto">
          <a:xfrm rot="12004">
            <a:off x="8077761" y="10615272"/>
            <a:ext cx="1376429" cy="1015482"/>
            <a:chOff x="188" y="1272"/>
            <a:chExt cx="143" cy="104"/>
          </a:xfrm>
        </xdr:grpSpPr>
        <xdr:grpSp>
          <xdr:nvGrpSpPr>
            <xdr:cNvPr id="469" name="Group 190"/>
            <xdr:cNvGrpSpPr>
              <a:grpSpLocks/>
            </xdr:cNvGrpSpPr>
          </xdr:nvGrpSpPr>
          <xdr:grpSpPr bwMode="auto">
            <a:xfrm rot="5400000">
              <a:off x="183" y="1277"/>
              <a:ext cx="31" cy="21"/>
              <a:chOff x="206" y="1182"/>
              <a:chExt cx="31" cy="21"/>
            </a:xfrm>
          </xdr:grpSpPr>
          <xdr:sp macro="" textlink="">
            <xdr:nvSpPr>
              <xdr:cNvPr id="476" name="Line 191"/>
              <xdr:cNvSpPr>
                <a:spLocks noChangeShapeType="1"/>
              </xdr:cNvSpPr>
            </xdr:nvSpPr>
            <xdr:spPr bwMode="auto">
              <a:xfrm>
                <a:off x="206" y="1183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7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70" name="Group 193"/>
            <xdr:cNvGrpSpPr>
              <a:grpSpLocks/>
            </xdr:cNvGrpSpPr>
          </xdr:nvGrpSpPr>
          <xdr:grpSpPr bwMode="auto">
            <a:xfrm rot="10800000">
              <a:off x="224" y="1365"/>
              <a:ext cx="42" cy="11"/>
              <a:chOff x="261" y="1135"/>
              <a:chExt cx="42" cy="11"/>
            </a:xfrm>
          </xdr:grpSpPr>
          <xdr:sp macro="" textlink="">
            <xdr:nvSpPr>
              <xdr:cNvPr id="474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75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71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72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3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68" name="Line 192"/>
          <xdr:cNvSpPr>
            <a:spLocks noChangeShapeType="1"/>
          </xdr:cNvSpPr>
        </xdr:nvSpPr>
        <xdr:spPr bwMode="auto">
          <a:xfrm rot="7640708" flipV="1">
            <a:off x="8504014" y="11671745"/>
            <a:ext cx="225791" cy="16325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0</xdr:colOff>
      <xdr:row>1</xdr:row>
      <xdr:rowOff>171451</xdr:rowOff>
    </xdr:from>
    <xdr:to>
      <xdr:col>18</xdr:col>
      <xdr:colOff>381000</xdr:colOff>
      <xdr:row>17</xdr:row>
      <xdr:rowOff>177939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1"/>
          <a:ext cx="3505200" cy="3168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0</xdr:colOff>
      <xdr:row>1</xdr:row>
      <xdr:rowOff>171451</xdr:rowOff>
    </xdr:from>
    <xdr:to>
      <xdr:col>18</xdr:col>
      <xdr:colOff>381000</xdr:colOff>
      <xdr:row>17</xdr:row>
      <xdr:rowOff>177939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1"/>
          <a:ext cx="3505200" cy="3168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0</xdr:colOff>
      <xdr:row>1</xdr:row>
      <xdr:rowOff>171451</xdr:rowOff>
    </xdr:from>
    <xdr:to>
      <xdr:col>18</xdr:col>
      <xdr:colOff>381000</xdr:colOff>
      <xdr:row>17</xdr:row>
      <xdr:rowOff>177939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1"/>
          <a:ext cx="3505200" cy="3168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10</xdr:col>
      <xdr:colOff>0</xdr:colOff>
      <xdr:row>1</xdr:row>
      <xdr:rowOff>171451</xdr:rowOff>
    </xdr:from>
    <xdr:to>
      <xdr:col>18</xdr:col>
      <xdr:colOff>381000</xdr:colOff>
      <xdr:row>17</xdr:row>
      <xdr:rowOff>177939</xdr:rowOff>
    </xdr:to>
    <xdr:grpSp>
      <xdr:nvGrpSpPr>
        <xdr:cNvPr id="19" name="グループ化 18"/>
        <xdr:cNvGrpSpPr/>
      </xdr:nvGrpSpPr>
      <xdr:grpSpPr>
        <a:xfrm>
          <a:off x="4290391" y="361951"/>
          <a:ext cx="3495261" cy="3170445"/>
          <a:chOff x="4286250" y="361951"/>
          <a:chExt cx="3487615" cy="3171719"/>
        </a:xfrm>
      </xdr:grpSpPr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1"/>
            <a:ext cx="3487615" cy="31717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5" name="直線コネクタ 4"/>
          <xdr:cNvCxnSpPr/>
        </xdr:nvCxnSpPr>
        <xdr:spPr>
          <a:xfrm flipV="1">
            <a:off x="5106866" y="1055076"/>
            <a:ext cx="124557" cy="104042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/>
          <xdr:cNvSpPr txBox="1"/>
        </xdr:nvSpPr>
        <xdr:spPr>
          <a:xfrm>
            <a:off x="5040922" y="82061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8" name="直線コネクタ 7"/>
          <xdr:cNvCxnSpPr/>
        </xdr:nvCxnSpPr>
        <xdr:spPr>
          <a:xfrm>
            <a:off x="5458557" y="2491152"/>
            <a:ext cx="996462" cy="8792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/>
          <xdr:cNvSpPr txBox="1"/>
        </xdr:nvSpPr>
        <xdr:spPr>
          <a:xfrm>
            <a:off x="5411664" y="223104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1" name="直線コネクタ 10"/>
          <xdr:cNvCxnSpPr/>
        </xdr:nvCxnSpPr>
        <xdr:spPr>
          <a:xfrm flipV="1">
            <a:off x="7011865" y="1186961"/>
            <a:ext cx="102576" cy="123092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テキスト ボックス 13"/>
          <xdr:cNvSpPr txBox="1"/>
        </xdr:nvSpPr>
        <xdr:spPr>
          <a:xfrm>
            <a:off x="6964971" y="217243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14" name="直線コネクタ 13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15" name="テキスト ボックス 14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16" name="直線コネクタ 15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17" name="テキスト ボックス 16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18" name="直線コネクタ 17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9" name="テキスト ボックス 18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20" name="直線コネクタ 19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21" name="テキスト ボックス 20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 editAs="oneCell">
    <xdr:from>
      <xdr:col>10</xdr:col>
      <xdr:colOff>0</xdr:colOff>
      <xdr:row>1</xdr:row>
      <xdr:rowOff>171451</xdr:rowOff>
    </xdr:from>
    <xdr:to>
      <xdr:col>18</xdr:col>
      <xdr:colOff>381000</xdr:colOff>
      <xdr:row>17</xdr:row>
      <xdr:rowOff>177939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1"/>
          <a:ext cx="3505200" cy="3168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43962</xdr:colOff>
      <xdr:row>5</xdr:row>
      <xdr:rowOff>102576</xdr:rowOff>
    </xdr:from>
    <xdr:to>
      <xdr:col>12</xdr:col>
      <xdr:colOff>168519</xdr:colOff>
      <xdr:row>10</xdr:row>
      <xdr:rowOff>73269</xdr:rowOff>
    </xdr:to>
    <xdr:cxnSp macro="">
      <xdr:nvCxnSpPr>
        <xdr:cNvPr id="22" name="直線コネクタ 21"/>
        <xdr:cNvCxnSpPr/>
      </xdr:nvCxnSpPr>
      <xdr:spPr>
        <a:xfrm flipV="1">
          <a:off x="5130312" y="1055076"/>
          <a:ext cx="124557" cy="103749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366345</xdr:colOff>
      <xdr:row>4</xdr:row>
      <xdr:rowOff>58614</xdr:rowOff>
    </xdr:from>
    <xdr:to>
      <xdr:col>12</xdr:col>
      <xdr:colOff>344364</xdr:colOff>
      <xdr:row>5</xdr:row>
      <xdr:rowOff>205152</xdr:rowOff>
    </xdr:to>
    <xdr:sp macro="" textlink="">
      <xdr:nvSpPr>
        <xdr:cNvPr id="23" name="テキスト ボックス 22"/>
        <xdr:cNvSpPr txBox="1"/>
      </xdr:nvSpPr>
      <xdr:spPr>
        <a:xfrm>
          <a:off x="5062170" y="820614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13</xdr:col>
      <xdr:colOff>7326</xdr:colOff>
      <xdr:row>12</xdr:row>
      <xdr:rowOff>87921</xdr:rowOff>
    </xdr:from>
    <xdr:to>
      <xdr:col>15</xdr:col>
      <xdr:colOff>227134</xdr:colOff>
      <xdr:row>12</xdr:row>
      <xdr:rowOff>175846</xdr:rowOff>
    </xdr:to>
    <xdr:cxnSp macro="">
      <xdr:nvCxnSpPr>
        <xdr:cNvPr id="24" name="直線コネクタ 23"/>
        <xdr:cNvCxnSpPr/>
      </xdr:nvCxnSpPr>
      <xdr:spPr>
        <a:xfrm>
          <a:off x="5484201" y="2488221"/>
          <a:ext cx="1000858" cy="879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348760</xdr:colOff>
      <xdr:row>11</xdr:row>
      <xdr:rowOff>18318</xdr:rowOff>
    </xdr:from>
    <xdr:to>
      <xdr:col>13</xdr:col>
      <xdr:colOff>326779</xdr:colOff>
      <xdr:row>12</xdr:row>
      <xdr:rowOff>164856</xdr:rowOff>
    </xdr:to>
    <xdr:sp macro="" textlink="">
      <xdr:nvSpPr>
        <xdr:cNvPr id="25" name="テキスト ボックス 24"/>
        <xdr:cNvSpPr txBox="1"/>
      </xdr:nvSpPr>
      <xdr:spPr>
        <a:xfrm>
          <a:off x="5435110" y="222811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17</xdr:col>
      <xdr:colOff>7327</xdr:colOff>
      <xdr:row>5</xdr:row>
      <xdr:rowOff>234461</xdr:rowOff>
    </xdr:from>
    <xdr:to>
      <xdr:col>17</xdr:col>
      <xdr:colOff>109903</xdr:colOff>
      <xdr:row>12</xdr:row>
      <xdr:rowOff>14653</xdr:rowOff>
    </xdr:to>
    <xdr:cxnSp macro="">
      <xdr:nvCxnSpPr>
        <xdr:cNvPr id="26" name="直線コネクタ 25"/>
        <xdr:cNvCxnSpPr/>
      </xdr:nvCxnSpPr>
      <xdr:spPr>
        <a:xfrm flipV="1">
          <a:off x="7046302" y="1186961"/>
          <a:ext cx="102576" cy="122799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348759</xdr:colOff>
      <xdr:row>10</xdr:row>
      <xdr:rowOff>150203</xdr:rowOff>
    </xdr:from>
    <xdr:to>
      <xdr:col>17</xdr:col>
      <xdr:colOff>326779</xdr:colOff>
      <xdr:row>12</xdr:row>
      <xdr:rowOff>106241</xdr:rowOff>
    </xdr:to>
    <xdr:sp macro="" textlink="">
      <xdr:nvSpPr>
        <xdr:cNvPr id="27" name="テキスト ボックス 26"/>
        <xdr:cNvSpPr txBox="1"/>
      </xdr:nvSpPr>
      <xdr:spPr>
        <a:xfrm>
          <a:off x="6997209" y="2169503"/>
          <a:ext cx="368545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5" name="直線コネクタ 4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6" name="テキスト ボックス 5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7" name="直線コネクタ 6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8" name="テキスト ボックス 7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9" name="直線コネクタ 8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0" name="テキスト ボックス 9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11" name="直線コネクタ 10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12" name="テキスト ボックス 11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 editAs="oneCell">
    <xdr:from>
      <xdr:col>10</xdr:col>
      <xdr:colOff>0</xdr:colOff>
      <xdr:row>1</xdr:row>
      <xdr:rowOff>171451</xdr:rowOff>
    </xdr:from>
    <xdr:to>
      <xdr:col>18</xdr:col>
      <xdr:colOff>381000</xdr:colOff>
      <xdr:row>17</xdr:row>
      <xdr:rowOff>177939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1"/>
          <a:ext cx="3505200" cy="3168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43962</xdr:colOff>
      <xdr:row>5</xdr:row>
      <xdr:rowOff>102576</xdr:rowOff>
    </xdr:from>
    <xdr:to>
      <xdr:col>12</xdr:col>
      <xdr:colOff>168519</xdr:colOff>
      <xdr:row>10</xdr:row>
      <xdr:rowOff>73269</xdr:rowOff>
    </xdr:to>
    <xdr:cxnSp macro="">
      <xdr:nvCxnSpPr>
        <xdr:cNvPr id="21" name="直線コネクタ 20"/>
        <xdr:cNvCxnSpPr/>
      </xdr:nvCxnSpPr>
      <xdr:spPr>
        <a:xfrm flipV="1">
          <a:off x="5130312" y="1055076"/>
          <a:ext cx="124557" cy="103749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366345</xdr:colOff>
      <xdr:row>4</xdr:row>
      <xdr:rowOff>58614</xdr:rowOff>
    </xdr:from>
    <xdr:to>
      <xdr:col>12</xdr:col>
      <xdr:colOff>344364</xdr:colOff>
      <xdr:row>5</xdr:row>
      <xdr:rowOff>205152</xdr:rowOff>
    </xdr:to>
    <xdr:sp macro="" textlink="">
      <xdr:nvSpPr>
        <xdr:cNvPr id="22" name="テキスト ボックス 21"/>
        <xdr:cNvSpPr txBox="1"/>
      </xdr:nvSpPr>
      <xdr:spPr>
        <a:xfrm>
          <a:off x="5062170" y="820614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13</xdr:col>
      <xdr:colOff>7326</xdr:colOff>
      <xdr:row>12</xdr:row>
      <xdr:rowOff>87921</xdr:rowOff>
    </xdr:from>
    <xdr:to>
      <xdr:col>15</xdr:col>
      <xdr:colOff>227134</xdr:colOff>
      <xdr:row>12</xdr:row>
      <xdr:rowOff>175846</xdr:rowOff>
    </xdr:to>
    <xdr:cxnSp macro="">
      <xdr:nvCxnSpPr>
        <xdr:cNvPr id="23" name="直線コネクタ 22"/>
        <xdr:cNvCxnSpPr/>
      </xdr:nvCxnSpPr>
      <xdr:spPr>
        <a:xfrm>
          <a:off x="5484201" y="2488221"/>
          <a:ext cx="1000858" cy="879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348760</xdr:colOff>
      <xdr:row>11</xdr:row>
      <xdr:rowOff>18318</xdr:rowOff>
    </xdr:from>
    <xdr:to>
      <xdr:col>13</xdr:col>
      <xdr:colOff>326779</xdr:colOff>
      <xdr:row>12</xdr:row>
      <xdr:rowOff>164856</xdr:rowOff>
    </xdr:to>
    <xdr:sp macro="" textlink="">
      <xdr:nvSpPr>
        <xdr:cNvPr id="24" name="テキスト ボックス 23"/>
        <xdr:cNvSpPr txBox="1"/>
      </xdr:nvSpPr>
      <xdr:spPr>
        <a:xfrm>
          <a:off x="5435110" y="222811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17</xdr:col>
      <xdr:colOff>7327</xdr:colOff>
      <xdr:row>5</xdr:row>
      <xdr:rowOff>234461</xdr:rowOff>
    </xdr:from>
    <xdr:to>
      <xdr:col>17</xdr:col>
      <xdr:colOff>109903</xdr:colOff>
      <xdr:row>12</xdr:row>
      <xdr:rowOff>14653</xdr:rowOff>
    </xdr:to>
    <xdr:cxnSp macro="">
      <xdr:nvCxnSpPr>
        <xdr:cNvPr id="25" name="直線コネクタ 24"/>
        <xdr:cNvCxnSpPr/>
      </xdr:nvCxnSpPr>
      <xdr:spPr>
        <a:xfrm flipV="1">
          <a:off x="7046302" y="1186961"/>
          <a:ext cx="102576" cy="122799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348759</xdr:colOff>
      <xdr:row>10</xdr:row>
      <xdr:rowOff>150203</xdr:rowOff>
    </xdr:from>
    <xdr:to>
      <xdr:col>17</xdr:col>
      <xdr:colOff>326779</xdr:colOff>
      <xdr:row>12</xdr:row>
      <xdr:rowOff>106241</xdr:rowOff>
    </xdr:to>
    <xdr:sp macro="" textlink="">
      <xdr:nvSpPr>
        <xdr:cNvPr id="26" name="テキスト ボックス 25"/>
        <xdr:cNvSpPr txBox="1"/>
      </xdr:nvSpPr>
      <xdr:spPr>
        <a:xfrm>
          <a:off x="6997209" y="2169503"/>
          <a:ext cx="368545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9526</xdr:colOff>
      <xdr:row>5</xdr:row>
      <xdr:rowOff>9525</xdr:rowOff>
    </xdr:from>
    <xdr:to>
      <xdr:col>13</xdr:col>
      <xdr:colOff>695325</xdr:colOff>
      <xdr:row>21</xdr:row>
      <xdr:rowOff>152400</xdr:rowOff>
    </xdr:to>
    <xdr:grpSp>
      <xdr:nvGrpSpPr>
        <xdr:cNvPr id="28" name="グループ化 27"/>
        <xdr:cNvGrpSpPr/>
      </xdr:nvGrpSpPr>
      <xdr:grpSpPr>
        <a:xfrm>
          <a:off x="3888799" y="477116"/>
          <a:ext cx="2937162" cy="2619375"/>
          <a:chOff x="4286250" y="361951"/>
          <a:chExt cx="3487615" cy="3171719"/>
        </a:xfrm>
      </xdr:grpSpPr>
      <xdr:pic>
        <xdr:nvPicPr>
          <xdr:cNvPr id="29" name="図 2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1"/>
            <a:ext cx="3487615" cy="31717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30" name="直線コネクタ 29"/>
          <xdr:cNvCxnSpPr/>
        </xdr:nvCxnSpPr>
        <xdr:spPr>
          <a:xfrm flipV="1">
            <a:off x="5106866" y="1055076"/>
            <a:ext cx="124557" cy="104042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テキスト ボックス 30"/>
          <xdr:cNvSpPr txBox="1"/>
        </xdr:nvSpPr>
        <xdr:spPr>
          <a:xfrm>
            <a:off x="5040922" y="82061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32" name="直線コネクタ 31"/>
          <xdr:cNvCxnSpPr/>
        </xdr:nvCxnSpPr>
        <xdr:spPr>
          <a:xfrm>
            <a:off x="5458557" y="2491152"/>
            <a:ext cx="996462" cy="8792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テキスト ボックス 32"/>
          <xdr:cNvSpPr txBox="1"/>
        </xdr:nvSpPr>
        <xdr:spPr>
          <a:xfrm>
            <a:off x="5411664" y="223104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34" name="直線コネクタ 33"/>
          <xdr:cNvCxnSpPr/>
        </xdr:nvCxnSpPr>
        <xdr:spPr>
          <a:xfrm flipV="1">
            <a:off x="7011865" y="1186961"/>
            <a:ext cx="102576" cy="123092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/>
          <xdr:cNvSpPr txBox="1"/>
        </xdr:nvSpPr>
        <xdr:spPr>
          <a:xfrm>
            <a:off x="6964971" y="217243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53"/>
  <sheetViews>
    <sheetView tabSelected="1" view="pageBreakPreview" zoomScale="70" zoomScaleNormal="100" zoomScaleSheetLayoutView="70" workbookViewId="0">
      <selection activeCell="U2" sqref="U2"/>
    </sheetView>
  </sheetViews>
  <sheetFormatPr defaultColWidth="8.83203125" defaultRowHeight="13.5" customHeight="1"/>
  <cols>
    <col min="1" max="1" width="8.83203125" style="151"/>
    <col min="2" max="2" width="6.1640625" style="151" customWidth="1"/>
    <col min="3" max="7" width="12.83203125" style="151" customWidth="1"/>
    <col min="8" max="8" width="4.83203125" style="151" customWidth="1"/>
    <col min="9" max="9" width="10" style="151" bestFit="1" customWidth="1"/>
    <col min="10" max="10" width="6.1640625" style="151" customWidth="1"/>
    <col min="11" max="14" width="11.5" style="151" customWidth="1"/>
    <col min="15" max="15" width="14.1640625" style="151" customWidth="1"/>
    <col min="16" max="16" width="8.83203125" style="151"/>
    <col min="17" max="17" width="0" style="151" hidden="1" customWidth="1"/>
    <col min="18" max="16384" width="8.83203125" style="151"/>
  </cols>
  <sheetData>
    <row r="2" spans="1:17" ht="20.100000000000001" customHeight="1">
      <c r="A2" s="150" t="s">
        <v>101</v>
      </c>
    </row>
    <row r="3" spans="1:17" ht="15.95" customHeight="1"/>
    <row r="4" spans="1:17" ht="18" customHeight="1">
      <c r="B4" s="152" t="s">
        <v>342</v>
      </c>
      <c r="C4" s="153"/>
      <c r="D4" s="154"/>
    </row>
    <row r="5" spans="1:17" ht="18" customHeight="1">
      <c r="B5" s="152" t="s">
        <v>208</v>
      </c>
      <c r="C5" s="153"/>
      <c r="D5" s="154"/>
    </row>
    <row r="6" spans="1:17" ht="15" customHeight="1" thickBot="1"/>
    <row r="7" spans="1:17" ht="13.5" customHeight="1">
      <c r="B7" s="675" t="s">
        <v>108</v>
      </c>
      <c r="C7" s="158"/>
      <c r="D7" s="158"/>
      <c r="E7" s="158"/>
      <c r="F7" s="158"/>
      <c r="G7" s="159"/>
    </row>
    <row r="8" spans="1:17" ht="13.5" customHeight="1">
      <c r="B8" s="676"/>
      <c r="C8" s="162"/>
      <c r="D8" s="162"/>
      <c r="E8" s="162"/>
      <c r="F8" s="162"/>
      <c r="G8" s="163"/>
      <c r="Q8" s="151">
        <v>1</v>
      </c>
    </row>
    <row r="9" spans="1:17" ht="13.5" customHeight="1">
      <c r="B9" s="676"/>
      <c r="C9" s="162"/>
      <c r="D9" s="162"/>
      <c r="E9" s="162"/>
      <c r="F9" s="162"/>
      <c r="G9" s="163"/>
      <c r="Q9" s="151">
        <v>2</v>
      </c>
    </row>
    <row r="10" spans="1:17" ht="13.5" customHeight="1">
      <c r="B10" s="676"/>
      <c r="C10" s="162"/>
      <c r="D10" s="162"/>
      <c r="E10" s="162"/>
      <c r="F10" s="162"/>
      <c r="G10" s="163"/>
      <c r="Q10" s="151">
        <v>3</v>
      </c>
    </row>
    <row r="11" spans="1:17" ht="13.5" customHeight="1">
      <c r="B11" s="676"/>
      <c r="C11" s="162"/>
      <c r="D11" s="162"/>
      <c r="E11" s="162"/>
      <c r="F11" s="162"/>
      <c r="G11" s="163"/>
      <c r="Q11" s="151">
        <v>4</v>
      </c>
    </row>
    <row r="12" spans="1:17" ht="13.5" customHeight="1">
      <c r="B12" s="676"/>
      <c r="C12" s="162"/>
      <c r="D12" s="162"/>
      <c r="E12" s="162"/>
      <c r="F12" s="162"/>
      <c r="G12" s="163"/>
    </row>
    <row r="13" spans="1:17" ht="13.5" customHeight="1">
      <c r="B13" s="676"/>
      <c r="C13" s="162"/>
      <c r="D13" s="162"/>
      <c r="E13" s="162"/>
      <c r="F13" s="162"/>
      <c r="G13" s="163"/>
    </row>
    <row r="14" spans="1:17" ht="13.5" customHeight="1">
      <c r="B14" s="676"/>
      <c r="C14" s="162"/>
      <c r="D14" s="162"/>
      <c r="E14" s="162"/>
      <c r="F14" s="162"/>
      <c r="G14" s="163"/>
      <c r="Q14" s="151">
        <v>1</v>
      </c>
    </row>
    <row r="15" spans="1:17" ht="13.5" customHeight="1">
      <c r="B15" s="676"/>
      <c r="C15" s="162"/>
      <c r="D15" s="162"/>
      <c r="E15" s="162"/>
      <c r="F15" s="162"/>
      <c r="G15" s="163"/>
      <c r="Q15" s="151">
        <v>2</v>
      </c>
    </row>
    <row r="16" spans="1:17" ht="13.5" customHeight="1">
      <c r="B16" s="676"/>
      <c r="C16" s="162"/>
      <c r="D16" s="162"/>
      <c r="E16" s="162"/>
      <c r="F16" s="162"/>
      <c r="G16" s="163"/>
      <c r="Q16" s="151">
        <v>3</v>
      </c>
    </row>
    <row r="17" spans="2:17" ht="13.5" customHeight="1">
      <c r="B17" s="676"/>
      <c r="C17" s="162"/>
      <c r="D17" s="162"/>
      <c r="E17" s="162"/>
      <c r="F17" s="162"/>
      <c r="G17" s="163"/>
      <c r="Q17" s="151">
        <v>4</v>
      </c>
    </row>
    <row r="18" spans="2:17" ht="13.5" customHeight="1">
      <c r="B18" s="676"/>
      <c r="C18" s="162"/>
      <c r="D18" s="162"/>
      <c r="E18" s="162"/>
      <c r="F18" s="162"/>
      <c r="G18" s="163"/>
    </row>
    <row r="19" spans="2:17" ht="13.5" customHeight="1">
      <c r="B19" s="676"/>
      <c r="C19" s="162"/>
      <c r="D19" s="162"/>
      <c r="E19" s="162"/>
      <c r="F19" s="162"/>
      <c r="G19" s="163"/>
    </row>
    <row r="20" spans="2:17" ht="13.5" customHeight="1">
      <c r="B20" s="676"/>
      <c r="C20" s="162"/>
      <c r="D20" s="162"/>
      <c r="E20" s="162"/>
      <c r="F20" s="162"/>
      <c r="G20" s="163"/>
      <c r="Q20" s="151">
        <v>1</v>
      </c>
    </row>
    <row r="21" spans="2:17" ht="13.5" customHeight="1">
      <c r="B21" s="676"/>
      <c r="C21" s="162"/>
      <c r="D21" s="162"/>
      <c r="E21" s="162"/>
      <c r="F21" s="162"/>
      <c r="G21" s="163"/>
      <c r="Q21" s="151">
        <v>2</v>
      </c>
    </row>
    <row r="22" spans="2:17" ht="13.5" customHeight="1">
      <c r="B22" s="676"/>
      <c r="C22" s="162"/>
      <c r="D22" s="162"/>
      <c r="E22" s="162"/>
      <c r="F22" s="162"/>
      <c r="G22" s="163"/>
      <c r="Q22" s="151">
        <v>3</v>
      </c>
    </row>
    <row r="23" spans="2:17" ht="13.5" customHeight="1">
      <c r="B23" s="676"/>
      <c r="C23" s="162"/>
      <c r="D23" s="162"/>
      <c r="E23" s="162"/>
      <c r="F23" s="162"/>
      <c r="G23" s="163"/>
      <c r="Q23" s="151">
        <v>4</v>
      </c>
    </row>
    <row r="24" spans="2:17" ht="13.5" customHeight="1" thickBot="1">
      <c r="B24" s="677"/>
      <c r="C24" s="173"/>
      <c r="D24" s="173"/>
      <c r="E24" s="173"/>
      <c r="F24" s="173"/>
      <c r="G24" s="174"/>
    </row>
    <row r="26" spans="2:17" ht="13.5" customHeight="1">
      <c r="Q26" s="151">
        <v>1</v>
      </c>
    </row>
    <row r="27" spans="2:17" ht="13.5" customHeight="1">
      <c r="B27" s="155" t="s">
        <v>102</v>
      </c>
      <c r="Q27" s="151">
        <v>2</v>
      </c>
    </row>
    <row r="28" spans="2:17" ht="13.5" customHeight="1">
      <c r="D28" s="156" t="s">
        <v>103</v>
      </c>
      <c r="Q28" s="151">
        <v>3</v>
      </c>
    </row>
    <row r="29" spans="2:17" ht="13.5" customHeight="1">
      <c r="B29" s="157"/>
      <c r="C29" s="157" t="s">
        <v>104</v>
      </c>
      <c r="D29" s="157" t="s">
        <v>105</v>
      </c>
      <c r="E29" s="157" t="s">
        <v>106</v>
      </c>
      <c r="F29" s="157" t="s">
        <v>107</v>
      </c>
      <c r="P29" s="151">
        <v>4</v>
      </c>
    </row>
    <row r="30" spans="2:17" ht="13.5" customHeight="1">
      <c r="B30" s="678" t="s">
        <v>109</v>
      </c>
      <c r="C30" s="160" t="s">
        <v>110</v>
      </c>
      <c r="D30" s="161">
        <v>3</v>
      </c>
      <c r="E30" s="161">
        <v>6</v>
      </c>
      <c r="F30" s="157"/>
    </row>
    <row r="31" spans="2:17" ht="13.5" customHeight="1">
      <c r="B31" s="679"/>
      <c r="C31" s="164" t="s">
        <v>111</v>
      </c>
      <c r="D31" s="165">
        <f>'No.5-34（方向別）'!B60</f>
        <v>271</v>
      </c>
      <c r="E31" s="165">
        <f>'No.5-56（方向別）'!K60</f>
        <v>3995</v>
      </c>
      <c r="F31" s="165">
        <f>SUM(D31:E31)</f>
        <v>4266</v>
      </c>
    </row>
    <row r="32" spans="2:17" ht="13.5" customHeight="1">
      <c r="B32" s="679"/>
      <c r="C32" s="166" t="s">
        <v>112</v>
      </c>
      <c r="D32" s="167">
        <f>'No.5-34（方向別）'!C60</f>
        <v>40</v>
      </c>
      <c r="E32" s="167">
        <f>'No.5-56（方向別）'!L60</f>
        <v>643</v>
      </c>
      <c r="F32" s="167">
        <f>SUM(D32:E32)</f>
        <v>683</v>
      </c>
    </row>
    <row r="33" spans="1:6" ht="13.5" customHeight="1">
      <c r="B33" s="679"/>
      <c r="C33" s="166" t="s">
        <v>113</v>
      </c>
      <c r="D33" s="167">
        <f>'No.5-34（方向別）'!F60</f>
        <v>5</v>
      </c>
      <c r="E33" s="167">
        <f>'No.5-56（方向別）'!O60</f>
        <v>316</v>
      </c>
      <c r="F33" s="167">
        <f>SUM(D33:E33)</f>
        <v>321</v>
      </c>
    </row>
    <row r="34" spans="1:6" ht="13.5" customHeight="1">
      <c r="B34" s="679"/>
      <c r="C34" s="168" t="s">
        <v>114</v>
      </c>
      <c r="D34" s="169">
        <f>'No.5-34（方向別）'!E60</f>
        <v>5</v>
      </c>
      <c r="E34" s="169">
        <f>'No.5-56（方向別）'!N60</f>
        <v>53</v>
      </c>
      <c r="F34" s="169">
        <f>SUM(D34:E34)</f>
        <v>58</v>
      </c>
    </row>
    <row r="35" spans="1:6" ht="13.5" customHeight="1">
      <c r="B35" s="680"/>
      <c r="C35" s="170" t="s">
        <v>115</v>
      </c>
      <c r="D35" s="171">
        <f>SUM(D31:D34)</f>
        <v>321</v>
      </c>
      <c r="E35" s="171">
        <f t="shared" ref="E35" si="0">SUM(E31:E34)</f>
        <v>5007</v>
      </c>
      <c r="F35" s="171">
        <f>SUM(F31:F34)</f>
        <v>5328</v>
      </c>
    </row>
    <row r="36" spans="1:6" ht="13.5" customHeight="1">
      <c r="A36" s="681" t="s">
        <v>116</v>
      </c>
      <c r="B36" s="678" t="s">
        <v>117</v>
      </c>
      <c r="C36" s="161">
        <v>2</v>
      </c>
      <c r="D36" s="172" t="s">
        <v>110</v>
      </c>
      <c r="E36" s="161">
        <v>5</v>
      </c>
      <c r="F36" s="157"/>
    </row>
    <row r="37" spans="1:6" ht="13.5" customHeight="1">
      <c r="A37" s="682"/>
      <c r="B37" s="679"/>
      <c r="C37" s="165">
        <f>'No.5-12（方向別）'!K60</f>
        <v>291</v>
      </c>
      <c r="D37" s="164" t="s">
        <v>111</v>
      </c>
      <c r="E37" s="165">
        <f>'No.5-56（方向別）'!B60</f>
        <v>500</v>
      </c>
      <c r="F37" s="165">
        <f>E37+C37</f>
        <v>791</v>
      </c>
    </row>
    <row r="38" spans="1:6" ht="13.5" customHeight="1">
      <c r="A38" s="682"/>
      <c r="B38" s="679"/>
      <c r="C38" s="167">
        <f>'No.5-12（方向別）'!L60</f>
        <v>44</v>
      </c>
      <c r="D38" s="166" t="s">
        <v>112</v>
      </c>
      <c r="E38" s="167">
        <f>'No.5-56（方向別）'!C60</f>
        <v>60</v>
      </c>
      <c r="F38" s="167">
        <f t="shared" ref="F38:F41" si="1">E38+C38</f>
        <v>104</v>
      </c>
    </row>
    <row r="39" spans="1:6" ht="13.5" customHeight="1">
      <c r="A39" s="682"/>
      <c r="B39" s="679"/>
      <c r="C39" s="167">
        <f>'No.5-12（方向別）'!O60</f>
        <v>17</v>
      </c>
      <c r="D39" s="166" t="s">
        <v>113</v>
      </c>
      <c r="E39" s="167">
        <f>'No.5-56（方向別）'!F60</f>
        <v>9</v>
      </c>
      <c r="F39" s="167">
        <f t="shared" si="1"/>
        <v>26</v>
      </c>
    </row>
    <row r="40" spans="1:6" ht="13.5" customHeight="1">
      <c r="A40" s="682"/>
      <c r="B40" s="679"/>
      <c r="C40" s="169">
        <f>'No.5-12（方向別）'!N60</f>
        <v>0</v>
      </c>
      <c r="D40" s="168" t="s">
        <v>118</v>
      </c>
      <c r="E40" s="169">
        <f>'No.5-56（方向別）'!E60</f>
        <v>21</v>
      </c>
      <c r="F40" s="169">
        <f t="shared" si="1"/>
        <v>21</v>
      </c>
    </row>
    <row r="41" spans="1:6" ht="13.5" customHeight="1">
      <c r="A41" s="682"/>
      <c r="B41" s="680"/>
      <c r="C41" s="171">
        <f>SUM(C37:C40)</f>
        <v>352</v>
      </c>
      <c r="D41" s="170" t="s">
        <v>115</v>
      </c>
      <c r="E41" s="171">
        <f>SUM(E37:E40)</f>
        <v>590</v>
      </c>
      <c r="F41" s="427">
        <f t="shared" si="1"/>
        <v>942</v>
      </c>
    </row>
    <row r="42" spans="1:6" ht="13.5" customHeight="1">
      <c r="B42" s="678" t="s">
        <v>119</v>
      </c>
      <c r="C42" s="161">
        <v>1</v>
      </c>
      <c r="D42" s="161">
        <v>4</v>
      </c>
      <c r="E42" s="172" t="s">
        <v>110</v>
      </c>
      <c r="F42" s="157"/>
    </row>
    <row r="43" spans="1:6" ht="13.5" customHeight="1">
      <c r="B43" s="679"/>
      <c r="C43" s="165">
        <f>'No.5-12（方向別）'!B60</f>
        <v>4537</v>
      </c>
      <c r="D43" s="165">
        <f>'No.5-34（方向別）'!K60</f>
        <v>614</v>
      </c>
      <c r="E43" s="164" t="s">
        <v>111</v>
      </c>
      <c r="F43" s="165">
        <f>C43+D43</f>
        <v>5151</v>
      </c>
    </row>
    <row r="44" spans="1:6" ht="13.5" customHeight="1">
      <c r="B44" s="679"/>
      <c r="C44" s="167">
        <f>'No.5-12（方向別）'!C60</f>
        <v>774</v>
      </c>
      <c r="D44" s="167">
        <f>'No.5-34（方向別）'!L60</f>
        <v>56</v>
      </c>
      <c r="E44" s="166" t="s">
        <v>112</v>
      </c>
      <c r="F44" s="167">
        <f t="shared" ref="F44:F47" si="2">C44+D44</f>
        <v>830</v>
      </c>
    </row>
    <row r="45" spans="1:6" ht="13.5" customHeight="1">
      <c r="B45" s="679"/>
      <c r="C45" s="167">
        <f>'No.5-12（方向別）'!F60</f>
        <v>324</v>
      </c>
      <c r="D45" s="167">
        <f>'No.5-34（方向別）'!O60</f>
        <v>16</v>
      </c>
      <c r="E45" s="166" t="s">
        <v>113</v>
      </c>
      <c r="F45" s="167">
        <f t="shared" si="2"/>
        <v>340</v>
      </c>
    </row>
    <row r="46" spans="1:6" ht="13.5" customHeight="1">
      <c r="B46" s="679"/>
      <c r="C46" s="169">
        <f>'No.5-12（方向別）'!E60</f>
        <v>63</v>
      </c>
      <c r="D46" s="169">
        <f>'No.5-34（方向別）'!N60</f>
        <v>19</v>
      </c>
      <c r="E46" s="168" t="s">
        <v>118</v>
      </c>
      <c r="F46" s="169">
        <f t="shared" si="2"/>
        <v>82</v>
      </c>
    </row>
    <row r="47" spans="1:6" ht="13.5" customHeight="1">
      <c r="B47" s="680"/>
      <c r="C47" s="171">
        <f>SUM(C43:C46)</f>
        <v>5698</v>
      </c>
      <c r="D47" s="171">
        <f>SUM(D43:D46)</f>
        <v>705</v>
      </c>
      <c r="E47" s="170" t="s">
        <v>115</v>
      </c>
      <c r="F47" s="165">
        <f t="shared" si="2"/>
        <v>6403</v>
      </c>
    </row>
    <row r="48" spans="1:6" ht="13.5" customHeight="1">
      <c r="B48" s="672" t="s">
        <v>107</v>
      </c>
      <c r="C48" s="171"/>
      <c r="D48" s="171"/>
      <c r="E48" s="171"/>
      <c r="F48" s="157"/>
    </row>
    <row r="49" spans="2:8" ht="13.5" customHeight="1">
      <c r="B49" s="673"/>
      <c r="C49" s="165">
        <f>C37+C43</f>
        <v>4828</v>
      </c>
      <c r="D49" s="165">
        <f>D31+D43</f>
        <v>885</v>
      </c>
      <c r="E49" s="165">
        <f>E31+E37</f>
        <v>4495</v>
      </c>
      <c r="F49" s="165">
        <f>F31+F37+F43</f>
        <v>10208</v>
      </c>
      <c r="H49" s="428"/>
    </row>
    <row r="50" spans="2:8" ht="13.5" customHeight="1">
      <c r="B50" s="673"/>
      <c r="C50" s="167">
        <f t="shared" ref="C50:C53" si="3">C38+C44</f>
        <v>818</v>
      </c>
      <c r="D50" s="167">
        <f t="shared" ref="D50:D53" si="4">D32+D44</f>
        <v>96</v>
      </c>
      <c r="E50" s="167">
        <f t="shared" ref="E50:E53" si="5">E32+E38</f>
        <v>703</v>
      </c>
      <c r="F50" s="167">
        <f t="shared" ref="F50:F53" si="6">F32+F38+F44</f>
        <v>1617</v>
      </c>
      <c r="H50" s="428"/>
    </row>
    <row r="51" spans="2:8" ht="13.5" customHeight="1">
      <c r="B51" s="673"/>
      <c r="C51" s="167">
        <f t="shared" si="3"/>
        <v>341</v>
      </c>
      <c r="D51" s="167">
        <f t="shared" si="4"/>
        <v>21</v>
      </c>
      <c r="E51" s="167">
        <f t="shared" si="5"/>
        <v>325</v>
      </c>
      <c r="F51" s="167">
        <f t="shared" si="6"/>
        <v>687</v>
      </c>
      <c r="H51" s="428"/>
    </row>
    <row r="52" spans="2:8" ht="13.5" customHeight="1">
      <c r="B52" s="673"/>
      <c r="C52" s="169">
        <f t="shared" si="3"/>
        <v>63</v>
      </c>
      <c r="D52" s="169">
        <f t="shared" si="4"/>
        <v>24</v>
      </c>
      <c r="E52" s="169">
        <f t="shared" si="5"/>
        <v>74</v>
      </c>
      <c r="F52" s="169">
        <f t="shared" si="6"/>
        <v>161</v>
      </c>
      <c r="H52" s="428"/>
    </row>
    <row r="53" spans="2:8" ht="13.5" customHeight="1">
      <c r="B53" s="674"/>
      <c r="C53" s="171">
        <f t="shared" si="3"/>
        <v>6050</v>
      </c>
      <c r="D53" s="171">
        <f t="shared" si="4"/>
        <v>1026</v>
      </c>
      <c r="E53" s="171">
        <f t="shared" si="5"/>
        <v>5597</v>
      </c>
      <c r="F53" s="171">
        <f t="shared" si="6"/>
        <v>12673</v>
      </c>
      <c r="H53" s="428"/>
    </row>
  </sheetData>
  <mergeCells count="6">
    <mergeCell ref="B48:B53"/>
    <mergeCell ref="B7:B24"/>
    <mergeCell ref="B30:B35"/>
    <mergeCell ref="A36:A41"/>
    <mergeCell ref="B36:B41"/>
    <mergeCell ref="B42:B47"/>
  </mergeCells>
  <phoneticPr fontId="3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77"/>
  <sheetViews>
    <sheetView view="pageBreakPreview" topLeftCell="A3" zoomScale="55" zoomScaleNormal="100" zoomScaleSheetLayoutView="55" workbookViewId="0">
      <selection activeCell="P38" sqref="P38:P77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120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129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130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131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211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304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226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124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535">
        <f>'No.5Ｂ（断面別）'!G30</f>
        <v>2</v>
      </c>
      <c r="C38" s="536">
        <f>'No.5Ｂ（断面別）'!G37</f>
        <v>7</v>
      </c>
      <c r="D38" s="537">
        <f>'No.5Ｂ（断面別）'!G38</f>
        <v>4</v>
      </c>
      <c r="E38" s="537">
        <f>'No.5Ｂ（断面別）'!G39</f>
        <v>1</v>
      </c>
      <c r="F38" s="537">
        <f>'No.5Ｂ（断面別）'!G40</f>
        <v>5</v>
      </c>
      <c r="G38" s="537">
        <f>'No.5Ｂ（断面別）'!G41</f>
        <v>4</v>
      </c>
      <c r="H38" s="537">
        <f>'No.5Ｂ（断面別）'!G42</f>
        <v>2</v>
      </c>
      <c r="I38" s="537">
        <f>'No.5Ｂ（断面別）'!G43</f>
        <v>5</v>
      </c>
      <c r="J38" s="537">
        <f>'No.5Ｂ（断面別）'!G44</f>
        <v>3</v>
      </c>
      <c r="K38" s="537">
        <f>'No.5Ｂ（断面別）'!G45</f>
        <v>4</v>
      </c>
      <c r="L38" s="537">
        <f>'No.5Ｂ（断面別）'!G52</f>
        <v>5</v>
      </c>
      <c r="M38" s="537">
        <f>'No.5Ｂ（断面別）'!G59</f>
        <v>3</v>
      </c>
      <c r="N38" s="215">
        <f>SUM(B38:M38)</f>
        <v>45</v>
      </c>
    </row>
    <row r="39" spans="1:16" s="207" customFormat="1" ht="12.75" customHeight="1" thickBot="1">
      <c r="A39" s="216" t="s">
        <v>125</v>
      </c>
      <c r="B39" s="538">
        <f>'No.5Ｂ（断面別）'!D30</f>
        <v>130</v>
      </c>
      <c r="C39" s="217">
        <f>'No.5Ｂ（断面別）'!D37</f>
        <v>107</v>
      </c>
      <c r="D39" s="539">
        <f>'No.5Ｂ（断面別）'!D38</f>
        <v>125</v>
      </c>
      <c r="E39" s="539">
        <f>'No.5Ｂ（断面別）'!D39</f>
        <v>80</v>
      </c>
      <c r="F39" s="539">
        <f>'No.5Ｂ（断面別）'!D40</f>
        <v>53</v>
      </c>
      <c r="G39" s="539">
        <f>'No.5Ｂ（断面別）'!D41</f>
        <v>74</v>
      </c>
      <c r="H39" s="539">
        <f>'No.5Ｂ（断面別）'!D42</f>
        <v>61</v>
      </c>
      <c r="I39" s="539">
        <f>'No.5Ｂ（断面別）'!D43</f>
        <v>81</v>
      </c>
      <c r="J39" s="539">
        <f>'No.5Ｂ（断面別）'!D44</f>
        <v>54</v>
      </c>
      <c r="K39" s="539">
        <f>'No.5Ｂ（断面別）'!D45</f>
        <v>76</v>
      </c>
      <c r="L39" s="539">
        <f>'No.5Ｂ（断面別）'!D52</f>
        <v>72</v>
      </c>
      <c r="M39" s="539">
        <f>'No.5Ｂ（断面別）'!D59</f>
        <v>68</v>
      </c>
      <c r="N39" s="218">
        <f>SUM(B39:M39)</f>
        <v>981</v>
      </c>
    </row>
    <row r="40" spans="1:16" s="207" customFormat="1" ht="12.75" customHeight="1" thickBot="1">
      <c r="A40" s="216" t="s">
        <v>126</v>
      </c>
      <c r="B40" s="444">
        <f t="shared" ref="B40:M40" si="0">SUM(B38:B39)</f>
        <v>132</v>
      </c>
      <c r="C40" s="445">
        <f t="shared" si="0"/>
        <v>114</v>
      </c>
      <c r="D40" s="445">
        <f t="shared" si="0"/>
        <v>129</v>
      </c>
      <c r="E40" s="445">
        <f t="shared" si="0"/>
        <v>81</v>
      </c>
      <c r="F40" s="445">
        <f t="shared" si="0"/>
        <v>58</v>
      </c>
      <c r="G40" s="445">
        <f t="shared" si="0"/>
        <v>78</v>
      </c>
      <c r="H40" s="445">
        <f t="shared" si="0"/>
        <v>63</v>
      </c>
      <c r="I40" s="445">
        <f t="shared" si="0"/>
        <v>86</v>
      </c>
      <c r="J40" s="445">
        <f t="shared" si="0"/>
        <v>57</v>
      </c>
      <c r="K40" s="445">
        <f t="shared" si="0"/>
        <v>80</v>
      </c>
      <c r="L40" s="445">
        <f t="shared" si="0"/>
        <v>77</v>
      </c>
      <c r="M40" s="446">
        <f t="shared" si="0"/>
        <v>71</v>
      </c>
      <c r="N40" s="447">
        <f>SUM(B40:M40)</f>
        <v>1026</v>
      </c>
    </row>
    <row r="41" spans="1:16" s="207" customFormat="1" ht="12.75" customHeight="1" thickBot="1">
      <c r="A41" s="219" t="s">
        <v>127</v>
      </c>
      <c r="B41" s="448">
        <f>B38/B40*100</f>
        <v>1.5151515151515151</v>
      </c>
      <c r="C41" s="449">
        <f t="shared" ref="C41:N41" si="1">C38/C40*100</f>
        <v>6.140350877192982</v>
      </c>
      <c r="D41" s="449">
        <f t="shared" si="1"/>
        <v>3.1007751937984498</v>
      </c>
      <c r="E41" s="449">
        <f t="shared" si="1"/>
        <v>1.2345679012345678</v>
      </c>
      <c r="F41" s="449">
        <f t="shared" si="1"/>
        <v>8.6206896551724146</v>
      </c>
      <c r="G41" s="449">
        <f t="shared" si="1"/>
        <v>5.1282051282051277</v>
      </c>
      <c r="H41" s="449">
        <f t="shared" si="1"/>
        <v>3.1746031746031744</v>
      </c>
      <c r="I41" s="449">
        <f t="shared" si="1"/>
        <v>5.8139534883720927</v>
      </c>
      <c r="J41" s="449">
        <f t="shared" si="1"/>
        <v>5.2631578947368416</v>
      </c>
      <c r="K41" s="449">
        <f t="shared" si="1"/>
        <v>5</v>
      </c>
      <c r="L41" s="449">
        <f t="shared" si="1"/>
        <v>6.4935064935064926</v>
      </c>
      <c r="M41" s="450">
        <f t="shared" si="1"/>
        <v>4.225352112676056</v>
      </c>
      <c r="N41" s="450">
        <f t="shared" si="1"/>
        <v>4.3859649122807012</v>
      </c>
    </row>
    <row r="42" spans="1:16" s="207" customFormat="1" ht="12.75" customHeight="1" thickBot="1">
      <c r="A42" s="204" t="s">
        <v>227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/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/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/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/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/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/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/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/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/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/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/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/>
    </row>
    <row r="55" spans="1:16" s="207" customFormat="1" ht="12.75" customHeight="1" thickBot="1">
      <c r="A55" s="210" t="s">
        <v>124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6" s="207" customFormat="1" ht="12.75" customHeight="1">
      <c r="A56" s="214" t="s">
        <v>6</v>
      </c>
      <c r="B56" s="535">
        <f>'No.5Ｂ（断面別）'!P30</f>
        <v>3</v>
      </c>
      <c r="C56" s="536">
        <f>'No.5Ｂ（断面別）'!P37</f>
        <v>5</v>
      </c>
      <c r="D56" s="537">
        <f>'No.5Ｂ（断面別）'!P38</f>
        <v>8</v>
      </c>
      <c r="E56" s="537">
        <f>'No.5Ｂ（断面別）'!P39</f>
        <v>3</v>
      </c>
      <c r="F56" s="537">
        <f>'No.5Ｂ（断面別）'!P40</f>
        <v>2</v>
      </c>
      <c r="G56" s="537">
        <f>'No.5Ｂ（断面別）'!P41</f>
        <v>6</v>
      </c>
      <c r="H56" s="537">
        <f>'No.5Ｂ（断面別）'!P42</f>
        <v>2</v>
      </c>
      <c r="I56" s="537">
        <f>'No.5Ｂ（断面別）'!P43</f>
        <v>8</v>
      </c>
      <c r="J56" s="537">
        <f>'No.5Ｂ（断面別）'!P44</f>
        <v>2</v>
      </c>
      <c r="K56" s="537">
        <f>'No.5Ｂ（断面別）'!P45</f>
        <v>5</v>
      </c>
      <c r="L56" s="537">
        <f>'No.5Ｂ（断面別）'!P52</f>
        <v>1</v>
      </c>
      <c r="M56" s="537">
        <f>'No.5Ｂ（断面別）'!P59</f>
        <v>2</v>
      </c>
      <c r="N56" s="215">
        <f>SUM(B56:M56)</f>
        <v>47</v>
      </c>
    </row>
    <row r="57" spans="1:16" s="207" customFormat="1" ht="12.75" customHeight="1" thickBot="1">
      <c r="A57" s="216" t="s">
        <v>125</v>
      </c>
      <c r="B57" s="538">
        <f>'No.5Ｂ（断面別）'!M30</f>
        <v>55</v>
      </c>
      <c r="C57" s="217">
        <f>'No.5Ｂ（断面別）'!M37</f>
        <v>77</v>
      </c>
      <c r="D57" s="539">
        <f>'No.5Ｂ（断面別）'!M38</f>
        <v>83</v>
      </c>
      <c r="E57" s="539">
        <f>'No.5Ｂ（断面別）'!M39</f>
        <v>59</v>
      </c>
      <c r="F57" s="539">
        <f>'No.5Ｂ（断面別）'!M40</f>
        <v>51</v>
      </c>
      <c r="G57" s="539">
        <f>'No.5Ｂ（断面別）'!M41</f>
        <v>65</v>
      </c>
      <c r="H57" s="539">
        <f>'No.5Ｂ（断面別）'!M42</f>
        <v>74</v>
      </c>
      <c r="I57" s="539">
        <f>'No.5Ｂ（断面別）'!M43</f>
        <v>69</v>
      </c>
      <c r="J57" s="539">
        <f>'No.5Ｂ（断面別）'!M44</f>
        <v>67</v>
      </c>
      <c r="K57" s="539">
        <f>'No.5Ｂ（断面別）'!M45</f>
        <v>94</v>
      </c>
      <c r="L57" s="539">
        <f>'No.5Ｂ（断面別）'!M52</f>
        <v>88</v>
      </c>
      <c r="M57" s="539">
        <f>'No.5Ｂ（断面別）'!M59</f>
        <v>113</v>
      </c>
      <c r="N57" s="218">
        <f>SUM(B57:M57)</f>
        <v>895</v>
      </c>
    </row>
    <row r="58" spans="1:16" s="207" customFormat="1" ht="12.75" customHeight="1" thickBot="1">
      <c r="A58" s="216" t="s">
        <v>126</v>
      </c>
      <c r="B58" s="444">
        <f t="shared" ref="B58:M58" si="2">SUM(B56:B57)</f>
        <v>58</v>
      </c>
      <c r="C58" s="445">
        <f t="shared" si="2"/>
        <v>82</v>
      </c>
      <c r="D58" s="445">
        <f t="shared" si="2"/>
        <v>91</v>
      </c>
      <c r="E58" s="445">
        <f t="shared" si="2"/>
        <v>62</v>
      </c>
      <c r="F58" s="445">
        <f t="shared" si="2"/>
        <v>53</v>
      </c>
      <c r="G58" s="445">
        <f t="shared" si="2"/>
        <v>71</v>
      </c>
      <c r="H58" s="445">
        <f t="shared" si="2"/>
        <v>76</v>
      </c>
      <c r="I58" s="445">
        <f t="shared" si="2"/>
        <v>77</v>
      </c>
      <c r="J58" s="445">
        <f t="shared" si="2"/>
        <v>69</v>
      </c>
      <c r="K58" s="445">
        <f t="shared" si="2"/>
        <v>99</v>
      </c>
      <c r="L58" s="445">
        <f t="shared" si="2"/>
        <v>89</v>
      </c>
      <c r="M58" s="446">
        <f t="shared" si="2"/>
        <v>115</v>
      </c>
      <c r="N58" s="447">
        <f>SUM(B58:M58)</f>
        <v>942</v>
      </c>
    </row>
    <row r="59" spans="1:16" s="207" customFormat="1" ht="12.75" customHeight="1" thickBot="1">
      <c r="A59" s="219" t="s">
        <v>127</v>
      </c>
      <c r="B59" s="448">
        <f>B56/B58*100</f>
        <v>5.1724137931034484</v>
      </c>
      <c r="C59" s="449">
        <f t="shared" ref="C59:N59" si="3">C56/C58*100</f>
        <v>6.0975609756097562</v>
      </c>
      <c r="D59" s="449">
        <f t="shared" si="3"/>
        <v>8.791208791208792</v>
      </c>
      <c r="E59" s="449">
        <f t="shared" si="3"/>
        <v>4.838709677419355</v>
      </c>
      <c r="F59" s="449">
        <f t="shared" si="3"/>
        <v>3.7735849056603774</v>
      </c>
      <c r="G59" s="449">
        <f t="shared" si="3"/>
        <v>8.4507042253521121</v>
      </c>
      <c r="H59" s="449">
        <f t="shared" si="3"/>
        <v>2.6315789473684208</v>
      </c>
      <c r="I59" s="449">
        <f t="shared" si="3"/>
        <v>10.38961038961039</v>
      </c>
      <c r="J59" s="449">
        <f t="shared" si="3"/>
        <v>2.8985507246376812</v>
      </c>
      <c r="K59" s="449">
        <f t="shared" si="3"/>
        <v>5.0505050505050502</v>
      </c>
      <c r="L59" s="449">
        <f t="shared" si="3"/>
        <v>1.1235955056179776</v>
      </c>
      <c r="M59" s="450">
        <f t="shared" si="3"/>
        <v>1.7391304347826086</v>
      </c>
      <c r="N59" s="450">
        <f t="shared" si="3"/>
        <v>4.9893842887473463</v>
      </c>
    </row>
    <row r="60" spans="1:16" s="207" customFormat="1" ht="12.75" customHeight="1" thickBot="1">
      <c r="A60" s="204" t="s">
        <v>132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/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/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/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/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/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/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/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/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/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/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/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/>
    </row>
    <row r="73" spans="1:16" s="207" customFormat="1" ht="12.75" customHeight="1" thickBot="1">
      <c r="A73" s="210" t="s">
        <v>124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6" s="207" customFormat="1" ht="12.75" customHeight="1">
      <c r="A74" s="214" t="s">
        <v>6</v>
      </c>
      <c r="B74" s="439">
        <f>B38+B56</f>
        <v>5</v>
      </c>
      <c r="C74" s="440">
        <f t="shared" ref="C74:M75" si="4">C38+C56</f>
        <v>12</v>
      </c>
      <c r="D74" s="440">
        <f t="shared" si="4"/>
        <v>12</v>
      </c>
      <c r="E74" s="440">
        <f t="shared" si="4"/>
        <v>4</v>
      </c>
      <c r="F74" s="440">
        <f t="shared" si="4"/>
        <v>7</v>
      </c>
      <c r="G74" s="440">
        <f t="shared" si="4"/>
        <v>10</v>
      </c>
      <c r="H74" s="440">
        <f t="shared" si="4"/>
        <v>4</v>
      </c>
      <c r="I74" s="440">
        <f t="shared" si="4"/>
        <v>13</v>
      </c>
      <c r="J74" s="440">
        <f t="shared" si="4"/>
        <v>5</v>
      </c>
      <c r="K74" s="440">
        <f t="shared" si="4"/>
        <v>9</v>
      </c>
      <c r="L74" s="440">
        <f t="shared" si="4"/>
        <v>6</v>
      </c>
      <c r="M74" s="441">
        <f t="shared" si="4"/>
        <v>5</v>
      </c>
      <c r="N74" s="215">
        <f>SUM(B74:M74)</f>
        <v>92</v>
      </c>
    </row>
    <row r="75" spans="1:16" s="207" customFormat="1" ht="12.75" customHeight="1" thickBot="1">
      <c r="A75" s="216" t="s">
        <v>125</v>
      </c>
      <c r="B75" s="442">
        <f>B39+B57</f>
        <v>185</v>
      </c>
      <c r="C75" s="217">
        <f t="shared" si="4"/>
        <v>184</v>
      </c>
      <c r="D75" s="217">
        <f t="shared" si="4"/>
        <v>208</v>
      </c>
      <c r="E75" s="217">
        <f t="shared" si="4"/>
        <v>139</v>
      </c>
      <c r="F75" s="217">
        <f t="shared" si="4"/>
        <v>104</v>
      </c>
      <c r="G75" s="217">
        <f t="shared" si="4"/>
        <v>139</v>
      </c>
      <c r="H75" s="217">
        <f t="shared" si="4"/>
        <v>135</v>
      </c>
      <c r="I75" s="217">
        <f t="shared" si="4"/>
        <v>150</v>
      </c>
      <c r="J75" s="217">
        <f t="shared" si="4"/>
        <v>121</v>
      </c>
      <c r="K75" s="217">
        <f t="shared" si="4"/>
        <v>170</v>
      </c>
      <c r="L75" s="217">
        <f t="shared" si="4"/>
        <v>160</v>
      </c>
      <c r="M75" s="443">
        <f t="shared" si="4"/>
        <v>181</v>
      </c>
      <c r="N75" s="218">
        <f>SUM(B75:M75)</f>
        <v>1876</v>
      </c>
    </row>
    <row r="76" spans="1:16" s="207" customFormat="1" ht="12.75" customHeight="1" thickBot="1">
      <c r="A76" s="216" t="s">
        <v>126</v>
      </c>
      <c r="B76" s="444">
        <f t="shared" ref="B76:M76" si="5">SUM(B74:B75)</f>
        <v>190</v>
      </c>
      <c r="C76" s="445">
        <f t="shared" si="5"/>
        <v>196</v>
      </c>
      <c r="D76" s="445">
        <f t="shared" si="5"/>
        <v>220</v>
      </c>
      <c r="E76" s="445">
        <f t="shared" si="5"/>
        <v>143</v>
      </c>
      <c r="F76" s="445">
        <f t="shared" si="5"/>
        <v>111</v>
      </c>
      <c r="G76" s="445">
        <f t="shared" si="5"/>
        <v>149</v>
      </c>
      <c r="H76" s="445">
        <f t="shared" si="5"/>
        <v>139</v>
      </c>
      <c r="I76" s="445">
        <f t="shared" si="5"/>
        <v>163</v>
      </c>
      <c r="J76" s="445">
        <f t="shared" si="5"/>
        <v>126</v>
      </c>
      <c r="K76" s="445">
        <f t="shared" si="5"/>
        <v>179</v>
      </c>
      <c r="L76" s="445">
        <f t="shared" si="5"/>
        <v>166</v>
      </c>
      <c r="M76" s="446">
        <f t="shared" si="5"/>
        <v>186</v>
      </c>
      <c r="N76" s="447">
        <f>SUM(B76:M76)</f>
        <v>1968</v>
      </c>
    </row>
    <row r="77" spans="1:16" s="207" customFormat="1" ht="12.75" customHeight="1" thickBot="1">
      <c r="A77" s="219" t="s">
        <v>127</v>
      </c>
      <c r="B77" s="448">
        <f>B74/B76*100</f>
        <v>2.6315789473684208</v>
      </c>
      <c r="C77" s="449">
        <f t="shared" ref="C77:N77" si="6">C74/C76*100</f>
        <v>6.1224489795918364</v>
      </c>
      <c r="D77" s="449">
        <f t="shared" si="6"/>
        <v>5.4545454545454541</v>
      </c>
      <c r="E77" s="449">
        <f t="shared" si="6"/>
        <v>2.7972027972027971</v>
      </c>
      <c r="F77" s="449">
        <f t="shared" si="6"/>
        <v>6.3063063063063058</v>
      </c>
      <c r="G77" s="449">
        <f t="shared" si="6"/>
        <v>6.7114093959731544</v>
      </c>
      <c r="H77" s="449">
        <f t="shared" si="6"/>
        <v>2.877697841726619</v>
      </c>
      <c r="I77" s="449">
        <f t="shared" si="6"/>
        <v>7.9754601226993866</v>
      </c>
      <c r="J77" s="449">
        <f t="shared" si="6"/>
        <v>3.9682539682539679</v>
      </c>
      <c r="K77" s="449">
        <f t="shared" si="6"/>
        <v>5.027932960893855</v>
      </c>
      <c r="L77" s="449">
        <f t="shared" si="6"/>
        <v>3.6144578313253009</v>
      </c>
      <c r="M77" s="450">
        <f t="shared" si="6"/>
        <v>2.6881720430107525</v>
      </c>
      <c r="N77" s="450">
        <f t="shared" si="6"/>
        <v>4.6747967479674797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77"/>
  <sheetViews>
    <sheetView view="pageBreakPreview" topLeftCell="A42" zoomScale="70" zoomScaleNormal="100" zoomScaleSheetLayoutView="70" workbookViewId="0">
      <selection activeCell="G84" sqref="G84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120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129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133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134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209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304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228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124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535">
        <f>'No.5Ｃ（断面別）'!G30</f>
        <v>22</v>
      </c>
      <c r="C38" s="536">
        <f>'No.5Ｃ（断面別）'!G37</f>
        <v>26</v>
      </c>
      <c r="D38" s="537">
        <f>'No.5Ｃ（断面別）'!G38</f>
        <v>50</v>
      </c>
      <c r="E38" s="537">
        <f>'No.5Ｃ（断面別）'!G39</f>
        <v>42</v>
      </c>
      <c r="F38" s="537">
        <f>'No.5Ｃ（断面別）'!G40</f>
        <v>29</v>
      </c>
      <c r="G38" s="537">
        <f>'No.5Ｃ（断面別）'!G41</f>
        <v>32</v>
      </c>
      <c r="H38" s="537">
        <f>'No.5Ｃ（断面別）'!G42</f>
        <v>41</v>
      </c>
      <c r="I38" s="537">
        <f>'No.5Ｃ（断面別）'!G43</f>
        <v>23</v>
      </c>
      <c r="J38" s="537">
        <f>'No.5Ｃ（断面別）'!G44</f>
        <v>26</v>
      </c>
      <c r="K38" s="537">
        <f>'No.5Ｃ（断面別）'!G45</f>
        <v>51</v>
      </c>
      <c r="L38" s="537">
        <f>'No.5Ｃ（断面別）'!G52</f>
        <v>39</v>
      </c>
      <c r="M38" s="537">
        <f>'No.5Ｃ（断面別）'!G59</f>
        <v>18</v>
      </c>
      <c r="N38" s="215">
        <f>SUM(B38:M38)</f>
        <v>399</v>
      </c>
      <c r="P38" s="207">
        <f>SUM(B38:M38)</f>
        <v>399</v>
      </c>
    </row>
    <row r="39" spans="1:16" s="207" customFormat="1" ht="12.75" customHeight="1" thickBot="1">
      <c r="A39" s="216" t="s">
        <v>125</v>
      </c>
      <c r="B39" s="538">
        <f>'No.5Ｃ（断面別）'!D30</f>
        <v>435</v>
      </c>
      <c r="C39" s="217">
        <f>'No.5Ｃ（断面別）'!D37</f>
        <v>382</v>
      </c>
      <c r="D39" s="539">
        <f>'No.5Ｃ（断面別）'!D38</f>
        <v>499</v>
      </c>
      <c r="E39" s="539">
        <f>'No.5Ｃ（断面別）'!D39</f>
        <v>457</v>
      </c>
      <c r="F39" s="539">
        <f>'No.5Ｃ（断面別）'!D40</f>
        <v>426</v>
      </c>
      <c r="G39" s="539">
        <f>'No.5Ｃ（断面別）'!D41</f>
        <v>417</v>
      </c>
      <c r="H39" s="539">
        <f>'No.5Ｃ（断面別）'!D42</f>
        <v>446</v>
      </c>
      <c r="I39" s="539">
        <f>'No.5Ｃ（断面別）'!D43</f>
        <v>287</v>
      </c>
      <c r="J39" s="539">
        <f>'No.5Ｃ（断面別）'!D44</f>
        <v>415</v>
      </c>
      <c r="K39" s="539">
        <f>'No.5Ｃ（断面別）'!D45</f>
        <v>505</v>
      </c>
      <c r="L39" s="539">
        <f>'No.5Ｃ（断面別）'!D52</f>
        <v>435</v>
      </c>
      <c r="M39" s="539">
        <f>'No.5Ｃ（断面別）'!D59</f>
        <v>494</v>
      </c>
      <c r="N39" s="218">
        <f>SUM(B39:M39)</f>
        <v>5198</v>
      </c>
      <c r="P39" s="207">
        <f t="shared" ref="P39:P76" si="0">SUM(B39:M39)</f>
        <v>5198</v>
      </c>
    </row>
    <row r="40" spans="1:16" s="207" customFormat="1" ht="12.75" customHeight="1" thickBot="1">
      <c r="A40" s="216" t="s">
        <v>126</v>
      </c>
      <c r="B40" s="444">
        <f t="shared" ref="B40:M40" si="1">SUM(B38:B39)</f>
        <v>457</v>
      </c>
      <c r="C40" s="445">
        <f t="shared" si="1"/>
        <v>408</v>
      </c>
      <c r="D40" s="445">
        <f t="shared" si="1"/>
        <v>549</v>
      </c>
      <c r="E40" s="445">
        <f t="shared" si="1"/>
        <v>499</v>
      </c>
      <c r="F40" s="445">
        <f t="shared" si="1"/>
        <v>455</v>
      </c>
      <c r="G40" s="445">
        <f t="shared" si="1"/>
        <v>449</v>
      </c>
      <c r="H40" s="445">
        <f t="shared" si="1"/>
        <v>487</v>
      </c>
      <c r="I40" s="445">
        <f t="shared" si="1"/>
        <v>310</v>
      </c>
      <c r="J40" s="445">
        <f t="shared" si="1"/>
        <v>441</v>
      </c>
      <c r="K40" s="445">
        <f t="shared" si="1"/>
        <v>556</v>
      </c>
      <c r="L40" s="445">
        <f t="shared" si="1"/>
        <v>474</v>
      </c>
      <c r="M40" s="446">
        <f t="shared" si="1"/>
        <v>512</v>
      </c>
      <c r="N40" s="447">
        <f>SUM(B40:M40)</f>
        <v>5597</v>
      </c>
      <c r="P40" s="207">
        <f t="shared" si="0"/>
        <v>5597</v>
      </c>
    </row>
    <row r="41" spans="1:16" s="207" customFormat="1" ht="12.75" customHeight="1" thickBot="1">
      <c r="A41" s="219" t="s">
        <v>127</v>
      </c>
      <c r="B41" s="448">
        <f>B38/B40*100</f>
        <v>4.814004376367615</v>
      </c>
      <c r="C41" s="449">
        <f t="shared" ref="C41:N41" si="2">C38/C40*100</f>
        <v>6.3725490196078427</v>
      </c>
      <c r="D41" s="449">
        <f t="shared" si="2"/>
        <v>9.1074681238615653</v>
      </c>
      <c r="E41" s="449">
        <f t="shared" si="2"/>
        <v>8.4168336673346698</v>
      </c>
      <c r="F41" s="449">
        <f t="shared" si="2"/>
        <v>6.3736263736263732</v>
      </c>
      <c r="G41" s="449">
        <f t="shared" si="2"/>
        <v>7.1269487750556788</v>
      </c>
      <c r="H41" s="449">
        <f t="shared" si="2"/>
        <v>8.4188911704312108</v>
      </c>
      <c r="I41" s="449">
        <f t="shared" si="2"/>
        <v>7.419354838709677</v>
      </c>
      <c r="J41" s="449">
        <f t="shared" si="2"/>
        <v>5.895691609977324</v>
      </c>
      <c r="K41" s="449">
        <f t="shared" si="2"/>
        <v>9.1726618705035978</v>
      </c>
      <c r="L41" s="449">
        <f t="shared" si="2"/>
        <v>8.2278481012658222</v>
      </c>
      <c r="M41" s="450">
        <f t="shared" si="2"/>
        <v>3.515625</v>
      </c>
      <c r="N41" s="450">
        <f t="shared" si="2"/>
        <v>7.128819010184027</v>
      </c>
      <c r="P41" s="207">
        <f t="shared" si="0"/>
        <v>84.86150292674138</v>
      </c>
    </row>
    <row r="42" spans="1:16" s="207" customFormat="1" ht="12.75" customHeight="1" thickBot="1">
      <c r="A42" s="204" t="s">
        <v>229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  <c r="P42" s="207">
        <f t="shared" si="0"/>
        <v>0</v>
      </c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>
        <f t="shared" si="0"/>
        <v>0</v>
      </c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>
        <f t="shared" si="0"/>
        <v>0</v>
      </c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>
        <f t="shared" si="0"/>
        <v>0</v>
      </c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>
        <f t="shared" si="0"/>
        <v>0</v>
      </c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>
        <f t="shared" si="0"/>
        <v>0</v>
      </c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>
        <f t="shared" si="0"/>
        <v>0</v>
      </c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>
        <f t="shared" si="0"/>
        <v>0</v>
      </c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>
        <f t="shared" si="0"/>
        <v>0</v>
      </c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>
        <f t="shared" si="0"/>
        <v>0</v>
      </c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>
        <f t="shared" si="0"/>
        <v>0</v>
      </c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>
        <f t="shared" si="0"/>
        <v>0</v>
      </c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>
        <f t="shared" si="0"/>
        <v>0</v>
      </c>
    </row>
    <row r="55" spans="1:16" s="207" customFormat="1" ht="12.75" customHeight="1" thickBot="1">
      <c r="A55" s="210" t="s">
        <v>124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  <c r="P55" s="207">
        <f t="shared" si="0"/>
        <v>150</v>
      </c>
    </row>
    <row r="56" spans="1:16" s="207" customFormat="1" ht="12.75" customHeight="1">
      <c r="A56" s="214" t="s">
        <v>6</v>
      </c>
      <c r="B56" s="535">
        <f>'No.5Ｃ（断面別）'!P30</f>
        <v>45</v>
      </c>
      <c r="C56" s="536">
        <f>'No.5Ｃ（断面別）'!P37</f>
        <v>37</v>
      </c>
      <c r="D56" s="537">
        <f>'No.5Ｃ（断面別）'!P38</f>
        <v>61</v>
      </c>
      <c r="E56" s="537">
        <f>'No.5Ｃ（断面別）'!P39</f>
        <v>52</v>
      </c>
      <c r="F56" s="537">
        <f>'No.5Ｃ（断面別）'!P40</f>
        <v>38</v>
      </c>
      <c r="G56" s="537">
        <f>'No.5Ｃ（断面別）'!P41</f>
        <v>30</v>
      </c>
      <c r="H56" s="537">
        <f>'No.5Ｃ（断面別）'!P42</f>
        <v>36</v>
      </c>
      <c r="I56" s="537">
        <f>'No.5Ｃ（断面別）'!P43</f>
        <v>38</v>
      </c>
      <c r="J56" s="537">
        <f>'No.5Ｃ（断面別）'!P44</f>
        <v>31</v>
      </c>
      <c r="K56" s="537">
        <f>'No.5Ｃ（断面別）'!P45</f>
        <v>29</v>
      </c>
      <c r="L56" s="537">
        <f>'No.5Ｃ（断面別）'!P52</f>
        <v>15</v>
      </c>
      <c r="M56" s="537">
        <f>'No.5Ｃ（断面別）'!P59</f>
        <v>10</v>
      </c>
      <c r="N56" s="215">
        <f>SUM(B56:M56)</f>
        <v>422</v>
      </c>
      <c r="P56" s="207">
        <f t="shared" si="0"/>
        <v>422</v>
      </c>
    </row>
    <row r="57" spans="1:16" s="207" customFormat="1" ht="12.75" customHeight="1" thickBot="1">
      <c r="A57" s="216" t="s">
        <v>125</v>
      </c>
      <c r="B57" s="538">
        <f>'No.5Ｃ（断面別）'!M30</f>
        <v>489</v>
      </c>
      <c r="C57" s="217">
        <f>'No.5Ｃ（断面別）'!M37</f>
        <v>486</v>
      </c>
      <c r="D57" s="539">
        <f>'No.5Ｃ（断面別）'!M38</f>
        <v>544</v>
      </c>
      <c r="E57" s="539">
        <f>'No.5Ｃ（断面別）'!M39</f>
        <v>382</v>
      </c>
      <c r="F57" s="539">
        <f>'No.5Ｃ（断面別）'!M40</f>
        <v>358</v>
      </c>
      <c r="G57" s="539">
        <f>'No.5Ｃ（断面別）'!M41</f>
        <v>478</v>
      </c>
      <c r="H57" s="539">
        <f>'No.5Ｃ（断面別）'!M42</f>
        <v>463</v>
      </c>
      <c r="I57" s="539">
        <f>'No.5Ｃ（断面別）'!M43</f>
        <v>527</v>
      </c>
      <c r="J57" s="539">
        <f>'No.5Ｃ（断面別）'!M44</f>
        <v>537</v>
      </c>
      <c r="K57" s="539">
        <f>'No.5Ｃ（断面別）'!M45</f>
        <v>470</v>
      </c>
      <c r="L57" s="539">
        <f>'No.5Ｃ（断面別）'!M52</f>
        <v>574</v>
      </c>
      <c r="M57" s="539">
        <f>'No.5Ｃ（断面別）'!M59</f>
        <v>673</v>
      </c>
      <c r="N57" s="218">
        <f>SUM(B57:M57)</f>
        <v>5981</v>
      </c>
      <c r="P57" s="207">
        <f t="shared" si="0"/>
        <v>5981</v>
      </c>
    </row>
    <row r="58" spans="1:16" s="207" customFormat="1" ht="12.75" customHeight="1" thickBot="1">
      <c r="A58" s="216" t="s">
        <v>126</v>
      </c>
      <c r="B58" s="444">
        <f t="shared" ref="B58:M58" si="3">SUM(B56:B57)</f>
        <v>534</v>
      </c>
      <c r="C58" s="445">
        <f t="shared" si="3"/>
        <v>523</v>
      </c>
      <c r="D58" s="445">
        <f t="shared" si="3"/>
        <v>605</v>
      </c>
      <c r="E58" s="445">
        <f t="shared" si="3"/>
        <v>434</v>
      </c>
      <c r="F58" s="445">
        <f t="shared" si="3"/>
        <v>396</v>
      </c>
      <c r="G58" s="445">
        <f t="shared" si="3"/>
        <v>508</v>
      </c>
      <c r="H58" s="445">
        <f t="shared" si="3"/>
        <v>499</v>
      </c>
      <c r="I58" s="445">
        <f t="shared" si="3"/>
        <v>565</v>
      </c>
      <c r="J58" s="445">
        <f t="shared" si="3"/>
        <v>568</v>
      </c>
      <c r="K58" s="445">
        <f t="shared" si="3"/>
        <v>499</v>
      </c>
      <c r="L58" s="445">
        <f t="shared" si="3"/>
        <v>589</v>
      </c>
      <c r="M58" s="446">
        <f t="shared" si="3"/>
        <v>683</v>
      </c>
      <c r="N58" s="447">
        <f>SUM(B58:M58)</f>
        <v>6403</v>
      </c>
      <c r="P58" s="207">
        <f t="shared" si="0"/>
        <v>6403</v>
      </c>
    </row>
    <row r="59" spans="1:16" s="207" customFormat="1" ht="12.75" customHeight="1" thickBot="1">
      <c r="A59" s="219" t="s">
        <v>127</v>
      </c>
      <c r="B59" s="448">
        <f>B56/B58*100</f>
        <v>8.4269662921348321</v>
      </c>
      <c r="C59" s="449">
        <f t="shared" ref="C59:N59" si="4">C56/C58*100</f>
        <v>7.0745697896749515</v>
      </c>
      <c r="D59" s="449">
        <f t="shared" si="4"/>
        <v>10.082644628099173</v>
      </c>
      <c r="E59" s="449">
        <f t="shared" si="4"/>
        <v>11.981566820276496</v>
      </c>
      <c r="F59" s="449">
        <f t="shared" si="4"/>
        <v>9.5959595959595951</v>
      </c>
      <c r="G59" s="449">
        <f t="shared" si="4"/>
        <v>5.9055118110236222</v>
      </c>
      <c r="H59" s="449">
        <f t="shared" si="4"/>
        <v>7.214428857715431</v>
      </c>
      <c r="I59" s="449">
        <f t="shared" si="4"/>
        <v>6.7256637168141591</v>
      </c>
      <c r="J59" s="449">
        <f t="shared" si="4"/>
        <v>5.457746478873239</v>
      </c>
      <c r="K59" s="449">
        <f t="shared" si="4"/>
        <v>5.811623246492986</v>
      </c>
      <c r="L59" s="449">
        <f t="shared" si="4"/>
        <v>2.5466893039049237</v>
      </c>
      <c r="M59" s="450">
        <f t="shared" si="4"/>
        <v>1.4641288433382138</v>
      </c>
      <c r="N59" s="450">
        <f t="shared" si="4"/>
        <v>6.5906606278307036</v>
      </c>
      <c r="P59" s="207">
        <f t="shared" si="0"/>
        <v>82.287499384307623</v>
      </c>
    </row>
    <row r="60" spans="1:16" s="207" customFormat="1" ht="12.75" customHeight="1" thickBot="1">
      <c r="A60" s="204" t="s">
        <v>135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  <c r="P60" s="207">
        <f t="shared" si="0"/>
        <v>0</v>
      </c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>
        <f t="shared" si="0"/>
        <v>0</v>
      </c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>
        <f t="shared" si="0"/>
        <v>0</v>
      </c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>
        <f t="shared" si="0"/>
        <v>0</v>
      </c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>
        <f t="shared" si="0"/>
        <v>0</v>
      </c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>
        <f t="shared" si="0"/>
        <v>0</v>
      </c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>
        <f t="shared" si="0"/>
        <v>0</v>
      </c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>
        <f t="shared" si="0"/>
        <v>0</v>
      </c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>
        <f t="shared" si="0"/>
        <v>0</v>
      </c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>
        <f t="shared" si="0"/>
        <v>0</v>
      </c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>
        <f t="shared" si="0"/>
        <v>0</v>
      </c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>
        <f t="shared" si="0"/>
        <v>0</v>
      </c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>
        <f t="shared" si="0"/>
        <v>0</v>
      </c>
    </row>
    <row r="73" spans="1:16" s="207" customFormat="1" ht="12.75" customHeight="1" thickBot="1">
      <c r="A73" s="210" t="s">
        <v>124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  <c r="P73" s="207">
        <f t="shared" si="0"/>
        <v>150</v>
      </c>
    </row>
    <row r="74" spans="1:16" s="207" customFormat="1" ht="12.75" customHeight="1">
      <c r="A74" s="214" t="s">
        <v>6</v>
      </c>
      <c r="B74" s="439">
        <f>B38+B56</f>
        <v>67</v>
      </c>
      <c r="C74" s="440">
        <f t="shared" ref="C74:M75" si="5">C38+C56</f>
        <v>63</v>
      </c>
      <c r="D74" s="440">
        <f t="shared" si="5"/>
        <v>111</v>
      </c>
      <c r="E74" s="440">
        <f t="shared" si="5"/>
        <v>94</v>
      </c>
      <c r="F74" s="440">
        <f t="shared" si="5"/>
        <v>67</v>
      </c>
      <c r="G74" s="440">
        <f t="shared" si="5"/>
        <v>62</v>
      </c>
      <c r="H74" s="440">
        <f t="shared" si="5"/>
        <v>77</v>
      </c>
      <c r="I74" s="440">
        <f t="shared" si="5"/>
        <v>61</v>
      </c>
      <c r="J74" s="440">
        <f t="shared" si="5"/>
        <v>57</v>
      </c>
      <c r="K74" s="440">
        <f t="shared" si="5"/>
        <v>80</v>
      </c>
      <c r="L74" s="440">
        <f t="shared" si="5"/>
        <v>54</v>
      </c>
      <c r="M74" s="441">
        <f t="shared" si="5"/>
        <v>28</v>
      </c>
      <c r="N74" s="215">
        <f>SUM(B74:M74)</f>
        <v>821</v>
      </c>
      <c r="P74" s="207">
        <f t="shared" si="0"/>
        <v>821</v>
      </c>
    </row>
    <row r="75" spans="1:16" s="207" customFormat="1" ht="12.75" customHeight="1" thickBot="1">
      <c r="A75" s="216" t="s">
        <v>125</v>
      </c>
      <c r="B75" s="442">
        <f>B39+B57</f>
        <v>924</v>
      </c>
      <c r="C75" s="217">
        <f t="shared" si="5"/>
        <v>868</v>
      </c>
      <c r="D75" s="217">
        <f t="shared" si="5"/>
        <v>1043</v>
      </c>
      <c r="E75" s="217">
        <f t="shared" si="5"/>
        <v>839</v>
      </c>
      <c r="F75" s="217">
        <f t="shared" si="5"/>
        <v>784</v>
      </c>
      <c r="G75" s="217">
        <f t="shared" si="5"/>
        <v>895</v>
      </c>
      <c r="H75" s="217">
        <f t="shared" si="5"/>
        <v>909</v>
      </c>
      <c r="I75" s="217">
        <f t="shared" si="5"/>
        <v>814</v>
      </c>
      <c r="J75" s="217">
        <f t="shared" si="5"/>
        <v>952</v>
      </c>
      <c r="K75" s="217">
        <f t="shared" si="5"/>
        <v>975</v>
      </c>
      <c r="L75" s="217">
        <f t="shared" si="5"/>
        <v>1009</v>
      </c>
      <c r="M75" s="217">
        <f t="shared" si="5"/>
        <v>1167</v>
      </c>
      <c r="N75" s="218">
        <f>SUM(B75:M75)</f>
        <v>11179</v>
      </c>
      <c r="P75" s="207">
        <f t="shared" si="0"/>
        <v>11179</v>
      </c>
    </row>
    <row r="76" spans="1:16" s="207" customFormat="1" ht="12.75" customHeight="1" thickBot="1">
      <c r="A76" s="216" t="s">
        <v>126</v>
      </c>
      <c r="B76" s="444">
        <f t="shared" ref="B76:M76" si="6">SUM(B74:B75)</f>
        <v>991</v>
      </c>
      <c r="C76" s="445">
        <f t="shared" si="6"/>
        <v>931</v>
      </c>
      <c r="D76" s="445">
        <f t="shared" si="6"/>
        <v>1154</v>
      </c>
      <c r="E76" s="445">
        <f t="shared" si="6"/>
        <v>933</v>
      </c>
      <c r="F76" s="445">
        <f t="shared" si="6"/>
        <v>851</v>
      </c>
      <c r="G76" s="445">
        <f t="shared" si="6"/>
        <v>957</v>
      </c>
      <c r="H76" s="445">
        <f t="shared" si="6"/>
        <v>986</v>
      </c>
      <c r="I76" s="445">
        <f t="shared" si="6"/>
        <v>875</v>
      </c>
      <c r="J76" s="445">
        <f t="shared" si="6"/>
        <v>1009</v>
      </c>
      <c r="K76" s="445">
        <f t="shared" si="6"/>
        <v>1055</v>
      </c>
      <c r="L76" s="445">
        <f t="shared" si="6"/>
        <v>1063</v>
      </c>
      <c r="M76" s="446">
        <f t="shared" si="6"/>
        <v>1195</v>
      </c>
      <c r="N76" s="447">
        <f>SUM(B76:M76)</f>
        <v>12000</v>
      </c>
      <c r="P76" s="207">
        <f t="shared" si="0"/>
        <v>12000</v>
      </c>
    </row>
    <row r="77" spans="1:16" s="207" customFormat="1" ht="12.75" customHeight="1" thickBot="1">
      <c r="A77" s="219" t="s">
        <v>127</v>
      </c>
      <c r="B77" s="448">
        <f>B74/B76*100</f>
        <v>6.7608476286579222</v>
      </c>
      <c r="C77" s="449">
        <f t="shared" ref="C77:N77" si="7">C74/C76*100</f>
        <v>6.7669172932330826</v>
      </c>
      <c r="D77" s="449">
        <f t="shared" si="7"/>
        <v>9.6187175043327553</v>
      </c>
      <c r="E77" s="449">
        <f t="shared" si="7"/>
        <v>10.07502679528403</v>
      </c>
      <c r="F77" s="449">
        <f t="shared" si="7"/>
        <v>7.873090481786134</v>
      </c>
      <c r="G77" s="449">
        <f t="shared" si="7"/>
        <v>6.4785788923719956</v>
      </c>
      <c r="H77" s="449">
        <f t="shared" si="7"/>
        <v>7.809330628803246</v>
      </c>
      <c r="I77" s="449">
        <f t="shared" si="7"/>
        <v>6.9714285714285715</v>
      </c>
      <c r="J77" s="449">
        <f t="shared" si="7"/>
        <v>5.6491575817641229</v>
      </c>
      <c r="K77" s="449">
        <f t="shared" si="7"/>
        <v>7.5829383886255926</v>
      </c>
      <c r="L77" s="449">
        <f t="shared" si="7"/>
        <v>5.0799623706491062</v>
      </c>
      <c r="M77" s="450">
        <f t="shared" si="7"/>
        <v>2.3430962343096233</v>
      </c>
      <c r="N77" s="450">
        <f t="shared" si="7"/>
        <v>6.8416666666666668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E107"/>
  <sheetViews>
    <sheetView view="pageBreakPreview" topLeftCell="A17" zoomScale="70" zoomScaleNormal="75" zoomScaleSheetLayoutView="70" workbookViewId="0">
      <selection activeCell="B53" sqref="B53"/>
    </sheetView>
  </sheetViews>
  <sheetFormatPr defaultRowHeight="12"/>
  <cols>
    <col min="1" max="1" width="10.1640625" style="280" customWidth="1"/>
    <col min="2" max="3" width="6.6640625" style="280" customWidth="1"/>
    <col min="4" max="5" width="7.83203125" style="221" customWidth="1"/>
    <col min="6" max="6" width="10.1640625" style="221" customWidth="1"/>
    <col min="7" max="13" width="7.83203125" style="221" customWidth="1"/>
    <col min="14" max="14" width="10.1640625" style="221" customWidth="1"/>
    <col min="15" max="16" width="6.6640625" style="221" customWidth="1"/>
    <col min="17" max="18" width="7.83203125" style="221" customWidth="1"/>
    <col min="19" max="19" width="10.1640625" style="221" customWidth="1"/>
    <col min="20" max="26" width="7.83203125" style="221" customWidth="1"/>
    <col min="27" max="27" width="9.33203125" style="221"/>
    <col min="28" max="33" width="9.33203125" style="221" customWidth="1"/>
    <col min="34" max="16384" width="9.33203125" style="221"/>
  </cols>
  <sheetData>
    <row r="1" spans="1:26" ht="15.6" customHeight="1" thickBot="1">
      <c r="A1" s="540"/>
      <c r="B1" s="220"/>
      <c r="C1" s="220"/>
      <c r="F1" s="541"/>
    </row>
    <row r="2" spans="1:26" ht="16.5" customHeight="1">
      <c r="A2" s="222"/>
      <c r="B2" s="223"/>
      <c r="C2" s="223"/>
      <c r="D2" s="224"/>
      <c r="E2" s="224"/>
      <c r="F2" s="224"/>
      <c r="G2" s="224"/>
      <c r="H2" s="224"/>
      <c r="I2" s="224"/>
      <c r="J2" s="224"/>
      <c r="K2" s="224"/>
      <c r="L2" s="224"/>
      <c r="M2" s="226"/>
      <c r="N2" s="225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6"/>
    </row>
    <row r="3" spans="1:26" ht="16.5" customHeight="1">
      <c r="A3" s="227"/>
      <c r="B3" s="228"/>
      <c r="C3" s="228"/>
      <c r="D3" s="229"/>
      <c r="E3" s="229"/>
      <c r="F3" s="229"/>
      <c r="G3" s="229"/>
      <c r="H3" s="229"/>
      <c r="I3" s="229"/>
      <c r="J3" s="229"/>
      <c r="K3" s="229"/>
      <c r="L3" s="229"/>
      <c r="M3" s="231"/>
      <c r="N3" s="230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1"/>
    </row>
    <row r="4" spans="1:26" ht="16.5" customHeight="1">
      <c r="A4" s="232"/>
      <c r="B4" s="233"/>
      <c r="C4" s="233"/>
      <c r="D4" s="229"/>
      <c r="E4" s="229"/>
      <c r="F4" s="229"/>
      <c r="G4" s="229"/>
      <c r="H4" s="229"/>
      <c r="I4" s="229"/>
      <c r="J4" s="229"/>
      <c r="K4" s="229"/>
      <c r="L4" s="229"/>
      <c r="M4" s="231"/>
      <c r="N4" s="230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1"/>
    </row>
    <row r="5" spans="1:26" ht="27.75" customHeight="1">
      <c r="A5" s="227" t="s">
        <v>136</v>
      </c>
      <c r="B5" s="228"/>
      <c r="C5" s="228"/>
      <c r="D5" s="228"/>
      <c r="E5" s="228"/>
      <c r="F5" s="228"/>
      <c r="G5" s="228"/>
      <c r="H5" s="228"/>
      <c r="I5" s="234"/>
      <c r="J5" s="234"/>
      <c r="K5" s="234"/>
      <c r="L5" s="234"/>
      <c r="M5" s="231"/>
      <c r="N5" s="230"/>
      <c r="O5" s="229"/>
      <c r="P5" s="229"/>
      <c r="W5" s="229"/>
      <c r="X5" s="229"/>
      <c r="Y5" s="229"/>
      <c r="Z5" s="231"/>
    </row>
    <row r="6" spans="1:26" ht="20.100000000000001" customHeight="1">
      <c r="A6" s="235"/>
      <c r="B6" s="220"/>
      <c r="C6" s="220"/>
      <c r="D6" s="233"/>
      <c r="E6" s="233"/>
      <c r="F6" s="233"/>
      <c r="G6" s="233"/>
      <c r="H6" s="233"/>
      <c r="I6" s="229"/>
      <c r="J6" s="229"/>
      <c r="K6" s="229"/>
      <c r="L6" s="229"/>
      <c r="M6" s="231"/>
      <c r="N6" s="230"/>
      <c r="O6" s="229"/>
      <c r="P6" s="229"/>
      <c r="W6" s="229"/>
      <c r="X6" s="229"/>
      <c r="Y6" s="229"/>
      <c r="Z6" s="231"/>
    </row>
    <row r="7" spans="1:26" ht="20.100000000000001" customHeight="1">
      <c r="A7" s="235"/>
      <c r="B7" s="220"/>
      <c r="C7" s="220"/>
      <c r="D7" s="229"/>
      <c r="E7" s="229"/>
      <c r="F7" s="542" t="s">
        <v>55</v>
      </c>
      <c r="G7" s="229"/>
      <c r="H7" s="229"/>
      <c r="I7" s="229"/>
      <c r="J7" s="229"/>
      <c r="K7" s="229"/>
      <c r="L7" s="229"/>
      <c r="M7" s="231"/>
      <c r="N7" s="230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31"/>
    </row>
    <row r="8" spans="1:26" ht="20.100000000000001" customHeight="1">
      <c r="A8" s="235"/>
      <c r="B8" s="220"/>
      <c r="C8" s="220"/>
      <c r="D8" s="229"/>
      <c r="E8" s="229"/>
      <c r="F8" s="229"/>
      <c r="G8" s="229"/>
      <c r="H8" s="229"/>
      <c r="I8" s="229"/>
      <c r="J8" s="229"/>
      <c r="K8" s="229"/>
      <c r="L8" s="229"/>
      <c r="M8" s="231"/>
      <c r="N8" s="230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31"/>
    </row>
    <row r="9" spans="1:26" ht="20.100000000000001" customHeight="1">
      <c r="A9" s="235"/>
      <c r="B9" s="220"/>
      <c r="C9" s="220"/>
      <c r="D9" s="229"/>
      <c r="E9" s="229"/>
      <c r="F9" s="229"/>
      <c r="G9" s="229"/>
      <c r="H9" s="229"/>
      <c r="I9" s="229"/>
      <c r="J9" s="229"/>
      <c r="K9" s="229"/>
      <c r="L9" s="229"/>
      <c r="M9" s="231"/>
      <c r="N9" s="230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31"/>
    </row>
    <row r="10" spans="1:26" ht="20.100000000000001" customHeight="1">
      <c r="A10" s="235"/>
      <c r="B10" s="220"/>
      <c r="C10" s="220"/>
      <c r="D10" s="229"/>
      <c r="E10" s="229"/>
      <c r="F10" s="229"/>
      <c r="G10" s="229"/>
      <c r="H10" s="229"/>
      <c r="I10" s="229"/>
      <c r="J10" s="229"/>
      <c r="K10" s="229"/>
      <c r="L10" s="229"/>
      <c r="M10" s="231"/>
      <c r="N10" s="230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31"/>
    </row>
    <row r="11" spans="1:26" ht="20.100000000000001" customHeight="1">
      <c r="A11" s="235"/>
      <c r="B11" s="220"/>
      <c r="C11" s="220"/>
      <c r="D11" s="229"/>
      <c r="E11" s="229"/>
      <c r="F11" s="229"/>
      <c r="G11" s="229"/>
      <c r="H11" s="229"/>
      <c r="I11" s="229"/>
      <c r="J11" s="229"/>
      <c r="K11" s="229"/>
      <c r="L11" s="229"/>
      <c r="M11" s="231"/>
      <c r="N11" s="230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31"/>
    </row>
    <row r="12" spans="1:26" ht="20.100000000000001" customHeight="1">
      <c r="A12" s="235"/>
      <c r="B12" s="220"/>
      <c r="C12" s="220"/>
      <c r="D12" s="229"/>
      <c r="E12" s="229"/>
      <c r="F12" s="229"/>
      <c r="G12" s="229"/>
      <c r="H12" s="229"/>
      <c r="I12" s="229"/>
      <c r="J12" s="229"/>
      <c r="K12" s="229"/>
      <c r="L12" s="229"/>
      <c r="M12" s="231"/>
      <c r="N12" s="230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31"/>
    </row>
    <row r="13" spans="1:26" ht="20.100000000000001" customHeight="1">
      <c r="A13" s="235"/>
      <c r="B13" s="220"/>
      <c r="C13" s="220"/>
      <c r="D13" s="229"/>
      <c r="E13" s="229"/>
      <c r="F13" s="229"/>
      <c r="G13" s="229"/>
      <c r="H13" s="229"/>
      <c r="I13" s="229"/>
      <c r="J13" s="229"/>
      <c r="K13" s="229"/>
      <c r="L13" s="229"/>
      <c r="M13" s="231"/>
      <c r="N13" s="230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31"/>
    </row>
    <row r="14" spans="1:26" ht="20.100000000000001" customHeight="1">
      <c r="A14" s="236" t="s">
        <v>212</v>
      </c>
      <c r="B14" s="237"/>
      <c r="C14" s="237"/>
      <c r="D14" s="229"/>
      <c r="E14" s="229"/>
      <c r="F14" s="229"/>
      <c r="G14" s="229"/>
      <c r="H14" s="229"/>
      <c r="I14" s="238"/>
      <c r="J14" s="229"/>
      <c r="K14" s="229"/>
      <c r="L14" s="229"/>
      <c r="M14" s="231"/>
      <c r="N14" s="230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31"/>
    </row>
    <row r="15" spans="1:26" ht="20.100000000000001" customHeight="1">
      <c r="A15" s="236"/>
      <c r="B15" s="237"/>
      <c r="C15" s="237"/>
      <c r="D15" s="229"/>
      <c r="E15" s="229"/>
      <c r="F15" s="229"/>
      <c r="G15" s="229"/>
      <c r="H15" s="229"/>
      <c r="I15" s="229"/>
      <c r="J15" s="229"/>
      <c r="K15" s="229"/>
      <c r="L15" s="229"/>
      <c r="M15" s="231"/>
      <c r="N15" s="230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31"/>
    </row>
    <row r="16" spans="1:26" ht="20.100000000000001" customHeight="1">
      <c r="A16" s="236" t="s">
        <v>137</v>
      </c>
      <c r="B16" s="237"/>
      <c r="C16" s="237"/>
      <c r="D16" s="229"/>
      <c r="E16" s="229"/>
      <c r="F16" s="229"/>
      <c r="G16" s="229"/>
      <c r="H16" s="229"/>
      <c r="I16" s="229"/>
      <c r="J16" s="229"/>
      <c r="K16" s="229"/>
      <c r="L16" s="229"/>
      <c r="M16" s="231"/>
      <c r="N16" s="230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31"/>
    </row>
    <row r="17" spans="1:31" ht="20.100000000000001" customHeight="1">
      <c r="A17" s="239"/>
      <c r="B17" s="240"/>
      <c r="C17" s="240"/>
      <c r="D17" s="229"/>
      <c r="E17" s="229"/>
      <c r="F17" s="229"/>
      <c r="G17" s="229"/>
      <c r="H17" s="229"/>
      <c r="I17" s="229"/>
      <c r="J17" s="229"/>
      <c r="K17" s="229"/>
      <c r="L17" s="229"/>
      <c r="M17" s="231"/>
      <c r="N17" s="230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31"/>
    </row>
    <row r="18" spans="1:31" ht="20.100000000000001" customHeight="1">
      <c r="A18" s="239" t="s">
        <v>305</v>
      </c>
      <c r="B18" s="240"/>
      <c r="C18" s="240"/>
      <c r="D18" s="229"/>
      <c r="E18" s="229"/>
      <c r="F18" s="229"/>
      <c r="G18" s="229"/>
      <c r="H18" s="229"/>
      <c r="I18" s="229"/>
      <c r="J18" s="229"/>
      <c r="K18" s="229"/>
      <c r="L18" s="229"/>
      <c r="M18" s="231"/>
      <c r="N18" s="230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31"/>
    </row>
    <row r="19" spans="1:31" ht="20.100000000000001" customHeight="1">
      <c r="A19" s="235"/>
      <c r="B19" s="220"/>
      <c r="C19" s="220"/>
      <c r="D19" s="229"/>
      <c r="E19" s="229"/>
      <c r="F19" s="229"/>
      <c r="G19" s="229"/>
      <c r="H19" s="229"/>
      <c r="I19" s="229"/>
      <c r="J19" s="229"/>
      <c r="K19" s="229"/>
      <c r="L19" s="229"/>
      <c r="M19" s="231"/>
      <c r="N19" s="230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31"/>
    </row>
    <row r="20" spans="1:31" ht="20.100000000000001" customHeight="1">
      <c r="A20" s="241"/>
      <c r="B20" s="242"/>
      <c r="C20" s="242"/>
      <c r="D20" s="229"/>
      <c r="E20" s="229"/>
      <c r="F20" s="229"/>
      <c r="G20" s="229"/>
      <c r="H20" s="229"/>
      <c r="I20" s="229"/>
      <c r="J20" s="229"/>
      <c r="K20" s="229"/>
      <c r="L20" s="229"/>
      <c r="M20" s="231"/>
      <c r="N20" s="230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31"/>
    </row>
    <row r="21" spans="1:31" ht="20.100000000000001" customHeight="1" thickBot="1">
      <c r="A21" s="254"/>
      <c r="B21" s="543"/>
      <c r="C21" s="543"/>
      <c r="D21" s="243"/>
      <c r="E21" s="243"/>
      <c r="F21" s="243"/>
      <c r="G21" s="243"/>
      <c r="H21" s="243"/>
      <c r="I21" s="243"/>
      <c r="J21" s="243"/>
      <c r="K21" s="243"/>
      <c r="L21" s="243"/>
      <c r="M21" s="544" t="s">
        <v>263</v>
      </c>
      <c r="N21" s="244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5"/>
    </row>
    <row r="22" spans="1:31" s="251" customFormat="1" ht="20.100000000000001" customHeight="1" thickBot="1">
      <c r="A22" s="545"/>
      <c r="B22" s="246" t="s">
        <v>138</v>
      </c>
      <c r="C22" s="247"/>
      <c r="D22" s="247"/>
      <c r="E22" s="247"/>
      <c r="F22" s="249"/>
      <c r="G22" s="546"/>
      <c r="H22" s="274"/>
      <c r="I22" s="274"/>
      <c r="J22" s="274"/>
      <c r="K22" s="274"/>
      <c r="L22" s="274"/>
      <c r="M22" s="275"/>
      <c r="N22" s="547"/>
      <c r="O22" s="246" t="s">
        <v>264</v>
      </c>
      <c r="P22" s="247"/>
      <c r="Q22" s="247"/>
      <c r="R22" s="247"/>
      <c r="S22" s="249"/>
      <c r="T22" s="546"/>
      <c r="U22" s="274"/>
      <c r="V22" s="274"/>
      <c r="W22" s="274"/>
      <c r="X22" s="274"/>
      <c r="Y22" s="274"/>
      <c r="Z22" s="275"/>
    </row>
    <row r="23" spans="1:31" s="251" customFormat="1" ht="22.5" customHeight="1">
      <c r="A23" s="548"/>
      <c r="B23" s="591" t="s">
        <v>139</v>
      </c>
      <c r="C23" s="549" t="s">
        <v>140</v>
      </c>
      <c r="D23" s="592" t="s">
        <v>141</v>
      </c>
      <c r="E23" s="593" t="s">
        <v>142</v>
      </c>
      <c r="F23" s="594" t="s">
        <v>265</v>
      </c>
      <c r="G23" s="252"/>
      <c r="H23" s="253"/>
      <c r="I23" s="248"/>
      <c r="J23" s="248"/>
      <c r="K23" s="248"/>
      <c r="L23" s="248"/>
      <c r="M23" s="250"/>
      <c r="N23" s="242"/>
      <c r="O23" s="241" t="s">
        <v>139</v>
      </c>
      <c r="P23" s="549" t="s">
        <v>140</v>
      </c>
      <c r="Q23" s="252" t="s">
        <v>141</v>
      </c>
      <c r="R23" s="550" t="s">
        <v>142</v>
      </c>
      <c r="S23" s="242" t="s">
        <v>265</v>
      </c>
      <c r="T23" s="551"/>
      <c r="U23" s="248"/>
      <c r="V23" s="248"/>
      <c r="W23" s="248"/>
      <c r="X23" s="248"/>
      <c r="Y23" s="248"/>
      <c r="Z23" s="250"/>
    </row>
    <row r="24" spans="1:31" s="251" customFormat="1" ht="22.5" customHeight="1" thickBot="1">
      <c r="A24" s="552" t="s">
        <v>143</v>
      </c>
      <c r="B24" s="254" t="s">
        <v>144</v>
      </c>
      <c r="C24" s="595" t="s">
        <v>145</v>
      </c>
      <c r="D24" s="255" t="s">
        <v>146</v>
      </c>
      <c r="E24" s="257" t="s">
        <v>146</v>
      </c>
      <c r="F24" s="596" t="s">
        <v>147</v>
      </c>
      <c r="G24" s="554"/>
      <c r="H24" s="256"/>
      <c r="I24" s="248"/>
      <c r="J24" s="248"/>
      <c r="K24" s="248"/>
      <c r="L24" s="248"/>
      <c r="M24" s="250"/>
      <c r="N24" s="555" t="s">
        <v>143</v>
      </c>
      <c r="O24" s="241" t="s">
        <v>144</v>
      </c>
      <c r="P24" s="553" t="s">
        <v>145</v>
      </c>
      <c r="Q24" s="255" t="s">
        <v>146</v>
      </c>
      <c r="R24" s="257" t="s">
        <v>146</v>
      </c>
      <c r="S24" s="543" t="s">
        <v>147</v>
      </c>
      <c r="T24" s="551"/>
      <c r="U24" s="248"/>
      <c r="V24" s="248"/>
      <c r="W24" s="248"/>
      <c r="X24" s="248"/>
      <c r="Y24" s="248"/>
      <c r="Z24" s="250"/>
      <c r="AD24" s="251" t="s">
        <v>266</v>
      </c>
    </row>
    <row r="25" spans="1:31" s="251" customFormat="1" ht="21" customHeight="1">
      <c r="A25" s="556">
        <v>0.29166666666666663</v>
      </c>
      <c r="B25" s="573"/>
      <c r="C25" s="574" t="s">
        <v>148</v>
      </c>
      <c r="D25" s="261">
        <v>30</v>
      </c>
      <c r="E25" s="575">
        <v>0</v>
      </c>
      <c r="F25" s="576">
        <v>1.3888888888888889E-4</v>
      </c>
      <c r="G25" s="551"/>
      <c r="H25" s="248"/>
      <c r="I25" s="248"/>
      <c r="J25" s="248"/>
      <c r="K25" s="248"/>
      <c r="L25" s="248"/>
      <c r="M25" s="250"/>
      <c r="N25" s="559">
        <v>0.29166666666666663</v>
      </c>
      <c r="O25" s="557"/>
      <c r="P25" s="558" t="s">
        <v>148</v>
      </c>
      <c r="Q25" s="546">
        <v>15</v>
      </c>
      <c r="R25" s="560">
        <v>0</v>
      </c>
      <c r="S25" s="561">
        <v>1.0416666666666667E-4</v>
      </c>
      <c r="T25" s="551"/>
      <c r="U25" s="248"/>
      <c r="V25" s="248"/>
      <c r="W25" s="248"/>
      <c r="X25" s="248"/>
      <c r="Y25" s="248"/>
      <c r="Z25" s="250"/>
      <c r="AD25" s="258">
        <v>0.95</v>
      </c>
      <c r="AE25" s="221"/>
    </row>
    <row r="26" spans="1:31" s="251" customFormat="1" ht="21" customHeight="1">
      <c r="A26" s="562">
        <v>0.29861111111111105</v>
      </c>
      <c r="B26" s="563"/>
      <c r="C26" s="564" t="s">
        <v>148</v>
      </c>
      <c r="D26" s="259">
        <v>20</v>
      </c>
      <c r="E26" s="565">
        <v>0</v>
      </c>
      <c r="F26" s="566">
        <v>1.0416666666666667E-4</v>
      </c>
      <c r="G26" s="551"/>
      <c r="H26" s="248"/>
      <c r="I26" s="248"/>
      <c r="J26" s="248"/>
      <c r="K26" s="248"/>
      <c r="L26" s="248"/>
      <c r="M26" s="250"/>
      <c r="N26" s="562">
        <v>0.29861111111111105</v>
      </c>
      <c r="O26" s="563"/>
      <c r="P26" s="564" t="s">
        <v>148</v>
      </c>
      <c r="Q26" s="259">
        <v>25</v>
      </c>
      <c r="R26" s="565">
        <v>0</v>
      </c>
      <c r="S26" s="566">
        <v>1.5046296296296297E-4</v>
      </c>
      <c r="T26" s="551"/>
      <c r="U26" s="248"/>
      <c r="V26" s="248"/>
      <c r="W26" s="248"/>
      <c r="X26" s="248"/>
      <c r="Y26" s="248"/>
      <c r="Z26" s="250"/>
      <c r="AD26" s="258">
        <f>AD25+AE26</f>
        <v>2.0750000000000002</v>
      </c>
      <c r="AE26" s="221">
        <v>1.125</v>
      </c>
    </row>
    <row r="27" spans="1:31" s="251" customFormat="1" ht="21" customHeight="1">
      <c r="A27" s="562">
        <v>0.30555555555555547</v>
      </c>
      <c r="B27" s="563"/>
      <c r="C27" s="564" t="s">
        <v>148</v>
      </c>
      <c r="D27" s="259">
        <v>50</v>
      </c>
      <c r="E27" s="565">
        <v>0</v>
      </c>
      <c r="F27" s="566">
        <v>2.6620370370370372E-4</v>
      </c>
      <c r="G27" s="551"/>
      <c r="H27" s="248"/>
      <c r="I27" s="248"/>
      <c r="J27" s="248"/>
      <c r="K27" s="248"/>
      <c r="L27" s="248"/>
      <c r="M27" s="250"/>
      <c r="N27" s="562">
        <v>0.30555555555555547</v>
      </c>
      <c r="O27" s="563"/>
      <c r="P27" s="564" t="s">
        <v>148</v>
      </c>
      <c r="Q27" s="259">
        <v>25</v>
      </c>
      <c r="R27" s="565">
        <v>0</v>
      </c>
      <c r="S27" s="566">
        <v>1.7361111111111112E-4</v>
      </c>
      <c r="T27" s="551"/>
      <c r="U27" s="248"/>
      <c r="V27" s="248"/>
      <c r="W27" s="248"/>
      <c r="X27" s="248"/>
      <c r="Y27" s="248"/>
      <c r="Z27" s="250"/>
      <c r="AD27" s="258">
        <f t="shared" ref="AD27:AD56" si="0">AD26+AE27</f>
        <v>3.2</v>
      </c>
      <c r="AE27" s="221">
        <f>AE26</f>
        <v>1.125</v>
      </c>
    </row>
    <row r="28" spans="1:31" s="251" customFormat="1" ht="21" customHeight="1">
      <c r="A28" s="562">
        <v>0.31249999999999989</v>
      </c>
      <c r="B28" s="563"/>
      <c r="C28" s="564" t="s">
        <v>148</v>
      </c>
      <c r="D28" s="259">
        <v>90</v>
      </c>
      <c r="E28" s="565">
        <v>0</v>
      </c>
      <c r="F28" s="566">
        <v>4.7453703703703704E-4</v>
      </c>
      <c r="G28" s="551"/>
      <c r="H28" s="248"/>
      <c r="I28" s="248"/>
      <c r="J28" s="248"/>
      <c r="K28" s="248"/>
      <c r="L28" s="248"/>
      <c r="M28" s="250"/>
      <c r="N28" s="562">
        <v>0.31249999999999989</v>
      </c>
      <c r="O28" s="563"/>
      <c r="P28" s="564" t="s">
        <v>148</v>
      </c>
      <c r="Q28" s="259">
        <v>50</v>
      </c>
      <c r="R28" s="565">
        <v>0</v>
      </c>
      <c r="S28" s="566">
        <v>3.7037037037037035E-4</v>
      </c>
      <c r="T28" s="551"/>
      <c r="U28" s="248"/>
      <c r="V28" s="248"/>
      <c r="W28" s="248"/>
      <c r="X28" s="248"/>
      <c r="Y28" s="248"/>
      <c r="Z28" s="250"/>
      <c r="AD28" s="258">
        <f t="shared" si="0"/>
        <v>4.3250000000000002</v>
      </c>
      <c r="AE28" s="221">
        <f t="shared" ref="AE28:AE56" si="1">AE27</f>
        <v>1.125</v>
      </c>
    </row>
    <row r="29" spans="1:31" s="251" customFormat="1" ht="21" customHeight="1">
      <c r="A29" s="562">
        <v>0.31944444444444431</v>
      </c>
      <c r="B29" s="563"/>
      <c r="C29" s="564" t="s">
        <v>148</v>
      </c>
      <c r="D29" s="259">
        <v>30</v>
      </c>
      <c r="E29" s="565">
        <v>0</v>
      </c>
      <c r="F29" s="566">
        <v>2.0833333333333335E-4</v>
      </c>
      <c r="G29" s="551"/>
      <c r="H29" s="248"/>
      <c r="I29" s="248"/>
      <c r="J29" s="248"/>
      <c r="K29" s="248"/>
      <c r="L29" s="248"/>
      <c r="M29" s="250"/>
      <c r="N29" s="562">
        <v>0.31944444444444431</v>
      </c>
      <c r="O29" s="563"/>
      <c r="P29" s="564" t="s">
        <v>148</v>
      </c>
      <c r="Q29" s="259">
        <v>20</v>
      </c>
      <c r="R29" s="565">
        <v>0</v>
      </c>
      <c r="S29" s="566">
        <v>8.1018518518518516E-5</v>
      </c>
      <c r="T29" s="551"/>
      <c r="U29" s="248"/>
      <c r="V29" s="248"/>
      <c r="W29" s="248"/>
      <c r="X29" s="248"/>
      <c r="Y29" s="248"/>
      <c r="Z29" s="250"/>
      <c r="AD29" s="258">
        <f t="shared" si="0"/>
        <v>5.45</v>
      </c>
      <c r="AE29" s="221">
        <f t="shared" si="1"/>
        <v>1.125</v>
      </c>
    </row>
    <row r="30" spans="1:31" s="251" customFormat="1" ht="21" customHeight="1">
      <c r="A30" s="567">
        <v>0.32638888888888873</v>
      </c>
      <c r="B30" s="568"/>
      <c r="C30" s="569" t="s">
        <v>148</v>
      </c>
      <c r="D30" s="260">
        <v>45</v>
      </c>
      <c r="E30" s="570">
        <v>0</v>
      </c>
      <c r="F30" s="571">
        <v>3.0092592592592595E-4</v>
      </c>
      <c r="G30" s="551"/>
      <c r="H30" s="248"/>
      <c r="I30" s="248"/>
      <c r="J30" s="248"/>
      <c r="K30" s="248"/>
      <c r="L30" s="248"/>
      <c r="M30" s="250"/>
      <c r="N30" s="567">
        <v>0.32638888888888873</v>
      </c>
      <c r="O30" s="568"/>
      <c r="P30" s="569" t="s">
        <v>148</v>
      </c>
      <c r="Q30" s="260">
        <v>10</v>
      </c>
      <c r="R30" s="570">
        <v>0</v>
      </c>
      <c r="S30" s="571">
        <v>5.7870370370370366E-5</v>
      </c>
      <c r="T30" s="551"/>
      <c r="U30" s="248"/>
      <c r="V30" s="248"/>
      <c r="W30" s="248"/>
      <c r="X30" s="248"/>
      <c r="Y30" s="248"/>
      <c r="Z30" s="250"/>
      <c r="AD30" s="258">
        <f t="shared" si="0"/>
        <v>6.5750000000000002</v>
      </c>
      <c r="AE30" s="221">
        <f t="shared" si="1"/>
        <v>1.125</v>
      </c>
    </row>
    <row r="31" spans="1:31" s="251" customFormat="1" ht="21" customHeight="1">
      <c r="A31" s="572">
        <v>0.33333333333333315</v>
      </c>
      <c r="B31" s="573"/>
      <c r="C31" s="574" t="s">
        <v>148</v>
      </c>
      <c r="D31" s="261">
        <v>50</v>
      </c>
      <c r="E31" s="575">
        <v>0</v>
      </c>
      <c r="F31" s="576">
        <v>3.0092592592592595E-4</v>
      </c>
      <c r="G31" s="551"/>
      <c r="H31" s="248"/>
      <c r="I31" s="248"/>
      <c r="J31" s="248"/>
      <c r="K31" s="248"/>
      <c r="L31" s="248"/>
      <c r="M31" s="250"/>
      <c r="N31" s="572">
        <v>0.33333333333333315</v>
      </c>
      <c r="O31" s="573"/>
      <c r="P31" s="597" t="s">
        <v>148</v>
      </c>
      <c r="Q31" s="261">
        <v>25</v>
      </c>
      <c r="R31" s="575">
        <v>0</v>
      </c>
      <c r="S31" s="576">
        <v>1.6203703703703703E-4</v>
      </c>
      <c r="T31" s="551"/>
      <c r="U31" s="248"/>
      <c r="V31" s="248"/>
      <c r="W31" s="248"/>
      <c r="X31" s="248"/>
      <c r="Y31" s="248"/>
      <c r="Z31" s="250"/>
      <c r="AD31" s="258">
        <f t="shared" si="0"/>
        <v>7.7</v>
      </c>
      <c r="AE31" s="221">
        <f t="shared" si="1"/>
        <v>1.125</v>
      </c>
    </row>
    <row r="32" spans="1:31" s="251" customFormat="1" ht="21" customHeight="1">
      <c r="A32" s="562">
        <v>0.34027777777777757</v>
      </c>
      <c r="B32" s="563"/>
      <c r="C32" s="564" t="s">
        <v>148</v>
      </c>
      <c r="D32" s="259">
        <v>65</v>
      </c>
      <c r="E32" s="565">
        <v>0</v>
      </c>
      <c r="F32" s="566">
        <v>3.7037037037037035E-4</v>
      </c>
      <c r="G32" s="551"/>
      <c r="H32" s="248"/>
      <c r="I32" s="248"/>
      <c r="J32" s="248"/>
      <c r="K32" s="248"/>
      <c r="L32" s="248"/>
      <c r="M32" s="250"/>
      <c r="N32" s="562">
        <v>0.34027777777777757</v>
      </c>
      <c r="O32" s="563"/>
      <c r="P32" s="564" t="s">
        <v>148</v>
      </c>
      <c r="Q32" s="259">
        <v>15</v>
      </c>
      <c r="R32" s="565">
        <v>0</v>
      </c>
      <c r="S32" s="566">
        <v>1.1574074074074073E-4</v>
      </c>
      <c r="T32" s="551"/>
      <c r="U32" s="248"/>
      <c r="V32" s="248"/>
      <c r="W32" s="248"/>
      <c r="X32" s="248"/>
      <c r="Y32" s="248"/>
      <c r="Z32" s="250"/>
      <c r="AD32" s="258">
        <f t="shared" si="0"/>
        <v>8.8249999999999993</v>
      </c>
      <c r="AE32" s="221">
        <f t="shared" si="1"/>
        <v>1.125</v>
      </c>
    </row>
    <row r="33" spans="1:31" s="251" customFormat="1" ht="21" customHeight="1">
      <c r="A33" s="562">
        <v>0.34722222222222199</v>
      </c>
      <c r="B33" s="563"/>
      <c r="C33" s="564" t="s">
        <v>148</v>
      </c>
      <c r="D33" s="259">
        <v>60</v>
      </c>
      <c r="E33" s="565">
        <v>0</v>
      </c>
      <c r="F33" s="566">
        <v>5.7870370370370378E-4</v>
      </c>
      <c r="G33" s="551"/>
      <c r="H33" s="248"/>
      <c r="I33" s="248"/>
      <c r="J33" s="248"/>
      <c r="K33" s="248"/>
      <c r="L33" s="248"/>
      <c r="M33" s="250"/>
      <c r="N33" s="562">
        <v>0.34722222222222199</v>
      </c>
      <c r="O33" s="563"/>
      <c r="P33" s="564" t="s">
        <v>148</v>
      </c>
      <c r="Q33" s="259">
        <v>35</v>
      </c>
      <c r="R33" s="565">
        <v>0</v>
      </c>
      <c r="S33" s="566">
        <v>2.0833333333333335E-4</v>
      </c>
      <c r="T33" s="551"/>
      <c r="U33" s="248"/>
      <c r="V33" s="248"/>
      <c r="W33" s="248"/>
      <c r="X33" s="248"/>
      <c r="Y33" s="248"/>
      <c r="Z33" s="250"/>
      <c r="AD33" s="258">
        <f t="shared" si="0"/>
        <v>9.9499999999999993</v>
      </c>
      <c r="AE33" s="221">
        <f t="shared" si="1"/>
        <v>1.125</v>
      </c>
    </row>
    <row r="34" spans="1:31" s="251" customFormat="1" ht="21" customHeight="1">
      <c r="A34" s="562">
        <v>0.35416666666666641</v>
      </c>
      <c r="B34" s="563"/>
      <c r="C34" s="564" t="s">
        <v>148</v>
      </c>
      <c r="D34" s="259">
        <v>60</v>
      </c>
      <c r="E34" s="565">
        <v>0</v>
      </c>
      <c r="F34" s="566">
        <v>3.5879629629629635E-4</v>
      </c>
      <c r="G34" s="551"/>
      <c r="H34" s="248"/>
      <c r="I34" s="248"/>
      <c r="J34" s="248"/>
      <c r="K34" s="248"/>
      <c r="L34" s="248"/>
      <c r="M34" s="250"/>
      <c r="N34" s="562">
        <v>0.35416666666666641</v>
      </c>
      <c r="O34" s="563"/>
      <c r="P34" s="564" t="s">
        <v>148</v>
      </c>
      <c r="Q34" s="259">
        <v>20</v>
      </c>
      <c r="R34" s="565">
        <v>0</v>
      </c>
      <c r="S34" s="566">
        <v>1.273148148148148E-4</v>
      </c>
      <c r="T34" s="551"/>
      <c r="U34" s="248"/>
      <c r="V34" s="248"/>
      <c r="W34" s="248"/>
      <c r="X34" s="248"/>
      <c r="Y34" s="248"/>
      <c r="Z34" s="250"/>
      <c r="AD34" s="258">
        <f t="shared" si="0"/>
        <v>11.074999999999999</v>
      </c>
      <c r="AE34" s="221">
        <f t="shared" si="1"/>
        <v>1.125</v>
      </c>
    </row>
    <row r="35" spans="1:31" s="251" customFormat="1" ht="21" customHeight="1">
      <c r="A35" s="562">
        <v>0.36111111111111083</v>
      </c>
      <c r="B35" s="563"/>
      <c r="C35" s="564" t="s">
        <v>148</v>
      </c>
      <c r="D35" s="259">
        <v>50</v>
      </c>
      <c r="E35" s="565">
        <v>0</v>
      </c>
      <c r="F35" s="566">
        <v>2.8935185185185189E-4</v>
      </c>
      <c r="G35" s="551"/>
      <c r="H35" s="248"/>
      <c r="I35" s="248"/>
      <c r="J35" s="248"/>
      <c r="K35" s="248"/>
      <c r="L35" s="248"/>
      <c r="M35" s="250"/>
      <c r="N35" s="562">
        <v>0.36111111111111083</v>
      </c>
      <c r="O35" s="563"/>
      <c r="P35" s="564" t="s">
        <v>148</v>
      </c>
      <c r="Q35" s="259">
        <v>25</v>
      </c>
      <c r="R35" s="565">
        <v>0</v>
      </c>
      <c r="S35" s="566">
        <v>1.7361111111111112E-4</v>
      </c>
      <c r="T35" s="551"/>
      <c r="U35" s="248"/>
      <c r="V35" s="248"/>
      <c r="W35" s="248"/>
      <c r="X35" s="248"/>
      <c r="Y35" s="248"/>
      <c r="Z35" s="250"/>
      <c r="AD35" s="258">
        <f t="shared" si="0"/>
        <v>12.2</v>
      </c>
      <c r="AE35" s="221">
        <f t="shared" si="1"/>
        <v>1.125</v>
      </c>
    </row>
    <row r="36" spans="1:31" s="251" customFormat="1" ht="21" customHeight="1">
      <c r="A36" s="567">
        <v>0.36805555555555525</v>
      </c>
      <c r="B36" s="568"/>
      <c r="C36" s="569" t="s">
        <v>148</v>
      </c>
      <c r="D36" s="260">
        <v>50</v>
      </c>
      <c r="E36" s="570">
        <v>0</v>
      </c>
      <c r="F36" s="571">
        <v>2.5462962962962961E-4</v>
      </c>
      <c r="G36" s="551"/>
      <c r="H36" s="248"/>
      <c r="I36" s="248"/>
      <c r="J36" s="248"/>
      <c r="K36" s="248"/>
      <c r="L36" s="248"/>
      <c r="M36" s="250"/>
      <c r="N36" s="567">
        <v>0.36805555555555525</v>
      </c>
      <c r="O36" s="568"/>
      <c r="P36" s="569" t="s">
        <v>148</v>
      </c>
      <c r="Q36" s="260">
        <v>20</v>
      </c>
      <c r="R36" s="570">
        <v>0</v>
      </c>
      <c r="S36" s="571">
        <v>1.0416666666666667E-4</v>
      </c>
      <c r="T36" s="551"/>
      <c r="U36" s="248"/>
      <c r="V36" s="248"/>
      <c r="W36" s="248"/>
      <c r="X36" s="248"/>
      <c r="Y36" s="248"/>
      <c r="Z36" s="250"/>
      <c r="AD36" s="258">
        <f t="shared" si="0"/>
        <v>13.324999999999999</v>
      </c>
      <c r="AE36" s="221">
        <f t="shared" si="1"/>
        <v>1.125</v>
      </c>
    </row>
    <row r="37" spans="1:31" s="251" customFormat="1" ht="21" customHeight="1">
      <c r="A37" s="572">
        <v>0.37499999999999967</v>
      </c>
      <c r="B37" s="573"/>
      <c r="C37" s="597" t="s">
        <v>148</v>
      </c>
      <c r="D37" s="261">
        <v>55</v>
      </c>
      <c r="E37" s="575">
        <v>0</v>
      </c>
      <c r="F37" s="576">
        <v>3.3564814814814812E-4</v>
      </c>
      <c r="G37" s="551"/>
      <c r="H37" s="248"/>
      <c r="I37" s="248"/>
      <c r="J37" s="248"/>
      <c r="K37" s="248"/>
      <c r="L37" s="248"/>
      <c r="M37" s="250"/>
      <c r="N37" s="572">
        <v>0.37499999999999967</v>
      </c>
      <c r="O37" s="573"/>
      <c r="P37" s="574" t="s">
        <v>148</v>
      </c>
      <c r="Q37" s="261">
        <v>45</v>
      </c>
      <c r="R37" s="575">
        <v>0</v>
      </c>
      <c r="S37" s="576">
        <v>3.2407407407407406E-4</v>
      </c>
      <c r="T37" s="551"/>
      <c r="U37" s="248"/>
      <c r="V37" s="248"/>
      <c r="W37" s="248"/>
      <c r="X37" s="248"/>
      <c r="Y37" s="248"/>
      <c r="Z37" s="250"/>
      <c r="AD37" s="258">
        <f t="shared" si="0"/>
        <v>14.45</v>
      </c>
      <c r="AE37" s="221">
        <f t="shared" si="1"/>
        <v>1.125</v>
      </c>
    </row>
    <row r="38" spans="1:31" s="251" customFormat="1" ht="21" customHeight="1">
      <c r="A38" s="562">
        <v>0.41666666666666635</v>
      </c>
      <c r="B38" s="563"/>
      <c r="C38" s="574" t="s">
        <v>148</v>
      </c>
      <c r="D38" s="259">
        <v>45</v>
      </c>
      <c r="E38" s="565">
        <v>0</v>
      </c>
      <c r="F38" s="566">
        <v>2.6620370370370372E-4</v>
      </c>
      <c r="G38" s="551"/>
      <c r="H38" s="248"/>
      <c r="I38" s="248"/>
      <c r="J38" s="248"/>
      <c r="K38" s="248"/>
      <c r="L38" s="248"/>
      <c r="M38" s="250"/>
      <c r="N38" s="562">
        <v>0.41666666666666635</v>
      </c>
      <c r="O38" s="563"/>
      <c r="P38" s="564" t="s">
        <v>148</v>
      </c>
      <c r="Q38" s="259">
        <v>35</v>
      </c>
      <c r="R38" s="565">
        <v>0</v>
      </c>
      <c r="S38" s="566">
        <v>2.199074074074074E-4</v>
      </c>
      <c r="T38" s="551"/>
      <c r="U38" s="248"/>
      <c r="V38" s="248"/>
      <c r="W38" s="248"/>
      <c r="X38" s="248"/>
      <c r="Y38" s="248"/>
      <c r="Z38" s="250"/>
      <c r="AD38" s="258">
        <f t="shared" si="0"/>
        <v>15.574999999999999</v>
      </c>
      <c r="AE38" s="221">
        <f t="shared" si="1"/>
        <v>1.125</v>
      </c>
    </row>
    <row r="39" spans="1:31" s="251" customFormat="1" ht="21" customHeight="1">
      <c r="A39" s="562">
        <v>0.45833333333333304</v>
      </c>
      <c r="B39" s="563"/>
      <c r="C39" s="574" t="s">
        <v>148</v>
      </c>
      <c r="D39" s="259">
        <v>20</v>
      </c>
      <c r="E39" s="565">
        <v>0</v>
      </c>
      <c r="F39" s="566">
        <v>4.6296296296296294E-5</v>
      </c>
      <c r="G39" s="551"/>
      <c r="H39" s="248"/>
      <c r="I39" s="248"/>
      <c r="J39" s="248"/>
      <c r="K39" s="248"/>
      <c r="L39" s="248"/>
      <c r="M39" s="250"/>
      <c r="N39" s="562">
        <v>0.45833333333333304</v>
      </c>
      <c r="O39" s="563"/>
      <c r="P39" s="564" t="s">
        <v>148</v>
      </c>
      <c r="Q39" s="259">
        <v>40</v>
      </c>
      <c r="R39" s="565">
        <v>0</v>
      </c>
      <c r="S39" s="566">
        <v>1.6203703703703703E-4</v>
      </c>
      <c r="T39" s="551"/>
      <c r="U39" s="248"/>
      <c r="V39" s="248"/>
      <c r="W39" s="248"/>
      <c r="X39" s="248"/>
      <c r="Y39" s="248"/>
      <c r="Z39" s="250"/>
      <c r="AD39" s="258">
        <f t="shared" si="0"/>
        <v>16.7</v>
      </c>
      <c r="AE39" s="221">
        <f t="shared" si="1"/>
        <v>1.125</v>
      </c>
    </row>
    <row r="40" spans="1:31" s="251" customFormat="1" ht="21" customHeight="1">
      <c r="A40" s="562">
        <v>0.49999999999999972</v>
      </c>
      <c r="B40" s="563"/>
      <c r="C40" s="574" t="s">
        <v>148</v>
      </c>
      <c r="D40" s="259">
        <v>20</v>
      </c>
      <c r="E40" s="565">
        <v>0</v>
      </c>
      <c r="F40" s="566">
        <v>6.9444444444444444E-5</v>
      </c>
      <c r="G40" s="551"/>
      <c r="H40" s="248"/>
      <c r="I40" s="248"/>
      <c r="J40" s="248"/>
      <c r="K40" s="248"/>
      <c r="L40" s="248"/>
      <c r="M40" s="250"/>
      <c r="N40" s="562">
        <v>0.49999999999999972</v>
      </c>
      <c r="O40" s="563"/>
      <c r="P40" s="564" t="s">
        <v>148</v>
      </c>
      <c r="Q40" s="259">
        <v>10</v>
      </c>
      <c r="R40" s="565">
        <v>0</v>
      </c>
      <c r="S40" s="566">
        <v>2.3148148148148147E-5</v>
      </c>
      <c r="T40" s="551"/>
      <c r="U40" s="248"/>
      <c r="V40" s="248"/>
      <c r="W40" s="248"/>
      <c r="X40" s="248"/>
      <c r="Y40" s="248"/>
      <c r="Z40" s="250"/>
      <c r="AD40" s="258">
        <f t="shared" si="0"/>
        <v>17.824999999999999</v>
      </c>
      <c r="AE40" s="221">
        <f t="shared" si="1"/>
        <v>1.125</v>
      </c>
    </row>
    <row r="41" spans="1:31" s="251" customFormat="1" ht="21" customHeight="1">
      <c r="A41" s="562">
        <v>0.54166666666666641</v>
      </c>
      <c r="B41" s="563"/>
      <c r="C41" s="574" t="s">
        <v>148</v>
      </c>
      <c r="D41" s="259">
        <v>100</v>
      </c>
      <c r="E41" s="565">
        <v>0</v>
      </c>
      <c r="F41" s="566">
        <v>6.5972222222222213E-4</v>
      </c>
      <c r="G41" s="551"/>
      <c r="H41" s="248"/>
      <c r="I41" s="248"/>
      <c r="J41" s="248"/>
      <c r="K41" s="248"/>
      <c r="L41" s="248"/>
      <c r="M41" s="250"/>
      <c r="N41" s="562">
        <v>0.54166666666666641</v>
      </c>
      <c r="O41" s="563"/>
      <c r="P41" s="564" t="s">
        <v>148</v>
      </c>
      <c r="Q41" s="259">
        <v>15</v>
      </c>
      <c r="R41" s="565">
        <v>0</v>
      </c>
      <c r="S41" s="566">
        <v>1.0416666666666667E-4</v>
      </c>
      <c r="T41" s="551"/>
      <c r="U41" s="248"/>
      <c r="V41" s="248"/>
      <c r="W41" s="248"/>
      <c r="X41" s="248"/>
      <c r="Y41" s="248"/>
      <c r="Z41" s="250"/>
      <c r="AD41" s="258">
        <f t="shared" si="0"/>
        <v>18.95</v>
      </c>
      <c r="AE41" s="221">
        <f t="shared" si="1"/>
        <v>1.125</v>
      </c>
    </row>
    <row r="42" spans="1:31" s="251" customFormat="1" ht="21" customHeight="1">
      <c r="A42" s="567">
        <v>0.58333333333333304</v>
      </c>
      <c r="B42" s="568"/>
      <c r="C42" s="598" t="s">
        <v>148</v>
      </c>
      <c r="D42" s="260">
        <v>60</v>
      </c>
      <c r="E42" s="570">
        <v>0</v>
      </c>
      <c r="F42" s="571">
        <v>4.7453703703703704E-4</v>
      </c>
      <c r="G42" s="551"/>
      <c r="H42" s="248"/>
      <c r="I42" s="248"/>
      <c r="J42" s="248"/>
      <c r="K42" s="248"/>
      <c r="L42" s="248"/>
      <c r="M42" s="250"/>
      <c r="N42" s="567">
        <v>0.58333333333333304</v>
      </c>
      <c r="O42" s="568"/>
      <c r="P42" s="569" t="s">
        <v>148</v>
      </c>
      <c r="Q42" s="260">
        <v>10</v>
      </c>
      <c r="R42" s="570">
        <v>0</v>
      </c>
      <c r="S42" s="571">
        <v>5.7870370370370366E-5</v>
      </c>
      <c r="T42" s="551"/>
      <c r="U42" s="248"/>
      <c r="V42" s="248"/>
      <c r="W42" s="248"/>
      <c r="X42" s="248"/>
      <c r="Y42" s="248"/>
      <c r="Z42" s="250"/>
      <c r="AD42" s="258">
        <f t="shared" si="0"/>
        <v>20.074999999999999</v>
      </c>
      <c r="AE42" s="221">
        <f t="shared" si="1"/>
        <v>1.125</v>
      </c>
    </row>
    <row r="43" spans="1:31" s="251" customFormat="1" ht="21" customHeight="1">
      <c r="A43" s="572">
        <v>0.62499999999999967</v>
      </c>
      <c r="B43" s="573"/>
      <c r="C43" s="574" t="s">
        <v>148</v>
      </c>
      <c r="D43" s="261">
        <v>160</v>
      </c>
      <c r="E43" s="575">
        <v>0</v>
      </c>
      <c r="F43" s="576">
        <v>6.5972222222222213E-4</v>
      </c>
      <c r="G43" s="551"/>
      <c r="H43" s="248"/>
      <c r="I43" s="248"/>
      <c r="J43" s="248"/>
      <c r="K43" s="248"/>
      <c r="L43" s="248"/>
      <c r="M43" s="250"/>
      <c r="N43" s="572">
        <v>0.62499999999999967</v>
      </c>
      <c r="O43" s="573"/>
      <c r="P43" s="574" t="s">
        <v>148</v>
      </c>
      <c r="Q43" s="261">
        <v>10</v>
      </c>
      <c r="R43" s="575">
        <v>0</v>
      </c>
      <c r="S43" s="576">
        <v>3.4722222222222222E-5</v>
      </c>
      <c r="T43" s="551"/>
      <c r="U43" s="248"/>
      <c r="V43" s="248"/>
      <c r="W43" s="248"/>
      <c r="X43" s="248"/>
      <c r="Y43" s="248"/>
      <c r="Z43" s="250"/>
      <c r="AD43" s="258">
        <f t="shared" si="0"/>
        <v>21.2</v>
      </c>
      <c r="AE43" s="221">
        <f t="shared" si="1"/>
        <v>1.125</v>
      </c>
    </row>
    <row r="44" spans="1:31" s="251" customFormat="1" ht="21" customHeight="1">
      <c r="A44" s="562">
        <v>0.6666666666666663</v>
      </c>
      <c r="B44" s="563"/>
      <c r="C44" s="564" t="s">
        <v>148</v>
      </c>
      <c r="D44" s="259">
        <v>30</v>
      </c>
      <c r="E44" s="565">
        <v>0</v>
      </c>
      <c r="F44" s="566">
        <v>8.1018518518518516E-5</v>
      </c>
      <c r="G44" s="551"/>
      <c r="H44" s="248"/>
      <c r="I44" s="248"/>
      <c r="J44" s="248"/>
      <c r="K44" s="248"/>
      <c r="L44" s="248"/>
      <c r="M44" s="250"/>
      <c r="N44" s="562">
        <v>0.6666666666666663</v>
      </c>
      <c r="O44" s="563"/>
      <c r="P44" s="564" t="s">
        <v>148</v>
      </c>
      <c r="Q44" s="259">
        <v>20</v>
      </c>
      <c r="R44" s="565">
        <v>0</v>
      </c>
      <c r="S44" s="566">
        <v>4.6296296296296294E-5</v>
      </c>
      <c r="T44" s="551"/>
      <c r="U44" s="248"/>
      <c r="V44" s="248"/>
      <c r="W44" s="248"/>
      <c r="X44" s="248"/>
      <c r="Y44" s="248"/>
      <c r="Z44" s="250"/>
      <c r="AD44" s="258">
        <f t="shared" si="0"/>
        <v>22.324999999999999</v>
      </c>
      <c r="AE44" s="221">
        <f t="shared" si="1"/>
        <v>1.125</v>
      </c>
    </row>
    <row r="45" spans="1:31" s="251" customFormat="1" ht="21" customHeight="1">
      <c r="A45" s="562">
        <v>0.70833333333333293</v>
      </c>
      <c r="B45" s="563"/>
      <c r="C45" s="564" t="s">
        <v>148</v>
      </c>
      <c r="D45" s="259">
        <v>45</v>
      </c>
      <c r="E45" s="565">
        <v>0</v>
      </c>
      <c r="F45" s="566">
        <v>2.5462962962962961E-4</v>
      </c>
      <c r="G45" s="551"/>
      <c r="H45" s="248"/>
      <c r="I45" s="248"/>
      <c r="J45" s="248"/>
      <c r="K45" s="248"/>
      <c r="L45" s="248"/>
      <c r="M45" s="250"/>
      <c r="N45" s="562">
        <v>0.70833333333333293</v>
      </c>
      <c r="O45" s="563"/>
      <c r="P45" s="564" t="s">
        <v>148</v>
      </c>
      <c r="Q45" s="259">
        <v>20</v>
      </c>
      <c r="R45" s="565">
        <v>0</v>
      </c>
      <c r="S45" s="566">
        <v>1.5046296296296297E-4</v>
      </c>
      <c r="T45" s="551"/>
      <c r="U45" s="248"/>
      <c r="V45" s="248"/>
      <c r="W45" s="248"/>
      <c r="X45" s="248"/>
      <c r="Y45" s="248"/>
      <c r="Z45" s="250"/>
      <c r="AD45" s="258">
        <f t="shared" si="0"/>
        <v>23.45</v>
      </c>
      <c r="AE45" s="221">
        <f t="shared" si="1"/>
        <v>1.125</v>
      </c>
    </row>
    <row r="46" spans="1:31" s="251" customFormat="1" ht="21" customHeight="1">
      <c r="A46" s="562">
        <v>0.71527777777777735</v>
      </c>
      <c r="B46" s="563"/>
      <c r="C46" s="564" t="s">
        <v>148</v>
      </c>
      <c r="D46" s="259">
        <v>55</v>
      </c>
      <c r="E46" s="565">
        <v>0</v>
      </c>
      <c r="F46" s="566">
        <v>3.3564814814814812E-4</v>
      </c>
      <c r="G46" s="551"/>
      <c r="H46" s="248"/>
      <c r="I46" s="248"/>
      <c r="J46" s="248"/>
      <c r="K46" s="248"/>
      <c r="L46" s="248"/>
      <c r="M46" s="250"/>
      <c r="N46" s="562">
        <v>0.71527777777777735</v>
      </c>
      <c r="O46" s="563"/>
      <c r="P46" s="564" t="s">
        <v>148</v>
      </c>
      <c r="Q46" s="259">
        <v>25</v>
      </c>
      <c r="R46" s="565">
        <v>0</v>
      </c>
      <c r="S46" s="566">
        <v>1.273148148148148E-4</v>
      </c>
      <c r="T46" s="551"/>
      <c r="U46" s="248"/>
      <c r="V46" s="248"/>
      <c r="W46" s="248"/>
      <c r="X46" s="248"/>
      <c r="Y46" s="248"/>
      <c r="Z46" s="250"/>
      <c r="AD46" s="258">
        <f t="shared" si="0"/>
        <v>24.574999999999999</v>
      </c>
      <c r="AE46" s="221">
        <f t="shared" si="1"/>
        <v>1.125</v>
      </c>
    </row>
    <row r="47" spans="1:31" s="251" customFormat="1" ht="21" customHeight="1">
      <c r="A47" s="562">
        <v>0.72222222222222177</v>
      </c>
      <c r="B47" s="563"/>
      <c r="C47" s="564" t="s">
        <v>148</v>
      </c>
      <c r="D47" s="259">
        <v>60</v>
      </c>
      <c r="E47" s="565">
        <v>0</v>
      </c>
      <c r="F47" s="566">
        <v>4.7453703703703704E-4</v>
      </c>
      <c r="G47" s="551"/>
      <c r="H47" s="248"/>
      <c r="I47" s="248"/>
      <c r="J47" s="248"/>
      <c r="K47" s="248"/>
      <c r="L47" s="248"/>
      <c r="M47" s="250"/>
      <c r="N47" s="562">
        <v>0.72222222222222177</v>
      </c>
      <c r="O47" s="563"/>
      <c r="P47" s="564" t="s">
        <v>148</v>
      </c>
      <c r="Q47" s="259">
        <v>30</v>
      </c>
      <c r="R47" s="565">
        <v>0</v>
      </c>
      <c r="S47" s="566">
        <v>1.9675925925925926E-4</v>
      </c>
      <c r="T47" s="551"/>
      <c r="U47" s="248"/>
      <c r="V47" s="248"/>
      <c r="W47" s="248"/>
      <c r="X47" s="248"/>
      <c r="Y47" s="248"/>
      <c r="Z47" s="250"/>
      <c r="AD47" s="258">
        <f t="shared" si="0"/>
        <v>25.7</v>
      </c>
      <c r="AE47" s="221">
        <f t="shared" si="1"/>
        <v>1.125</v>
      </c>
    </row>
    <row r="48" spans="1:31" s="251" customFormat="1" ht="21" customHeight="1">
      <c r="A48" s="567">
        <v>0.72916666666666619</v>
      </c>
      <c r="B48" s="568"/>
      <c r="C48" s="569" t="s">
        <v>148</v>
      </c>
      <c r="D48" s="260">
        <v>180</v>
      </c>
      <c r="E48" s="570">
        <v>0</v>
      </c>
      <c r="F48" s="571">
        <v>7.9861111111111105E-4</v>
      </c>
      <c r="G48" s="551"/>
      <c r="H48" s="248"/>
      <c r="I48" s="248"/>
      <c r="J48" s="248"/>
      <c r="K48" s="248"/>
      <c r="L48" s="248"/>
      <c r="M48" s="250"/>
      <c r="N48" s="567">
        <v>0.72916666666666619</v>
      </c>
      <c r="O48" s="568"/>
      <c r="P48" s="569" t="s">
        <v>148</v>
      </c>
      <c r="Q48" s="260">
        <v>30</v>
      </c>
      <c r="R48" s="570">
        <v>0</v>
      </c>
      <c r="S48" s="571">
        <v>1.3888888888888889E-4</v>
      </c>
      <c r="T48" s="551"/>
      <c r="U48" s="248"/>
      <c r="V48" s="248"/>
      <c r="W48" s="248"/>
      <c r="X48" s="248"/>
      <c r="Y48" s="248"/>
      <c r="Z48" s="250"/>
      <c r="AD48" s="258">
        <f t="shared" si="0"/>
        <v>26.824999999999999</v>
      </c>
      <c r="AE48" s="221">
        <f t="shared" si="1"/>
        <v>1.125</v>
      </c>
    </row>
    <row r="49" spans="1:31" s="251" customFormat="1" ht="21" customHeight="1">
      <c r="A49" s="572">
        <v>0.73611111111111061</v>
      </c>
      <c r="B49" s="573"/>
      <c r="C49" s="574" t="s">
        <v>148</v>
      </c>
      <c r="D49" s="261">
        <v>130</v>
      </c>
      <c r="E49" s="575">
        <v>0</v>
      </c>
      <c r="F49" s="576">
        <v>6.018518518518519E-4</v>
      </c>
      <c r="G49" s="551"/>
      <c r="H49" s="248"/>
      <c r="I49" s="248"/>
      <c r="J49" s="248"/>
      <c r="K49" s="248"/>
      <c r="L49" s="248"/>
      <c r="M49" s="250"/>
      <c r="N49" s="572">
        <v>0.73611111111111061</v>
      </c>
      <c r="O49" s="573"/>
      <c r="P49" s="574" t="s">
        <v>148</v>
      </c>
      <c r="Q49" s="261">
        <v>10</v>
      </c>
      <c r="R49" s="575">
        <v>0</v>
      </c>
      <c r="S49" s="576">
        <v>1.0416666666666667E-4</v>
      </c>
      <c r="T49" s="551"/>
      <c r="U49" s="248"/>
      <c r="V49" s="248"/>
      <c r="W49" s="248"/>
      <c r="X49" s="248"/>
      <c r="Y49" s="248"/>
      <c r="Z49" s="250"/>
      <c r="AD49" s="258">
        <f t="shared" si="0"/>
        <v>27.95</v>
      </c>
      <c r="AE49" s="221">
        <f t="shared" si="1"/>
        <v>1.125</v>
      </c>
    </row>
    <row r="50" spans="1:31" s="251" customFormat="1" ht="21" customHeight="1">
      <c r="A50" s="562">
        <v>0.74305555555555503</v>
      </c>
      <c r="B50" s="563"/>
      <c r="C50" s="564" t="s">
        <v>148</v>
      </c>
      <c r="D50" s="259">
        <v>160</v>
      </c>
      <c r="E50" s="565">
        <v>0</v>
      </c>
      <c r="F50" s="566">
        <v>6.8287037037037025E-4</v>
      </c>
      <c r="G50" s="551"/>
      <c r="H50" s="248"/>
      <c r="I50" s="248"/>
      <c r="J50" s="248"/>
      <c r="K50" s="248"/>
      <c r="L50" s="248"/>
      <c r="M50" s="250"/>
      <c r="N50" s="562">
        <v>0.74305555555555503</v>
      </c>
      <c r="O50" s="563"/>
      <c r="P50" s="564" t="s">
        <v>148</v>
      </c>
      <c r="Q50" s="259">
        <v>35</v>
      </c>
      <c r="R50" s="565">
        <v>0</v>
      </c>
      <c r="S50" s="566">
        <v>2.5462962962962961E-4</v>
      </c>
      <c r="T50" s="551"/>
      <c r="U50" s="248"/>
      <c r="V50" s="248"/>
      <c r="W50" s="248"/>
      <c r="X50" s="248"/>
      <c r="Y50" s="248"/>
      <c r="Z50" s="250"/>
      <c r="AD50" s="258">
        <f t="shared" si="0"/>
        <v>29.074999999999999</v>
      </c>
      <c r="AE50" s="221">
        <f t="shared" si="1"/>
        <v>1.125</v>
      </c>
    </row>
    <row r="51" spans="1:31" s="251" customFormat="1" ht="21" customHeight="1">
      <c r="A51" s="562">
        <v>0.74999999999999944</v>
      </c>
      <c r="B51" s="563"/>
      <c r="C51" s="564" t="s">
        <v>148</v>
      </c>
      <c r="D51" s="259">
        <v>180</v>
      </c>
      <c r="E51" s="565">
        <v>0</v>
      </c>
      <c r="F51" s="566">
        <v>9.3750000000000007E-4</v>
      </c>
      <c r="G51" s="551"/>
      <c r="H51" s="248"/>
      <c r="I51" s="248"/>
      <c r="J51" s="248"/>
      <c r="K51" s="248"/>
      <c r="L51" s="248"/>
      <c r="M51" s="250"/>
      <c r="N51" s="562">
        <v>0.74999999999999944</v>
      </c>
      <c r="O51" s="563"/>
      <c r="P51" s="564" t="s">
        <v>148</v>
      </c>
      <c r="Q51" s="259">
        <v>15</v>
      </c>
      <c r="R51" s="565">
        <v>0</v>
      </c>
      <c r="S51" s="566">
        <v>1.1574074074074073E-4</v>
      </c>
      <c r="T51" s="551"/>
      <c r="U51" s="248"/>
      <c r="V51" s="248"/>
      <c r="W51" s="248"/>
      <c r="X51" s="248"/>
      <c r="Y51" s="248"/>
      <c r="Z51" s="250"/>
      <c r="AD51" s="258">
        <f t="shared" si="0"/>
        <v>30.2</v>
      </c>
      <c r="AE51" s="221">
        <f t="shared" si="1"/>
        <v>1.125</v>
      </c>
    </row>
    <row r="52" spans="1:31" s="251" customFormat="1" ht="21" customHeight="1">
      <c r="A52" s="562">
        <v>0.75694444444444386</v>
      </c>
      <c r="B52" s="563">
        <v>1</v>
      </c>
      <c r="C52" s="564">
        <v>2.16</v>
      </c>
      <c r="D52" s="259">
        <v>220</v>
      </c>
      <c r="E52" s="565">
        <v>30</v>
      </c>
      <c r="F52" s="566">
        <v>1.5509259259259261E-3</v>
      </c>
      <c r="G52" s="551"/>
      <c r="H52" s="248"/>
      <c r="I52" s="248"/>
      <c r="J52" s="248"/>
      <c r="K52" s="248"/>
      <c r="L52" s="248"/>
      <c r="M52" s="250"/>
      <c r="N52" s="562">
        <v>0.75694444444444386</v>
      </c>
      <c r="O52" s="563"/>
      <c r="P52" s="564" t="s">
        <v>148</v>
      </c>
      <c r="Q52" s="259">
        <v>20</v>
      </c>
      <c r="R52" s="565">
        <v>0</v>
      </c>
      <c r="S52" s="566">
        <v>1.3888888888888889E-4</v>
      </c>
      <c r="T52" s="551"/>
      <c r="U52" s="248"/>
      <c r="V52" s="248"/>
      <c r="W52" s="248"/>
      <c r="X52" s="248"/>
      <c r="Y52" s="248"/>
      <c r="Z52" s="250"/>
      <c r="AD52" s="258">
        <f t="shared" si="0"/>
        <v>31.324999999999999</v>
      </c>
      <c r="AE52" s="221">
        <f t="shared" si="1"/>
        <v>1.125</v>
      </c>
    </row>
    <row r="53" spans="1:31" s="251" customFormat="1" ht="21" customHeight="1">
      <c r="A53" s="562">
        <v>0.76388888888888828</v>
      </c>
      <c r="B53" s="563"/>
      <c r="C53" s="564" t="s">
        <v>148</v>
      </c>
      <c r="D53" s="259">
        <v>90</v>
      </c>
      <c r="E53" s="565">
        <v>0</v>
      </c>
      <c r="F53" s="566">
        <v>5.4398148148148144E-4</v>
      </c>
      <c r="G53" s="551"/>
      <c r="H53" s="248"/>
      <c r="I53" s="248"/>
      <c r="J53" s="248"/>
      <c r="K53" s="248"/>
      <c r="L53" s="248"/>
      <c r="M53" s="250"/>
      <c r="N53" s="562">
        <v>0.76388888888888828</v>
      </c>
      <c r="O53" s="563"/>
      <c r="P53" s="564" t="s">
        <v>148</v>
      </c>
      <c r="Q53" s="259">
        <v>15</v>
      </c>
      <c r="R53" s="565">
        <v>0</v>
      </c>
      <c r="S53" s="566">
        <v>1.0416666666666667E-4</v>
      </c>
      <c r="T53" s="551"/>
      <c r="U53" s="248"/>
      <c r="V53" s="248"/>
      <c r="W53" s="248"/>
      <c r="X53" s="248"/>
      <c r="Y53" s="248"/>
      <c r="Z53" s="250"/>
      <c r="AD53" s="258">
        <f t="shared" si="0"/>
        <v>32.450000000000003</v>
      </c>
      <c r="AE53" s="221">
        <f t="shared" si="1"/>
        <v>1.125</v>
      </c>
    </row>
    <row r="54" spans="1:31" s="251" customFormat="1" ht="21" customHeight="1">
      <c r="A54" s="567">
        <v>0.7708333333333327</v>
      </c>
      <c r="B54" s="568"/>
      <c r="C54" s="569" t="s">
        <v>148</v>
      </c>
      <c r="D54" s="260">
        <v>150</v>
      </c>
      <c r="E54" s="570">
        <v>0</v>
      </c>
      <c r="F54" s="571">
        <v>7.291666666666667E-4</v>
      </c>
      <c r="G54" s="551"/>
      <c r="H54" s="248"/>
      <c r="I54" s="248"/>
      <c r="J54" s="248"/>
      <c r="K54" s="248"/>
      <c r="L54" s="248"/>
      <c r="M54" s="250"/>
      <c r="N54" s="567">
        <v>0.7708333333333327</v>
      </c>
      <c r="O54" s="568"/>
      <c r="P54" s="569" t="s">
        <v>148</v>
      </c>
      <c r="Q54" s="260">
        <v>20</v>
      </c>
      <c r="R54" s="570">
        <v>0</v>
      </c>
      <c r="S54" s="571">
        <v>1.7361111111111112E-4</v>
      </c>
      <c r="T54" s="551"/>
      <c r="U54" s="248"/>
      <c r="V54" s="248"/>
      <c r="W54" s="248"/>
      <c r="X54" s="248"/>
      <c r="Y54" s="248"/>
      <c r="Z54" s="250"/>
      <c r="AD54" s="258">
        <f t="shared" si="0"/>
        <v>33.575000000000003</v>
      </c>
      <c r="AE54" s="221">
        <f t="shared" si="1"/>
        <v>1.125</v>
      </c>
    </row>
    <row r="55" spans="1:31" s="251" customFormat="1" ht="21" customHeight="1">
      <c r="A55" s="572">
        <v>0.77777777777777712</v>
      </c>
      <c r="B55" s="573"/>
      <c r="C55" s="574" t="s">
        <v>148</v>
      </c>
      <c r="D55" s="261">
        <v>70</v>
      </c>
      <c r="E55" s="575">
        <v>0</v>
      </c>
      <c r="F55" s="576">
        <v>4.3981481481481481E-4</v>
      </c>
      <c r="G55" s="551"/>
      <c r="H55" s="248"/>
      <c r="I55" s="248"/>
      <c r="J55" s="248"/>
      <c r="K55" s="248"/>
      <c r="L55" s="248"/>
      <c r="M55" s="250"/>
      <c r="N55" s="572">
        <v>0.77777777777777712</v>
      </c>
      <c r="O55" s="573"/>
      <c r="P55" s="574" t="s">
        <v>148</v>
      </c>
      <c r="Q55" s="261">
        <v>20</v>
      </c>
      <c r="R55" s="575">
        <v>0</v>
      </c>
      <c r="S55" s="576">
        <v>2.3148148148148146E-4</v>
      </c>
      <c r="T55" s="551"/>
      <c r="U55" s="248"/>
      <c r="V55" s="248"/>
      <c r="W55" s="248"/>
      <c r="X55" s="248"/>
      <c r="Y55" s="248"/>
      <c r="Z55" s="250"/>
      <c r="AD55" s="258">
        <f t="shared" si="0"/>
        <v>34.700000000000003</v>
      </c>
      <c r="AE55" s="221">
        <f t="shared" si="1"/>
        <v>1.125</v>
      </c>
    </row>
    <row r="56" spans="1:31" s="251" customFormat="1" ht="21" customHeight="1" thickBot="1">
      <c r="A56" s="562">
        <v>0.78472222222222154</v>
      </c>
      <c r="B56" s="563"/>
      <c r="C56" s="574" t="s">
        <v>148</v>
      </c>
      <c r="D56" s="259">
        <v>80</v>
      </c>
      <c r="E56" s="565">
        <v>0</v>
      </c>
      <c r="F56" s="566">
        <v>4.8611111111111104E-4</v>
      </c>
      <c r="G56" s="551"/>
      <c r="H56" s="248"/>
      <c r="I56" s="248"/>
      <c r="J56" s="248"/>
      <c r="K56" s="248"/>
      <c r="L56" s="248"/>
      <c r="M56" s="250"/>
      <c r="N56" s="562">
        <v>0.78472222222222154</v>
      </c>
      <c r="O56" s="563"/>
      <c r="P56" s="564" t="s">
        <v>148</v>
      </c>
      <c r="Q56" s="259">
        <v>15</v>
      </c>
      <c r="R56" s="565">
        <v>0</v>
      </c>
      <c r="S56" s="566">
        <v>1.3888888888888889E-4</v>
      </c>
      <c r="T56" s="551"/>
      <c r="U56" s="248"/>
      <c r="V56" s="248"/>
      <c r="W56" s="248"/>
      <c r="X56" s="248"/>
      <c r="Y56" s="248"/>
      <c r="Z56" s="250"/>
      <c r="AD56" s="258">
        <f t="shared" si="0"/>
        <v>35.825000000000003</v>
      </c>
      <c r="AE56" s="221">
        <f t="shared" si="1"/>
        <v>1.125</v>
      </c>
    </row>
    <row r="57" spans="1:31" s="251" customFormat="1" ht="36.75" customHeight="1" thickBot="1">
      <c r="A57" s="266" t="s">
        <v>149</v>
      </c>
      <c r="B57" s="262" t="s">
        <v>150</v>
      </c>
      <c r="C57" s="577" t="s">
        <v>150</v>
      </c>
      <c r="D57" s="263">
        <f>MAX(D25:D56)</f>
        <v>220</v>
      </c>
      <c r="E57" s="264">
        <f>MAX(E25:E56)</f>
        <v>30</v>
      </c>
      <c r="F57" s="578">
        <f>MAX(F25:F56)</f>
        <v>1.5509259259259261E-3</v>
      </c>
      <c r="G57" s="277"/>
      <c r="H57" s="265"/>
      <c r="I57" s="265"/>
      <c r="J57" s="265"/>
      <c r="K57" s="265"/>
      <c r="L57" s="265"/>
      <c r="M57" s="579"/>
      <c r="N57" s="266" t="s">
        <v>149</v>
      </c>
      <c r="O57" s="262" t="s">
        <v>150</v>
      </c>
      <c r="P57" s="577" t="s">
        <v>150</v>
      </c>
      <c r="Q57" s="263">
        <f>MAX(Q25:Q56)</f>
        <v>50</v>
      </c>
      <c r="R57" s="264">
        <f>MAX(R25:R56)</f>
        <v>0</v>
      </c>
      <c r="S57" s="578">
        <f>MAX(S25:S56)</f>
        <v>3.7037037037037035E-4</v>
      </c>
      <c r="T57" s="580"/>
      <c r="U57" s="267"/>
      <c r="V57" s="267"/>
      <c r="W57" s="267"/>
      <c r="X57" s="267"/>
      <c r="Y57" s="267"/>
      <c r="Z57" s="268"/>
      <c r="AE57" s="258"/>
    </row>
    <row r="58" spans="1:31" s="251" customFormat="1" ht="18" customHeight="1">
      <c r="A58" s="258"/>
      <c r="B58" s="258"/>
      <c r="C58" s="258"/>
      <c r="D58" s="258"/>
      <c r="E58" s="258"/>
      <c r="F58" s="258"/>
      <c r="G58" s="238"/>
      <c r="H58" s="238"/>
      <c r="I58" s="238"/>
      <c r="J58" s="238"/>
      <c r="K58" s="238"/>
      <c r="L58" s="238"/>
      <c r="M58" s="238"/>
      <c r="N58" s="269"/>
      <c r="O58" s="270"/>
      <c r="P58" s="270"/>
      <c r="Q58" s="248"/>
      <c r="R58" s="248"/>
      <c r="S58" s="581"/>
      <c r="T58" s="248"/>
      <c r="U58" s="248"/>
      <c r="V58" s="248"/>
      <c r="W58" s="248"/>
      <c r="X58" s="248"/>
      <c r="Y58" s="248"/>
      <c r="Z58" s="248"/>
      <c r="AE58" s="258"/>
    </row>
    <row r="59" spans="1:31" s="251" customFormat="1" ht="18" customHeight="1" thickBot="1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70"/>
      <c r="O59" s="270"/>
      <c r="P59" s="270"/>
      <c r="Q59" s="248"/>
      <c r="R59" s="248"/>
      <c r="S59" s="582"/>
      <c r="T59" s="248"/>
      <c r="U59" s="248"/>
      <c r="V59" s="248"/>
      <c r="W59" s="248"/>
      <c r="X59" s="248"/>
      <c r="Y59" s="248"/>
      <c r="Z59" s="248"/>
      <c r="AE59" s="258"/>
    </row>
    <row r="60" spans="1:31" s="251" customFormat="1" ht="20.100000000000001" customHeight="1">
      <c r="A60" s="685" t="s">
        <v>151</v>
      </c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3"/>
      <c r="O60" s="273"/>
      <c r="P60" s="273"/>
      <c r="Q60" s="274"/>
      <c r="R60" s="274"/>
      <c r="S60" s="561"/>
      <c r="T60" s="274"/>
      <c r="U60" s="274"/>
      <c r="V60" s="274"/>
      <c r="W60" s="274"/>
      <c r="X60" s="274"/>
      <c r="Y60" s="274"/>
      <c r="Z60" s="275"/>
      <c r="AE60" s="258"/>
    </row>
    <row r="61" spans="1:31" s="251" customFormat="1" ht="20.100000000000001" customHeight="1">
      <c r="A61" s="686"/>
      <c r="B61" s="276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70"/>
      <c r="O61" s="270"/>
      <c r="P61" s="270"/>
      <c r="Q61" s="248"/>
      <c r="R61" s="248"/>
      <c r="S61" s="582"/>
      <c r="T61" s="248"/>
      <c r="U61" s="248"/>
      <c r="V61" s="248"/>
      <c r="W61" s="248"/>
      <c r="X61" s="248"/>
      <c r="Y61" s="248"/>
      <c r="Z61" s="250"/>
      <c r="AE61" s="258"/>
    </row>
    <row r="62" spans="1:31" s="251" customFormat="1" ht="20.100000000000001" customHeight="1" thickBot="1">
      <c r="A62" s="687"/>
      <c r="B62" s="277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78"/>
      <c r="O62" s="278"/>
      <c r="P62" s="278"/>
      <c r="Q62" s="267"/>
      <c r="R62" s="267"/>
      <c r="S62" s="583"/>
      <c r="T62" s="267"/>
      <c r="U62" s="267"/>
      <c r="V62" s="267"/>
      <c r="W62" s="267"/>
      <c r="X62" s="267"/>
      <c r="Y62" s="267"/>
      <c r="Z62" s="268"/>
      <c r="AE62" s="258"/>
    </row>
    <row r="63" spans="1:31" s="251" customFormat="1" ht="20.100000000000001" customHeight="1">
      <c r="A63" s="258"/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70"/>
      <c r="O63" s="270"/>
      <c r="P63" s="270"/>
      <c r="Q63" s="248"/>
      <c r="R63" s="248"/>
      <c r="S63" s="582"/>
      <c r="T63" s="248"/>
      <c r="U63" s="248"/>
      <c r="V63" s="248"/>
      <c r="W63" s="248"/>
      <c r="X63" s="248"/>
      <c r="Y63" s="248"/>
      <c r="Z63" s="248"/>
      <c r="AE63" s="258"/>
    </row>
    <row r="64" spans="1:31" s="251" customFormat="1" ht="20.100000000000001" customHeight="1">
      <c r="A64" s="258"/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70"/>
      <c r="O64" s="270"/>
      <c r="P64" s="270"/>
      <c r="Q64" s="248"/>
      <c r="R64" s="248"/>
      <c r="S64" s="582"/>
      <c r="T64" s="248"/>
      <c r="U64" s="248"/>
      <c r="V64" s="248"/>
      <c r="W64" s="248"/>
      <c r="X64" s="248"/>
      <c r="Y64" s="248"/>
      <c r="Z64" s="248"/>
      <c r="AE64" s="258"/>
    </row>
    <row r="65" spans="1:31" s="251" customFormat="1" ht="20.100000000000001" customHeight="1">
      <c r="A65" s="258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70"/>
      <c r="O65" s="270"/>
      <c r="P65" s="270"/>
      <c r="Q65" s="248"/>
      <c r="R65" s="248"/>
      <c r="S65" s="582"/>
      <c r="T65" s="248"/>
      <c r="U65" s="248"/>
      <c r="V65" s="248"/>
      <c r="W65" s="248"/>
      <c r="X65" s="248"/>
      <c r="Y65" s="248"/>
      <c r="Z65" s="248"/>
      <c r="AE65" s="258"/>
    </row>
    <row r="66" spans="1:31" s="251" customFormat="1" ht="20.100000000000001" customHeight="1">
      <c r="A66" s="258"/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70"/>
      <c r="O66" s="270"/>
      <c r="P66" s="270"/>
      <c r="Q66" s="248"/>
      <c r="R66" s="248"/>
      <c r="S66" s="582"/>
      <c r="T66" s="248"/>
      <c r="U66" s="248"/>
      <c r="V66" s="248"/>
      <c r="W66" s="248"/>
      <c r="X66" s="248"/>
      <c r="Y66" s="248"/>
      <c r="Z66" s="248"/>
      <c r="AE66" s="258"/>
    </row>
    <row r="67" spans="1:31" s="251" customFormat="1" ht="20.100000000000001" customHeight="1">
      <c r="A67" s="258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70"/>
      <c r="O67" s="270"/>
      <c r="P67" s="270"/>
      <c r="Q67" s="248"/>
      <c r="R67" s="248"/>
      <c r="S67" s="582"/>
      <c r="T67" s="248"/>
      <c r="U67" s="248"/>
      <c r="V67" s="248"/>
      <c r="W67" s="248"/>
      <c r="X67" s="248"/>
      <c r="Y67" s="248"/>
      <c r="Z67" s="248"/>
      <c r="AE67" s="258"/>
    </row>
    <row r="68" spans="1:31" s="251" customFormat="1" ht="20.100000000000001" customHeight="1">
      <c r="A68" s="258"/>
      <c r="B68" s="258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70"/>
      <c r="O68" s="270"/>
      <c r="P68" s="270"/>
      <c r="Q68" s="248"/>
      <c r="R68" s="248"/>
      <c r="S68" s="582"/>
      <c r="T68" s="248"/>
      <c r="U68" s="248"/>
      <c r="V68" s="248"/>
      <c r="W68" s="248"/>
      <c r="X68" s="248"/>
      <c r="Y68" s="248"/>
      <c r="Z68" s="248"/>
      <c r="AE68" s="258"/>
    </row>
    <row r="69" spans="1:31" s="251" customFormat="1" ht="20.100000000000001" customHeight="1">
      <c r="A69" s="258"/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70"/>
      <c r="O69" s="270"/>
      <c r="P69" s="270"/>
      <c r="Q69" s="248"/>
      <c r="R69" s="248"/>
      <c r="S69" s="582"/>
      <c r="T69" s="248"/>
      <c r="U69" s="248"/>
      <c r="V69" s="248"/>
      <c r="W69" s="248"/>
      <c r="X69" s="248"/>
      <c r="Y69" s="248"/>
      <c r="Z69" s="248"/>
      <c r="AE69" s="258"/>
    </row>
    <row r="70" spans="1:31" s="251" customFormat="1" ht="20.100000000000001" customHeight="1">
      <c r="A70" s="258"/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70"/>
      <c r="O70" s="270"/>
      <c r="P70" s="270"/>
      <c r="Q70" s="248"/>
      <c r="R70" s="248"/>
      <c r="S70" s="582"/>
      <c r="T70" s="248"/>
      <c r="U70" s="248"/>
      <c r="V70" s="248"/>
      <c r="W70" s="248"/>
      <c r="X70" s="248"/>
      <c r="Y70" s="248"/>
      <c r="Z70" s="248"/>
      <c r="AE70" s="258"/>
    </row>
    <row r="71" spans="1:31" s="251" customFormat="1" ht="20.100000000000001" customHeight="1">
      <c r="A71" s="258"/>
      <c r="B71" s="258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70"/>
      <c r="O71" s="270"/>
      <c r="P71" s="270"/>
      <c r="Q71" s="248"/>
      <c r="R71" s="248"/>
      <c r="S71" s="582"/>
      <c r="T71" s="248"/>
      <c r="U71" s="248"/>
      <c r="V71" s="248"/>
      <c r="W71" s="248"/>
      <c r="X71" s="248"/>
      <c r="Y71" s="248"/>
      <c r="Z71" s="248"/>
      <c r="AA71" s="258"/>
      <c r="AE71" s="258"/>
    </row>
    <row r="72" spans="1:31" s="251" customFormat="1" ht="20.100000000000001" customHeight="1">
      <c r="A72" s="258"/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E72" s="258"/>
    </row>
    <row r="73" spans="1:31" s="258" customFormat="1" ht="20.100000000000001" customHeight="1"/>
    <row r="74" spans="1:31" s="258" customFormat="1" ht="20.100000000000001" customHeight="1"/>
    <row r="75" spans="1:31" s="258" customFormat="1" ht="20.100000000000001" customHeight="1"/>
    <row r="76" spans="1:31" s="258" customFormat="1" ht="20.100000000000001" customHeight="1"/>
    <row r="77" spans="1:31" s="258" customFormat="1" ht="16.149999999999999" customHeight="1"/>
    <row r="78" spans="1:31" s="258" customFormat="1" ht="16.149999999999999" customHeight="1"/>
    <row r="79" spans="1:31" s="258" customFormat="1" ht="16.149999999999999" customHeight="1"/>
    <row r="80" spans="1:31" s="258" customFormat="1" ht="16.149999999999999" customHeight="1"/>
    <row r="81" s="258" customFormat="1" ht="16.149999999999999" customHeight="1"/>
    <row r="82" s="258" customFormat="1" ht="16.149999999999999" customHeight="1"/>
    <row r="83" s="258" customFormat="1" ht="16.149999999999999" customHeight="1"/>
    <row r="84" s="258" customFormat="1" ht="16.149999999999999" customHeight="1"/>
    <row r="85" s="258" customFormat="1" ht="16.350000000000001" customHeight="1"/>
    <row r="86" s="258" customFormat="1" ht="21.95" customHeight="1"/>
    <row r="87" s="258" customFormat="1"/>
    <row r="88" s="258" customFormat="1"/>
    <row r="89" s="258" customFormat="1"/>
    <row r="90" s="258" customFormat="1"/>
    <row r="91" s="258" customFormat="1"/>
    <row r="92" s="258" customFormat="1"/>
    <row r="93" s="258" customFormat="1"/>
    <row r="94" s="258" customFormat="1"/>
    <row r="95" s="258" customFormat="1"/>
    <row r="96" s="258" customFormat="1"/>
    <row r="97" spans="1:31" s="258" customFormat="1"/>
    <row r="98" spans="1:31" s="258" customFormat="1"/>
    <row r="99" spans="1:31" s="258" customFormat="1">
      <c r="AA99" s="221"/>
    </row>
    <row r="100" spans="1:31" s="258" customFormat="1">
      <c r="A100" s="280"/>
      <c r="B100" s="280"/>
      <c r="C100" s="280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</row>
    <row r="101" spans="1:31">
      <c r="AE101" s="258"/>
    </row>
    <row r="102" spans="1:31">
      <c r="AE102" s="258"/>
    </row>
    <row r="103" spans="1:31">
      <c r="AE103" s="258"/>
    </row>
    <row r="104" spans="1:31">
      <c r="N104" s="279"/>
      <c r="O104" s="279"/>
      <c r="P104" s="279"/>
      <c r="AE104" s="258"/>
    </row>
    <row r="105" spans="1:31">
      <c r="AE105" s="258"/>
    </row>
    <row r="106" spans="1:31">
      <c r="AE106" s="258"/>
    </row>
    <row r="107" spans="1:31">
      <c r="AE107" s="258"/>
    </row>
  </sheetData>
  <mergeCells count="1">
    <mergeCell ref="A60:A62"/>
  </mergeCells>
  <phoneticPr fontId="3"/>
  <printOptions gridLinesSet="0"/>
  <pageMargins left="0.78740157480314965" right="0.19685039370078741" top="0.78740157480314965" bottom="0.39370078740157483" header="0.51181102362204722" footer="0.51181102362204722"/>
  <pageSetup paperSize="9" scale="55" orientation="portrait" horizontalDpi="4294967293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E107"/>
  <sheetViews>
    <sheetView view="pageBreakPreview" topLeftCell="B1" zoomScale="80" zoomScaleNormal="75" zoomScaleSheetLayoutView="80" workbookViewId="0">
      <selection activeCell="L11" sqref="L11"/>
    </sheetView>
  </sheetViews>
  <sheetFormatPr defaultRowHeight="12"/>
  <cols>
    <col min="1" max="1" width="10.1640625" style="280" customWidth="1"/>
    <col min="2" max="3" width="6.6640625" style="280" customWidth="1"/>
    <col min="4" max="5" width="7.83203125" style="221" customWidth="1"/>
    <col min="6" max="6" width="10.1640625" style="221" customWidth="1"/>
    <col min="7" max="13" width="7.83203125" style="221" customWidth="1"/>
    <col min="14" max="14" width="10.1640625" style="221" customWidth="1"/>
    <col min="15" max="16" width="6.6640625" style="221" customWidth="1"/>
    <col min="17" max="18" width="7.83203125" style="221" customWidth="1"/>
    <col min="19" max="19" width="10.1640625" style="221" customWidth="1"/>
    <col min="20" max="26" width="7.83203125" style="221" customWidth="1"/>
    <col min="27" max="27" width="9.33203125" style="221"/>
    <col min="28" max="33" width="9.33203125" style="221" customWidth="1"/>
    <col min="34" max="16384" width="9.33203125" style="221"/>
  </cols>
  <sheetData>
    <row r="1" spans="1:26" ht="15.6" customHeight="1" thickBot="1">
      <c r="A1" s="540"/>
      <c r="B1" s="220"/>
      <c r="C1" s="220"/>
      <c r="F1" s="541"/>
    </row>
    <row r="2" spans="1:26" ht="16.5" customHeight="1">
      <c r="A2" s="222"/>
      <c r="B2" s="223"/>
      <c r="C2" s="223"/>
      <c r="D2" s="224"/>
      <c r="E2" s="224"/>
      <c r="F2" s="224"/>
      <c r="G2" s="224"/>
      <c r="H2" s="224"/>
      <c r="I2" s="224"/>
      <c r="J2" s="224"/>
      <c r="K2" s="224"/>
      <c r="L2" s="224"/>
      <c r="M2" s="226"/>
      <c r="N2" s="225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6"/>
    </row>
    <row r="3" spans="1:26" ht="16.5" customHeight="1">
      <c r="A3" s="227"/>
      <c r="B3" s="228"/>
      <c r="C3" s="228"/>
      <c r="D3" s="229"/>
      <c r="E3" s="229"/>
      <c r="F3" s="229"/>
      <c r="G3" s="229"/>
      <c r="H3" s="229"/>
      <c r="I3" s="229"/>
      <c r="J3" s="229"/>
      <c r="K3" s="229"/>
      <c r="L3" s="229"/>
      <c r="M3" s="231"/>
      <c r="N3" s="230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1"/>
    </row>
    <row r="4" spans="1:26" ht="16.5" customHeight="1">
      <c r="A4" s="232"/>
      <c r="B4" s="233"/>
      <c r="C4" s="233"/>
      <c r="D4" s="229"/>
      <c r="E4" s="229"/>
      <c r="F4" s="229"/>
      <c r="G4" s="229"/>
      <c r="H4" s="229"/>
      <c r="I4" s="229"/>
      <c r="J4" s="229"/>
      <c r="K4" s="229"/>
      <c r="L4" s="229"/>
      <c r="M4" s="231"/>
      <c r="N4" s="230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1"/>
    </row>
    <row r="5" spans="1:26" ht="27.75" customHeight="1">
      <c r="A5" s="227" t="s">
        <v>136</v>
      </c>
      <c r="B5" s="228"/>
      <c r="C5" s="228"/>
      <c r="D5" s="228"/>
      <c r="E5" s="228"/>
      <c r="F5" s="228"/>
      <c r="G5" s="228"/>
      <c r="H5" s="228"/>
      <c r="I5" s="234"/>
      <c r="J5" s="234"/>
      <c r="K5" s="234"/>
      <c r="L5" s="234"/>
      <c r="M5" s="231"/>
      <c r="N5" s="230"/>
      <c r="O5" s="229"/>
      <c r="P5" s="229"/>
      <c r="W5" s="229"/>
      <c r="X5" s="229"/>
      <c r="Y5" s="229"/>
      <c r="Z5" s="231"/>
    </row>
    <row r="6" spans="1:26" ht="20.100000000000001" customHeight="1">
      <c r="A6" s="235"/>
      <c r="B6" s="220"/>
      <c r="C6" s="220"/>
      <c r="D6" s="233"/>
      <c r="E6" s="233"/>
      <c r="F6" s="233"/>
      <c r="G6" s="233"/>
      <c r="H6" s="233"/>
      <c r="I6" s="229"/>
      <c r="J6" s="229"/>
      <c r="K6" s="229"/>
      <c r="L6" s="229"/>
      <c r="M6" s="231"/>
      <c r="N6" s="230"/>
      <c r="O6" s="229"/>
      <c r="P6" s="229"/>
      <c r="W6" s="229"/>
      <c r="X6" s="229"/>
      <c r="Y6" s="229"/>
      <c r="Z6" s="231"/>
    </row>
    <row r="7" spans="1:26" ht="20.100000000000001" customHeight="1">
      <c r="A7" s="235"/>
      <c r="B7" s="220"/>
      <c r="C7" s="220"/>
      <c r="D7" s="229"/>
      <c r="E7" s="229"/>
      <c r="F7" s="542" t="s">
        <v>55</v>
      </c>
      <c r="G7" s="229"/>
      <c r="H7" s="229"/>
      <c r="I7" s="229"/>
      <c r="J7" s="229"/>
      <c r="K7" s="229"/>
      <c r="L7" s="229"/>
      <c r="M7" s="231"/>
      <c r="N7" s="230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31"/>
    </row>
    <row r="8" spans="1:26" ht="20.100000000000001" customHeight="1">
      <c r="A8" s="235"/>
      <c r="B8" s="220"/>
      <c r="C8" s="220"/>
      <c r="D8" s="229"/>
      <c r="E8" s="229"/>
      <c r="F8" s="229"/>
      <c r="G8" s="229"/>
      <c r="H8" s="229"/>
      <c r="I8" s="229"/>
      <c r="J8" s="229"/>
      <c r="K8" s="229"/>
      <c r="L8" s="229"/>
      <c r="M8" s="231"/>
      <c r="N8" s="230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31"/>
    </row>
    <row r="9" spans="1:26" ht="20.100000000000001" customHeight="1">
      <c r="A9" s="235"/>
      <c r="B9" s="220"/>
      <c r="C9" s="220"/>
      <c r="D9" s="229"/>
      <c r="E9" s="229"/>
      <c r="F9" s="229"/>
      <c r="G9" s="229"/>
      <c r="H9" s="229"/>
      <c r="I9" s="229"/>
      <c r="J9" s="229"/>
      <c r="K9" s="229"/>
      <c r="L9" s="229"/>
      <c r="M9" s="231"/>
      <c r="N9" s="230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31"/>
    </row>
    <row r="10" spans="1:26" ht="20.100000000000001" customHeight="1">
      <c r="A10" s="235"/>
      <c r="B10" s="220"/>
      <c r="C10" s="220"/>
      <c r="D10" s="229"/>
      <c r="E10" s="229"/>
      <c r="F10" s="229"/>
      <c r="G10" s="229"/>
      <c r="H10" s="229"/>
      <c r="I10" s="229"/>
      <c r="J10" s="229"/>
      <c r="K10" s="229"/>
      <c r="L10" s="229"/>
      <c r="M10" s="231"/>
      <c r="N10" s="230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31"/>
    </row>
    <row r="11" spans="1:26" ht="20.100000000000001" customHeight="1">
      <c r="A11" s="235"/>
      <c r="B11" s="220"/>
      <c r="C11" s="220"/>
      <c r="D11" s="229"/>
      <c r="E11" s="229"/>
      <c r="F11" s="229"/>
      <c r="G11" s="229"/>
      <c r="H11" s="229"/>
      <c r="I11" s="229"/>
      <c r="J11" s="229"/>
      <c r="K11" s="229"/>
      <c r="L11" s="229"/>
      <c r="M11" s="231"/>
      <c r="N11" s="230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31"/>
    </row>
    <row r="12" spans="1:26" ht="20.100000000000001" customHeight="1">
      <c r="A12" s="235"/>
      <c r="B12" s="220"/>
      <c r="C12" s="220"/>
      <c r="D12" s="229"/>
      <c r="E12" s="229"/>
      <c r="F12" s="229"/>
      <c r="G12" s="229"/>
      <c r="H12" s="229"/>
      <c r="I12" s="229"/>
      <c r="J12" s="229"/>
      <c r="K12" s="229"/>
      <c r="L12" s="229"/>
      <c r="M12" s="231"/>
      <c r="N12" s="230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31"/>
    </row>
    <row r="13" spans="1:26" ht="20.100000000000001" customHeight="1">
      <c r="A13" s="235"/>
      <c r="B13" s="220"/>
      <c r="C13" s="220"/>
      <c r="D13" s="229"/>
      <c r="E13" s="229"/>
      <c r="F13" s="229"/>
      <c r="G13" s="229"/>
      <c r="H13" s="229"/>
      <c r="I13" s="229"/>
      <c r="J13" s="229"/>
      <c r="K13" s="229"/>
      <c r="L13" s="229"/>
      <c r="M13" s="231"/>
      <c r="N13" s="230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31"/>
    </row>
    <row r="14" spans="1:26" ht="20.100000000000001" customHeight="1">
      <c r="A14" s="236" t="s">
        <v>212</v>
      </c>
      <c r="B14" s="237"/>
      <c r="C14" s="237"/>
      <c r="D14" s="229"/>
      <c r="E14" s="229"/>
      <c r="F14" s="229"/>
      <c r="G14" s="229"/>
      <c r="H14" s="229"/>
      <c r="I14" s="238"/>
      <c r="J14" s="229"/>
      <c r="K14" s="229"/>
      <c r="L14" s="229"/>
      <c r="M14" s="231"/>
      <c r="N14" s="230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31"/>
    </row>
    <row r="15" spans="1:26" ht="20.100000000000001" customHeight="1">
      <c r="A15" s="236"/>
      <c r="B15" s="237"/>
      <c r="C15" s="237"/>
      <c r="D15" s="229"/>
      <c r="E15" s="229"/>
      <c r="F15" s="229"/>
      <c r="G15" s="229"/>
      <c r="H15" s="229"/>
      <c r="I15" s="229"/>
      <c r="J15" s="229"/>
      <c r="K15" s="229"/>
      <c r="L15" s="229"/>
      <c r="M15" s="231"/>
      <c r="N15" s="230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31"/>
    </row>
    <row r="16" spans="1:26" ht="20.100000000000001" customHeight="1">
      <c r="A16" s="236" t="s">
        <v>152</v>
      </c>
      <c r="B16" s="237"/>
      <c r="C16" s="237"/>
      <c r="D16" s="229"/>
      <c r="E16" s="229"/>
      <c r="F16" s="229"/>
      <c r="G16" s="229"/>
      <c r="H16" s="229"/>
      <c r="I16" s="229"/>
      <c r="J16" s="229"/>
      <c r="K16" s="229"/>
      <c r="L16" s="229"/>
      <c r="M16" s="231"/>
      <c r="N16" s="230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31"/>
    </row>
    <row r="17" spans="1:31" ht="20.100000000000001" customHeight="1">
      <c r="A17" s="239"/>
      <c r="B17" s="240"/>
      <c r="C17" s="240"/>
      <c r="D17" s="229"/>
      <c r="E17" s="229"/>
      <c r="F17" s="229"/>
      <c r="G17" s="229"/>
      <c r="H17" s="229"/>
      <c r="I17" s="229"/>
      <c r="J17" s="229"/>
      <c r="K17" s="229"/>
      <c r="L17" s="229"/>
      <c r="M17" s="231"/>
      <c r="N17" s="230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31"/>
    </row>
    <row r="18" spans="1:31" ht="20.100000000000001" customHeight="1">
      <c r="A18" s="239" t="s">
        <v>305</v>
      </c>
      <c r="B18" s="240"/>
      <c r="C18" s="240"/>
      <c r="D18" s="229"/>
      <c r="E18" s="229"/>
      <c r="F18" s="229"/>
      <c r="G18" s="229"/>
      <c r="H18" s="229"/>
      <c r="I18" s="229"/>
      <c r="J18" s="229"/>
      <c r="K18" s="229"/>
      <c r="L18" s="229"/>
      <c r="M18" s="231"/>
      <c r="N18" s="230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31"/>
    </row>
    <row r="19" spans="1:31" ht="20.100000000000001" customHeight="1">
      <c r="A19" s="235"/>
      <c r="B19" s="220"/>
      <c r="C19" s="220"/>
      <c r="D19" s="229"/>
      <c r="E19" s="229"/>
      <c r="F19" s="229"/>
      <c r="G19" s="229"/>
      <c r="H19" s="229"/>
      <c r="I19" s="229"/>
      <c r="J19" s="229"/>
      <c r="K19" s="229"/>
      <c r="L19" s="229"/>
      <c r="M19" s="231"/>
      <c r="N19" s="230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31"/>
    </row>
    <row r="20" spans="1:31" ht="20.100000000000001" customHeight="1">
      <c r="A20" s="241"/>
      <c r="B20" s="242"/>
      <c r="C20" s="242"/>
      <c r="D20" s="229"/>
      <c r="E20" s="229"/>
      <c r="F20" s="229"/>
      <c r="G20" s="229"/>
      <c r="H20" s="229"/>
      <c r="I20" s="229"/>
      <c r="J20" s="229"/>
      <c r="K20" s="229"/>
      <c r="L20" s="229"/>
      <c r="M20" s="231"/>
      <c r="N20" s="230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31"/>
    </row>
    <row r="21" spans="1:31" ht="20.100000000000001" customHeight="1" thickBot="1">
      <c r="A21" s="254"/>
      <c r="B21" s="543"/>
      <c r="C21" s="543"/>
      <c r="D21" s="243"/>
      <c r="E21" s="243"/>
      <c r="F21" s="243"/>
      <c r="G21" s="243"/>
      <c r="H21" s="243"/>
      <c r="I21" s="243"/>
      <c r="J21" s="243"/>
      <c r="K21" s="243"/>
      <c r="L21" s="243"/>
      <c r="M21" s="544" t="s">
        <v>263</v>
      </c>
      <c r="N21" s="244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5"/>
    </row>
    <row r="22" spans="1:31" s="251" customFormat="1" ht="20.100000000000001" customHeight="1" thickBot="1">
      <c r="A22" s="545"/>
      <c r="B22" s="246" t="s">
        <v>267</v>
      </c>
      <c r="C22" s="247"/>
      <c r="D22" s="247"/>
      <c r="E22" s="247"/>
      <c r="F22" s="249"/>
      <c r="G22" s="546"/>
      <c r="H22" s="274"/>
      <c r="I22" s="274"/>
      <c r="J22" s="274"/>
      <c r="K22" s="274"/>
      <c r="L22" s="274"/>
      <c r="M22" s="275"/>
      <c r="N22" s="547"/>
      <c r="O22" s="246" t="s">
        <v>268</v>
      </c>
      <c r="P22" s="247"/>
      <c r="Q22" s="247"/>
      <c r="R22" s="247"/>
      <c r="S22" s="249"/>
      <c r="T22" s="546"/>
      <c r="U22" s="274"/>
      <c r="V22" s="274"/>
      <c r="W22" s="274"/>
      <c r="X22" s="274"/>
      <c r="Y22" s="274"/>
      <c r="Z22" s="275"/>
    </row>
    <row r="23" spans="1:31" s="251" customFormat="1" ht="22.5" customHeight="1">
      <c r="A23" s="548"/>
      <c r="B23" s="591" t="s">
        <v>139</v>
      </c>
      <c r="C23" s="549" t="s">
        <v>140</v>
      </c>
      <c r="D23" s="592" t="s">
        <v>141</v>
      </c>
      <c r="E23" s="593" t="s">
        <v>142</v>
      </c>
      <c r="F23" s="594" t="s">
        <v>265</v>
      </c>
      <c r="G23" s="252"/>
      <c r="H23" s="253"/>
      <c r="I23" s="248"/>
      <c r="J23" s="248"/>
      <c r="K23" s="248"/>
      <c r="L23" s="248"/>
      <c r="M23" s="250"/>
      <c r="N23" s="242"/>
      <c r="O23" s="241" t="s">
        <v>139</v>
      </c>
      <c r="P23" s="549" t="s">
        <v>140</v>
      </c>
      <c r="Q23" s="252" t="s">
        <v>141</v>
      </c>
      <c r="R23" s="550" t="s">
        <v>142</v>
      </c>
      <c r="S23" s="242" t="s">
        <v>265</v>
      </c>
      <c r="T23" s="551"/>
      <c r="U23" s="248"/>
      <c r="V23" s="248"/>
      <c r="W23" s="248"/>
      <c r="X23" s="248"/>
      <c r="Y23" s="248"/>
      <c r="Z23" s="250"/>
    </row>
    <row r="24" spans="1:31" s="251" customFormat="1" ht="22.5" customHeight="1" thickBot="1">
      <c r="A24" s="552" t="s">
        <v>143</v>
      </c>
      <c r="B24" s="254" t="s">
        <v>144</v>
      </c>
      <c r="C24" s="595" t="s">
        <v>145</v>
      </c>
      <c r="D24" s="255" t="s">
        <v>146</v>
      </c>
      <c r="E24" s="257" t="s">
        <v>146</v>
      </c>
      <c r="F24" s="596" t="s">
        <v>147</v>
      </c>
      <c r="G24" s="554"/>
      <c r="H24" s="256"/>
      <c r="I24" s="248"/>
      <c r="J24" s="248"/>
      <c r="K24" s="248"/>
      <c r="L24" s="248"/>
      <c r="M24" s="250"/>
      <c r="N24" s="555" t="s">
        <v>143</v>
      </c>
      <c r="O24" s="241" t="s">
        <v>144</v>
      </c>
      <c r="P24" s="553" t="s">
        <v>145</v>
      </c>
      <c r="Q24" s="255" t="s">
        <v>146</v>
      </c>
      <c r="R24" s="257" t="s">
        <v>146</v>
      </c>
      <c r="S24" s="543" t="s">
        <v>147</v>
      </c>
      <c r="T24" s="551"/>
      <c r="U24" s="248"/>
      <c r="V24" s="248"/>
      <c r="W24" s="248"/>
      <c r="X24" s="248"/>
      <c r="Y24" s="248"/>
      <c r="Z24" s="250"/>
      <c r="AD24" s="251" t="s">
        <v>266</v>
      </c>
    </row>
    <row r="25" spans="1:31" s="251" customFormat="1" ht="21" customHeight="1">
      <c r="A25" s="556">
        <v>0.29166666666666663</v>
      </c>
      <c r="B25" s="573"/>
      <c r="C25" s="574" t="s">
        <v>148</v>
      </c>
      <c r="D25" s="261">
        <v>30</v>
      </c>
      <c r="E25" s="575">
        <v>0</v>
      </c>
      <c r="F25" s="576">
        <v>1.0416666666666667E-4</v>
      </c>
      <c r="G25" s="551"/>
      <c r="H25" s="248"/>
      <c r="I25" s="248"/>
      <c r="J25" s="248"/>
      <c r="K25" s="248"/>
      <c r="L25" s="248"/>
      <c r="M25" s="250"/>
      <c r="N25" s="556">
        <v>0.29166666666666663</v>
      </c>
      <c r="O25" s="557"/>
      <c r="P25" s="558"/>
      <c r="Q25" s="546"/>
      <c r="R25" s="560"/>
      <c r="S25" s="561"/>
      <c r="T25" s="551"/>
      <c r="U25" s="248"/>
      <c r="V25" s="248"/>
      <c r="W25" s="248"/>
      <c r="X25" s="248"/>
      <c r="Y25" s="248"/>
      <c r="Z25" s="250"/>
      <c r="AD25" s="258">
        <v>0.95</v>
      </c>
      <c r="AE25" s="221"/>
    </row>
    <row r="26" spans="1:31" s="251" customFormat="1" ht="21" customHeight="1">
      <c r="A26" s="562">
        <v>0.29861111111111105</v>
      </c>
      <c r="B26" s="563"/>
      <c r="C26" s="564" t="s">
        <v>148</v>
      </c>
      <c r="D26" s="259">
        <v>20</v>
      </c>
      <c r="E26" s="565">
        <v>0</v>
      </c>
      <c r="F26" s="566">
        <v>1.1574074074074073E-4</v>
      </c>
      <c r="G26" s="551"/>
      <c r="H26" s="248"/>
      <c r="I26" s="248"/>
      <c r="J26" s="248"/>
      <c r="K26" s="248"/>
      <c r="L26" s="248"/>
      <c r="M26" s="250"/>
      <c r="N26" s="562">
        <v>0.29861111111111105</v>
      </c>
      <c r="O26" s="563"/>
      <c r="P26" s="564"/>
      <c r="Q26" s="259"/>
      <c r="R26" s="565"/>
      <c r="S26" s="566"/>
      <c r="T26" s="551"/>
      <c r="U26" s="248"/>
      <c r="V26" s="248"/>
      <c r="W26" s="248"/>
      <c r="X26" s="248"/>
      <c r="Y26" s="248"/>
      <c r="Z26" s="250"/>
      <c r="AD26" s="258">
        <f>AD25+AE26</f>
        <v>2.0750000000000002</v>
      </c>
      <c r="AE26" s="221">
        <v>1.125</v>
      </c>
    </row>
    <row r="27" spans="1:31" s="251" customFormat="1" ht="21" customHeight="1">
      <c r="A27" s="562">
        <v>0.30555555555555547</v>
      </c>
      <c r="B27" s="563"/>
      <c r="C27" s="564" t="s">
        <v>148</v>
      </c>
      <c r="D27" s="259">
        <v>30</v>
      </c>
      <c r="E27" s="565">
        <v>0</v>
      </c>
      <c r="F27" s="566">
        <v>1.3888888888888889E-4</v>
      </c>
      <c r="G27" s="551"/>
      <c r="H27" s="248"/>
      <c r="I27" s="248"/>
      <c r="J27" s="248"/>
      <c r="K27" s="248"/>
      <c r="L27" s="248"/>
      <c r="M27" s="250"/>
      <c r="N27" s="562">
        <v>0.30555555555555547</v>
      </c>
      <c r="O27" s="563"/>
      <c r="P27" s="564"/>
      <c r="Q27" s="259"/>
      <c r="R27" s="565"/>
      <c r="S27" s="566"/>
      <c r="T27" s="551"/>
      <c r="U27" s="248"/>
      <c r="V27" s="248"/>
      <c r="W27" s="248"/>
      <c r="X27" s="248"/>
      <c r="Y27" s="248"/>
      <c r="Z27" s="250"/>
      <c r="AD27" s="258">
        <f t="shared" ref="AD27:AD56" si="0">AD26+AE27</f>
        <v>3.2</v>
      </c>
      <c r="AE27" s="221">
        <f>AE26</f>
        <v>1.125</v>
      </c>
    </row>
    <row r="28" spans="1:31" s="251" customFormat="1" ht="21" customHeight="1">
      <c r="A28" s="562">
        <v>0.31249999999999989</v>
      </c>
      <c r="B28" s="563"/>
      <c r="C28" s="564" t="s">
        <v>148</v>
      </c>
      <c r="D28" s="259">
        <v>50</v>
      </c>
      <c r="E28" s="565">
        <v>0</v>
      </c>
      <c r="F28" s="566">
        <v>1.6203703703703703E-4</v>
      </c>
      <c r="G28" s="551"/>
      <c r="H28" s="248"/>
      <c r="I28" s="248"/>
      <c r="J28" s="248"/>
      <c r="K28" s="248"/>
      <c r="L28" s="248"/>
      <c r="M28" s="250"/>
      <c r="N28" s="562">
        <v>0.31249999999999989</v>
      </c>
      <c r="O28" s="563"/>
      <c r="P28" s="564"/>
      <c r="Q28" s="259"/>
      <c r="R28" s="565"/>
      <c r="S28" s="566"/>
      <c r="T28" s="551"/>
      <c r="U28" s="248"/>
      <c r="V28" s="248"/>
      <c r="W28" s="248"/>
      <c r="X28" s="248"/>
      <c r="Y28" s="248"/>
      <c r="Z28" s="250"/>
      <c r="AD28" s="258">
        <f t="shared" si="0"/>
        <v>4.3250000000000002</v>
      </c>
      <c r="AE28" s="221">
        <f t="shared" ref="AE28:AE56" si="1">AE27</f>
        <v>1.125</v>
      </c>
    </row>
    <row r="29" spans="1:31" s="251" customFormat="1" ht="21" customHeight="1">
      <c r="A29" s="562">
        <v>0.31944444444444431</v>
      </c>
      <c r="B29" s="563"/>
      <c r="C29" s="564" t="s">
        <v>148</v>
      </c>
      <c r="D29" s="259">
        <v>30</v>
      </c>
      <c r="E29" s="565">
        <v>0</v>
      </c>
      <c r="F29" s="566">
        <v>1.0416666666666667E-4</v>
      </c>
      <c r="G29" s="551"/>
      <c r="H29" s="248"/>
      <c r="I29" s="248"/>
      <c r="J29" s="248"/>
      <c r="K29" s="248"/>
      <c r="L29" s="248"/>
      <c r="M29" s="250"/>
      <c r="N29" s="562">
        <v>0.31944444444444431</v>
      </c>
      <c r="O29" s="563"/>
      <c r="P29" s="564"/>
      <c r="Q29" s="259"/>
      <c r="R29" s="565"/>
      <c r="S29" s="566"/>
      <c r="T29" s="551"/>
      <c r="U29" s="248"/>
      <c r="V29" s="248"/>
      <c r="W29" s="248"/>
      <c r="X29" s="248"/>
      <c r="Y29" s="248"/>
      <c r="Z29" s="250"/>
      <c r="AD29" s="258">
        <f t="shared" si="0"/>
        <v>5.45</v>
      </c>
      <c r="AE29" s="221">
        <f t="shared" si="1"/>
        <v>1.125</v>
      </c>
    </row>
    <row r="30" spans="1:31" s="251" customFormat="1" ht="21" customHeight="1">
      <c r="A30" s="567">
        <v>0.32638888888888873</v>
      </c>
      <c r="B30" s="568"/>
      <c r="C30" s="569" t="s">
        <v>148</v>
      </c>
      <c r="D30" s="260">
        <v>50</v>
      </c>
      <c r="E30" s="570">
        <v>0</v>
      </c>
      <c r="F30" s="571">
        <v>2.4305555555555552E-4</v>
      </c>
      <c r="G30" s="551"/>
      <c r="H30" s="248"/>
      <c r="I30" s="248"/>
      <c r="J30" s="248"/>
      <c r="K30" s="248"/>
      <c r="L30" s="248"/>
      <c r="M30" s="250"/>
      <c r="N30" s="567">
        <v>0.32638888888888873</v>
      </c>
      <c r="O30" s="568"/>
      <c r="P30" s="569"/>
      <c r="Q30" s="260"/>
      <c r="R30" s="570"/>
      <c r="S30" s="571"/>
      <c r="T30" s="551"/>
      <c r="U30" s="248"/>
      <c r="V30" s="248"/>
      <c r="W30" s="248"/>
      <c r="X30" s="248"/>
      <c r="Y30" s="248"/>
      <c r="Z30" s="250"/>
      <c r="AD30" s="258">
        <f t="shared" si="0"/>
        <v>6.5750000000000002</v>
      </c>
      <c r="AE30" s="221">
        <f t="shared" si="1"/>
        <v>1.125</v>
      </c>
    </row>
    <row r="31" spans="1:31" s="251" customFormat="1" ht="21" customHeight="1">
      <c r="A31" s="572">
        <v>0.33333333333333315</v>
      </c>
      <c r="B31" s="573"/>
      <c r="C31" s="574" t="s">
        <v>148</v>
      </c>
      <c r="D31" s="261">
        <v>30</v>
      </c>
      <c r="E31" s="575">
        <v>0</v>
      </c>
      <c r="F31" s="576">
        <v>8.1018518518518516E-5</v>
      </c>
      <c r="G31" s="551"/>
      <c r="H31" s="248"/>
      <c r="I31" s="248"/>
      <c r="J31" s="248"/>
      <c r="K31" s="248"/>
      <c r="L31" s="248"/>
      <c r="M31" s="250"/>
      <c r="N31" s="572">
        <v>0.33333333333333315</v>
      </c>
      <c r="O31" s="573"/>
      <c r="P31" s="574"/>
      <c r="Q31" s="261"/>
      <c r="R31" s="575"/>
      <c r="S31" s="576"/>
      <c r="T31" s="551"/>
      <c r="U31" s="248"/>
      <c r="V31" s="248"/>
      <c r="W31" s="248"/>
      <c r="X31" s="248"/>
      <c r="Y31" s="248"/>
      <c r="Z31" s="250"/>
      <c r="AD31" s="258">
        <f t="shared" si="0"/>
        <v>7.7</v>
      </c>
      <c r="AE31" s="221">
        <f t="shared" si="1"/>
        <v>1.125</v>
      </c>
    </row>
    <row r="32" spans="1:31" s="251" customFormat="1" ht="21" customHeight="1">
      <c r="A32" s="562">
        <v>0.34027777777777757</v>
      </c>
      <c r="B32" s="563"/>
      <c r="C32" s="564" t="s">
        <v>148</v>
      </c>
      <c r="D32" s="259">
        <v>40</v>
      </c>
      <c r="E32" s="565">
        <v>0</v>
      </c>
      <c r="F32" s="566">
        <v>5.5555555555555556E-4</v>
      </c>
      <c r="G32" s="551"/>
      <c r="H32" s="248"/>
      <c r="I32" s="248"/>
      <c r="J32" s="248"/>
      <c r="K32" s="248"/>
      <c r="L32" s="248"/>
      <c r="M32" s="250"/>
      <c r="N32" s="562">
        <v>0.34027777777777757</v>
      </c>
      <c r="O32" s="563"/>
      <c r="P32" s="564"/>
      <c r="Q32" s="259"/>
      <c r="R32" s="565"/>
      <c r="S32" s="566"/>
      <c r="T32" s="551"/>
      <c r="U32" s="248"/>
      <c r="V32" s="248"/>
      <c r="W32" s="248"/>
      <c r="X32" s="248"/>
      <c r="Y32" s="248"/>
      <c r="Z32" s="250"/>
      <c r="AD32" s="258">
        <f t="shared" si="0"/>
        <v>8.8249999999999993</v>
      </c>
      <c r="AE32" s="221">
        <f t="shared" si="1"/>
        <v>1.125</v>
      </c>
    </row>
    <row r="33" spans="1:31" s="251" customFormat="1" ht="21" customHeight="1">
      <c r="A33" s="562">
        <v>0.34722222222222199</v>
      </c>
      <c r="B33" s="563"/>
      <c r="C33" s="564" t="s">
        <v>148</v>
      </c>
      <c r="D33" s="259">
        <v>20</v>
      </c>
      <c r="E33" s="565">
        <v>0</v>
      </c>
      <c r="F33" s="566">
        <v>8.1018518518518516E-5</v>
      </c>
      <c r="G33" s="551"/>
      <c r="H33" s="248"/>
      <c r="I33" s="248"/>
      <c r="J33" s="248"/>
      <c r="K33" s="248"/>
      <c r="L33" s="248"/>
      <c r="M33" s="250"/>
      <c r="N33" s="562">
        <v>0.34722222222222199</v>
      </c>
      <c r="O33" s="563"/>
      <c r="P33" s="564"/>
      <c r="Q33" s="259"/>
      <c r="R33" s="565"/>
      <c r="S33" s="566"/>
      <c r="T33" s="551"/>
      <c r="U33" s="248"/>
      <c r="V33" s="248"/>
      <c r="W33" s="248"/>
      <c r="X33" s="248"/>
      <c r="Y33" s="248"/>
      <c r="Z33" s="250"/>
      <c r="AD33" s="258">
        <f t="shared" si="0"/>
        <v>9.9499999999999993</v>
      </c>
      <c r="AE33" s="221">
        <f t="shared" si="1"/>
        <v>1.125</v>
      </c>
    </row>
    <row r="34" spans="1:31" s="251" customFormat="1" ht="21" customHeight="1">
      <c r="A34" s="562">
        <v>0.35416666666666641</v>
      </c>
      <c r="B34" s="563"/>
      <c r="C34" s="564" t="s">
        <v>148</v>
      </c>
      <c r="D34" s="259">
        <v>30</v>
      </c>
      <c r="E34" s="565">
        <v>0</v>
      </c>
      <c r="F34" s="566">
        <v>8.1018518518518516E-5</v>
      </c>
      <c r="G34" s="551"/>
      <c r="H34" s="248"/>
      <c r="I34" s="248"/>
      <c r="J34" s="248"/>
      <c r="K34" s="248"/>
      <c r="L34" s="248"/>
      <c r="M34" s="250"/>
      <c r="N34" s="562">
        <v>0.35416666666666641</v>
      </c>
      <c r="O34" s="563"/>
      <c r="P34" s="564"/>
      <c r="Q34" s="259"/>
      <c r="R34" s="565"/>
      <c r="S34" s="566"/>
      <c r="T34" s="551"/>
      <c r="U34" s="248"/>
      <c r="V34" s="248"/>
      <c r="W34" s="248"/>
      <c r="X34" s="248"/>
      <c r="Y34" s="248"/>
      <c r="Z34" s="250"/>
      <c r="AD34" s="258">
        <f t="shared" si="0"/>
        <v>11.074999999999999</v>
      </c>
      <c r="AE34" s="221">
        <f t="shared" si="1"/>
        <v>1.125</v>
      </c>
    </row>
    <row r="35" spans="1:31" s="251" customFormat="1" ht="21" customHeight="1">
      <c r="A35" s="562">
        <v>0.36111111111111083</v>
      </c>
      <c r="B35" s="563"/>
      <c r="C35" s="564" t="s">
        <v>148</v>
      </c>
      <c r="D35" s="259">
        <v>40</v>
      </c>
      <c r="E35" s="565">
        <v>0</v>
      </c>
      <c r="F35" s="566">
        <v>1.8518518518518518E-4</v>
      </c>
      <c r="G35" s="551"/>
      <c r="H35" s="248"/>
      <c r="I35" s="248"/>
      <c r="J35" s="248"/>
      <c r="K35" s="248"/>
      <c r="L35" s="248"/>
      <c r="M35" s="250"/>
      <c r="N35" s="562">
        <v>0.36111111111111083</v>
      </c>
      <c r="O35" s="563"/>
      <c r="P35" s="564"/>
      <c r="Q35" s="259"/>
      <c r="R35" s="565"/>
      <c r="S35" s="566"/>
      <c r="T35" s="551"/>
      <c r="U35" s="248"/>
      <c r="V35" s="248"/>
      <c r="W35" s="248"/>
      <c r="X35" s="248"/>
      <c r="Y35" s="248"/>
      <c r="Z35" s="250"/>
      <c r="AD35" s="258">
        <f t="shared" si="0"/>
        <v>12.2</v>
      </c>
      <c r="AE35" s="221">
        <f t="shared" si="1"/>
        <v>1.125</v>
      </c>
    </row>
    <row r="36" spans="1:31" s="251" customFormat="1" ht="21" customHeight="1">
      <c r="A36" s="567">
        <v>0.36805555555555525</v>
      </c>
      <c r="B36" s="568"/>
      <c r="C36" s="569" t="s">
        <v>148</v>
      </c>
      <c r="D36" s="260">
        <v>30</v>
      </c>
      <c r="E36" s="570">
        <v>0</v>
      </c>
      <c r="F36" s="571">
        <v>8.1018518518518516E-5</v>
      </c>
      <c r="G36" s="551"/>
      <c r="H36" s="248"/>
      <c r="I36" s="248"/>
      <c r="J36" s="248"/>
      <c r="K36" s="248"/>
      <c r="L36" s="248"/>
      <c r="M36" s="250"/>
      <c r="N36" s="567">
        <v>0.36805555555555525</v>
      </c>
      <c r="O36" s="568"/>
      <c r="P36" s="569"/>
      <c r="Q36" s="260"/>
      <c r="R36" s="570"/>
      <c r="S36" s="571"/>
      <c r="T36" s="551"/>
      <c r="U36" s="248"/>
      <c r="V36" s="248"/>
      <c r="W36" s="248"/>
      <c r="X36" s="248"/>
      <c r="Y36" s="248"/>
      <c r="Z36" s="250"/>
      <c r="AD36" s="258">
        <f t="shared" si="0"/>
        <v>13.324999999999999</v>
      </c>
      <c r="AE36" s="221">
        <f t="shared" si="1"/>
        <v>1.125</v>
      </c>
    </row>
    <row r="37" spans="1:31" s="251" customFormat="1" ht="21" customHeight="1">
      <c r="A37" s="572">
        <v>0.37499999999999967</v>
      </c>
      <c r="B37" s="573"/>
      <c r="C37" s="597" t="s">
        <v>148</v>
      </c>
      <c r="D37" s="261">
        <v>30</v>
      </c>
      <c r="E37" s="575">
        <v>0</v>
      </c>
      <c r="F37" s="576">
        <v>1.5046296296296297E-4</v>
      </c>
      <c r="G37" s="551"/>
      <c r="H37" s="248"/>
      <c r="I37" s="248"/>
      <c r="J37" s="248"/>
      <c r="K37" s="248"/>
      <c r="L37" s="248"/>
      <c r="M37" s="250"/>
      <c r="N37" s="572">
        <v>0.37499999999999967</v>
      </c>
      <c r="O37" s="573"/>
      <c r="P37" s="574"/>
      <c r="Q37" s="261"/>
      <c r="R37" s="575"/>
      <c r="S37" s="576"/>
      <c r="T37" s="551"/>
      <c r="U37" s="248"/>
      <c r="V37" s="248"/>
      <c r="W37" s="248"/>
      <c r="X37" s="248"/>
      <c r="Y37" s="248"/>
      <c r="Z37" s="250"/>
      <c r="AD37" s="258">
        <f t="shared" si="0"/>
        <v>14.45</v>
      </c>
      <c r="AE37" s="221">
        <f t="shared" si="1"/>
        <v>1.125</v>
      </c>
    </row>
    <row r="38" spans="1:31" s="251" customFormat="1" ht="21" customHeight="1">
      <c r="A38" s="562">
        <v>0.41666666666666635</v>
      </c>
      <c r="B38" s="563"/>
      <c r="C38" s="574" t="s">
        <v>148</v>
      </c>
      <c r="D38" s="259">
        <v>50</v>
      </c>
      <c r="E38" s="565">
        <v>0</v>
      </c>
      <c r="F38" s="566">
        <v>2.8935185185185189E-4</v>
      </c>
      <c r="G38" s="551"/>
      <c r="H38" s="248"/>
      <c r="I38" s="248"/>
      <c r="J38" s="248"/>
      <c r="K38" s="248"/>
      <c r="L38" s="248"/>
      <c r="M38" s="250"/>
      <c r="N38" s="562">
        <v>0.41666666666666635</v>
      </c>
      <c r="O38" s="563"/>
      <c r="P38" s="564"/>
      <c r="Q38" s="259"/>
      <c r="R38" s="565"/>
      <c r="S38" s="566"/>
      <c r="T38" s="551"/>
      <c r="U38" s="248"/>
      <c r="V38" s="248"/>
      <c r="W38" s="248"/>
      <c r="X38" s="248"/>
      <c r="Y38" s="248"/>
      <c r="Z38" s="250"/>
      <c r="AD38" s="258">
        <f t="shared" si="0"/>
        <v>15.574999999999999</v>
      </c>
      <c r="AE38" s="221">
        <f t="shared" si="1"/>
        <v>1.125</v>
      </c>
    </row>
    <row r="39" spans="1:31" s="251" customFormat="1" ht="21" customHeight="1">
      <c r="A39" s="562">
        <v>0.45833333333333304</v>
      </c>
      <c r="B39" s="563"/>
      <c r="C39" s="574" t="s">
        <v>148</v>
      </c>
      <c r="D39" s="259">
        <v>40</v>
      </c>
      <c r="E39" s="565">
        <v>0</v>
      </c>
      <c r="F39" s="566">
        <v>1.5046296296296297E-4</v>
      </c>
      <c r="G39" s="551"/>
      <c r="H39" s="248"/>
      <c r="I39" s="248"/>
      <c r="J39" s="248"/>
      <c r="K39" s="248"/>
      <c r="L39" s="248"/>
      <c r="M39" s="250"/>
      <c r="N39" s="562">
        <v>0.45833333333333304</v>
      </c>
      <c r="O39" s="563"/>
      <c r="P39" s="564"/>
      <c r="Q39" s="259"/>
      <c r="R39" s="565"/>
      <c r="S39" s="566"/>
      <c r="T39" s="551"/>
      <c r="U39" s="248"/>
      <c r="V39" s="248"/>
      <c r="W39" s="248"/>
      <c r="X39" s="248"/>
      <c r="Y39" s="248"/>
      <c r="Z39" s="250"/>
      <c r="AD39" s="258">
        <f t="shared" si="0"/>
        <v>16.7</v>
      </c>
      <c r="AE39" s="221">
        <f t="shared" si="1"/>
        <v>1.125</v>
      </c>
    </row>
    <row r="40" spans="1:31" s="251" customFormat="1" ht="21" customHeight="1">
      <c r="A40" s="562">
        <v>0.49999999999999972</v>
      </c>
      <c r="B40" s="563"/>
      <c r="C40" s="574" t="s">
        <v>148</v>
      </c>
      <c r="D40" s="259">
        <v>30</v>
      </c>
      <c r="E40" s="565">
        <v>0</v>
      </c>
      <c r="F40" s="566">
        <v>1.1574074074074073E-4</v>
      </c>
      <c r="G40" s="551"/>
      <c r="H40" s="248"/>
      <c r="I40" s="248"/>
      <c r="J40" s="248"/>
      <c r="K40" s="248"/>
      <c r="L40" s="248"/>
      <c r="M40" s="250"/>
      <c r="N40" s="562">
        <v>0.49999999999999972</v>
      </c>
      <c r="O40" s="563"/>
      <c r="P40" s="564"/>
      <c r="Q40" s="259"/>
      <c r="R40" s="565"/>
      <c r="S40" s="566"/>
      <c r="T40" s="551"/>
      <c r="U40" s="248"/>
      <c r="V40" s="248"/>
      <c r="W40" s="248"/>
      <c r="X40" s="248"/>
      <c r="Y40" s="248"/>
      <c r="Z40" s="250"/>
      <c r="AD40" s="258">
        <f t="shared" si="0"/>
        <v>17.824999999999999</v>
      </c>
      <c r="AE40" s="221">
        <f t="shared" si="1"/>
        <v>1.125</v>
      </c>
    </row>
    <row r="41" spans="1:31" s="251" customFormat="1" ht="21" customHeight="1">
      <c r="A41" s="562">
        <v>0.54166666666666641</v>
      </c>
      <c r="B41" s="563"/>
      <c r="C41" s="574" t="s">
        <v>148</v>
      </c>
      <c r="D41" s="259">
        <v>50</v>
      </c>
      <c r="E41" s="565">
        <v>0</v>
      </c>
      <c r="F41" s="566">
        <v>3.0092592592592595E-4</v>
      </c>
      <c r="G41" s="551"/>
      <c r="H41" s="248"/>
      <c r="I41" s="248"/>
      <c r="J41" s="248"/>
      <c r="K41" s="248"/>
      <c r="L41" s="248"/>
      <c r="M41" s="250"/>
      <c r="N41" s="562">
        <v>0.54166666666666641</v>
      </c>
      <c r="O41" s="563"/>
      <c r="P41" s="564"/>
      <c r="Q41" s="259"/>
      <c r="R41" s="565"/>
      <c r="S41" s="566"/>
      <c r="T41" s="551"/>
      <c r="U41" s="248"/>
      <c r="V41" s="248"/>
      <c r="W41" s="248"/>
      <c r="X41" s="248"/>
      <c r="Y41" s="248"/>
      <c r="Z41" s="250"/>
      <c r="AD41" s="258">
        <f t="shared" si="0"/>
        <v>18.95</v>
      </c>
      <c r="AE41" s="221">
        <f t="shared" si="1"/>
        <v>1.125</v>
      </c>
    </row>
    <row r="42" spans="1:31" s="251" customFormat="1" ht="21" customHeight="1">
      <c r="A42" s="567">
        <v>0.58333333333333304</v>
      </c>
      <c r="B42" s="568"/>
      <c r="C42" s="598" t="s">
        <v>148</v>
      </c>
      <c r="D42" s="260">
        <v>40</v>
      </c>
      <c r="E42" s="570">
        <v>0</v>
      </c>
      <c r="F42" s="571">
        <v>2.8935185185185189E-4</v>
      </c>
      <c r="G42" s="551"/>
      <c r="H42" s="248"/>
      <c r="I42" s="248"/>
      <c r="J42" s="248"/>
      <c r="K42" s="248"/>
      <c r="L42" s="248"/>
      <c r="M42" s="250"/>
      <c r="N42" s="567">
        <v>0.58333333333333304</v>
      </c>
      <c r="O42" s="568"/>
      <c r="P42" s="569"/>
      <c r="Q42" s="260"/>
      <c r="R42" s="570"/>
      <c r="S42" s="571"/>
      <c r="T42" s="551"/>
      <c r="U42" s="248"/>
      <c r="V42" s="248"/>
      <c r="W42" s="248"/>
      <c r="X42" s="248"/>
      <c r="Y42" s="248"/>
      <c r="Z42" s="250"/>
      <c r="AD42" s="258">
        <f t="shared" si="0"/>
        <v>20.074999999999999</v>
      </c>
      <c r="AE42" s="221">
        <f t="shared" si="1"/>
        <v>1.125</v>
      </c>
    </row>
    <row r="43" spans="1:31" s="251" customFormat="1" ht="21" customHeight="1">
      <c r="A43" s="572">
        <v>0.62499999999999967</v>
      </c>
      <c r="B43" s="573"/>
      <c r="C43" s="574" t="s">
        <v>148</v>
      </c>
      <c r="D43" s="261">
        <v>40</v>
      </c>
      <c r="E43" s="575">
        <v>0</v>
      </c>
      <c r="F43" s="576">
        <v>1.6203703703703703E-4</v>
      </c>
      <c r="G43" s="551"/>
      <c r="H43" s="248"/>
      <c r="I43" s="248"/>
      <c r="J43" s="248"/>
      <c r="K43" s="248"/>
      <c r="L43" s="248"/>
      <c r="M43" s="250"/>
      <c r="N43" s="572">
        <v>0.62499999999999967</v>
      </c>
      <c r="O43" s="573"/>
      <c r="P43" s="574"/>
      <c r="Q43" s="261"/>
      <c r="R43" s="575"/>
      <c r="S43" s="576"/>
      <c r="T43" s="551"/>
      <c r="U43" s="248"/>
      <c r="V43" s="248"/>
      <c r="W43" s="248"/>
      <c r="X43" s="248"/>
      <c r="Y43" s="248"/>
      <c r="Z43" s="250"/>
      <c r="AD43" s="258">
        <f t="shared" si="0"/>
        <v>21.2</v>
      </c>
      <c r="AE43" s="221">
        <f t="shared" si="1"/>
        <v>1.125</v>
      </c>
    </row>
    <row r="44" spans="1:31" s="251" customFormat="1" ht="21" customHeight="1">
      <c r="A44" s="562">
        <v>0.6666666666666663</v>
      </c>
      <c r="B44" s="563"/>
      <c r="C44" s="564" t="s">
        <v>148</v>
      </c>
      <c r="D44" s="259">
        <v>30</v>
      </c>
      <c r="E44" s="565">
        <v>0</v>
      </c>
      <c r="F44" s="566">
        <v>8.1018518518518516E-5</v>
      </c>
      <c r="G44" s="551"/>
      <c r="H44" s="248"/>
      <c r="I44" s="248"/>
      <c r="J44" s="248"/>
      <c r="K44" s="248"/>
      <c r="L44" s="248"/>
      <c r="M44" s="250"/>
      <c r="N44" s="562">
        <v>0.6666666666666663</v>
      </c>
      <c r="O44" s="563"/>
      <c r="P44" s="564"/>
      <c r="Q44" s="259"/>
      <c r="R44" s="565"/>
      <c r="S44" s="566"/>
      <c r="T44" s="551"/>
      <c r="U44" s="248"/>
      <c r="V44" s="248"/>
      <c r="W44" s="248"/>
      <c r="X44" s="248"/>
      <c r="Y44" s="248"/>
      <c r="Z44" s="250"/>
      <c r="AD44" s="258">
        <f t="shared" si="0"/>
        <v>22.324999999999999</v>
      </c>
      <c r="AE44" s="221">
        <f t="shared" si="1"/>
        <v>1.125</v>
      </c>
    </row>
    <row r="45" spans="1:31" s="251" customFormat="1" ht="21" customHeight="1">
      <c r="A45" s="562">
        <v>0.70833333333333293</v>
      </c>
      <c r="B45" s="563"/>
      <c r="C45" s="564" t="s">
        <v>148</v>
      </c>
      <c r="D45" s="259">
        <v>40</v>
      </c>
      <c r="E45" s="565">
        <v>0</v>
      </c>
      <c r="F45" s="566">
        <v>1.1574074074074073E-4</v>
      </c>
      <c r="G45" s="551"/>
      <c r="H45" s="248"/>
      <c r="I45" s="248"/>
      <c r="J45" s="248"/>
      <c r="K45" s="248"/>
      <c r="L45" s="248"/>
      <c r="M45" s="250"/>
      <c r="N45" s="562">
        <v>0.70833333333333293</v>
      </c>
      <c r="O45" s="563"/>
      <c r="P45" s="564"/>
      <c r="Q45" s="259"/>
      <c r="R45" s="565"/>
      <c r="S45" s="566"/>
      <c r="T45" s="551"/>
      <c r="U45" s="248"/>
      <c r="V45" s="248"/>
      <c r="W45" s="248"/>
      <c r="X45" s="248"/>
      <c r="Y45" s="248"/>
      <c r="Z45" s="250"/>
      <c r="AD45" s="258">
        <f t="shared" si="0"/>
        <v>23.45</v>
      </c>
      <c r="AE45" s="221">
        <f t="shared" si="1"/>
        <v>1.125</v>
      </c>
    </row>
    <row r="46" spans="1:31" s="251" customFormat="1" ht="21" customHeight="1">
      <c r="A46" s="562">
        <v>0.71527777777777735</v>
      </c>
      <c r="B46" s="563"/>
      <c r="C46" s="564" t="s">
        <v>148</v>
      </c>
      <c r="D46" s="259">
        <v>50</v>
      </c>
      <c r="E46" s="565">
        <v>0</v>
      </c>
      <c r="F46" s="566">
        <v>1.7361111111111112E-4</v>
      </c>
      <c r="G46" s="551"/>
      <c r="H46" s="248"/>
      <c r="I46" s="248"/>
      <c r="J46" s="248"/>
      <c r="K46" s="248"/>
      <c r="L46" s="248"/>
      <c r="M46" s="250"/>
      <c r="N46" s="562">
        <v>0.71527777777777735</v>
      </c>
      <c r="O46" s="563"/>
      <c r="P46" s="564"/>
      <c r="Q46" s="259"/>
      <c r="R46" s="565"/>
      <c r="S46" s="566"/>
      <c r="T46" s="551"/>
      <c r="U46" s="248"/>
      <c r="V46" s="248"/>
      <c r="W46" s="248"/>
      <c r="X46" s="248"/>
      <c r="Y46" s="248"/>
      <c r="Z46" s="250"/>
      <c r="AD46" s="258">
        <f t="shared" si="0"/>
        <v>24.574999999999999</v>
      </c>
      <c r="AE46" s="221">
        <f t="shared" si="1"/>
        <v>1.125</v>
      </c>
    </row>
    <row r="47" spans="1:31" s="251" customFormat="1" ht="21" customHeight="1">
      <c r="A47" s="562">
        <v>0.72222222222222177</v>
      </c>
      <c r="B47" s="563"/>
      <c r="C47" s="564" t="s">
        <v>148</v>
      </c>
      <c r="D47" s="259">
        <v>60</v>
      </c>
      <c r="E47" s="565">
        <v>0</v>
      </c>
      <c r="F47" s="566">
        <v>3.9351851851851852E-4</v>
      </c>
      <c r="G47" s="551"/>
      <c r="H47" s="248"/>
      <c r="I47" s="248"/>
      <c r="J47" s="248"/>
      <c r="K47" s="248"/>
      <c r="L47" s="248"/>
      <c r="M47" s="250"/>
      <c r="N47" s="562">
        <v>0.72222222222222177</v>
      </c>
      <c r="O47" s="563"/>
      <c r="P47" s="564"/>
      <c r="Q47" s="259"/>
      <c r="R47" s="565"/>
      <c r="S47" s="566"/>
      <c r="T47" s="551"/>
      <c r="U47" s="248"/>
      <c r="V47" s="248"/>
      <c r="W47" s="248"/>
      <c r="X47" s="248"/>
      <c r="Y47" s="248"/>
      <c r="Z47" s="250"/>
      <c r="AD47" s="258">
        <f t="shared" si="0"/>
        <v>25.7</v>
      </c>
      <c r="AE47" s="221">
        <f t="shared" si="1"/>
        <v>1.125</v>
      </c>
    </row>
    <row r="48" spans="1:31" s="251" customFormat="1" ht="21" customHeight="1">
      <c r="A48" s="567">
        <v>0.72916666666666619</v>
      </c>
      <c r="B48" s="568"/>
      <c r="C48" s="569" t="s">
        <v>148</v>
      </c>
      <c r="D48" s="260">
        <v>30</v>
      </c>
      <c r="E48" s="570">
        <v>0</v>
      </c>
      <c r="F48" s="571">
        <v>1.3888888888888889E-4</v>
      </c>
      <c r="G48" s="551"/>
      <c r="H48" s="248"/>
      <c r="I48" s="248"/>
      <c r="J48" s="248"/>
      <c r="K48" s="248"/>
      <c r="L48" s="248"/>
      <c r="M48" s="250"/>
      <c r="N48" s="567">
        <v>0.72916666666666619</v>
      </c>
      <c r="O48" s="568"/>
      <c r="P48" s="569"/>
      <c r="Q48" s="260"/>
      <c r="R48" s="570"/>
      <c r="S48" s="571"/>
      <c r="T48" s="551"/>
      <c r="U48" s="248"/>
      <c r="V48" s="248"/>
      <c r="W48" s="248"/>
      <c r="X48" s="248"/>
      <c r="Y48" s="248"/>
      <c r="Z48" s="250"/>
      <c r="AD48" s="258">
        <f t="shared" si="0"/>
        <v>26.824999999999999</v>
      </c>
      <c r="AE48" s="221">
        <f t="shared" si="1"/>
        <v>1.125</v>
      </c>
    </row>
    <row r="49" spans="1:31" s="251" customFormat="1" ht="21" customHeight="1">
      <c r="A49" s="572">
        <v>0.73611111111111061</v>
      </c>
      <c r="B49" s="573"/>
      <c r="C49" s="574" t="s">
        <v>148</v>
      </c>
      <c r="D49" s="261">
        <v>60</v>
      </c>
      <c r="E49" s="575">
        <v>0</v>
      </c>
      <c r="F49" s="576">
        <v>2.4305555555555552E-4</v>
      </c>
      <c r="G49" s="551"/>
      <c r="H49" s="248"/>
      <c r="I49" s="248"/>
      <c r="J49" s="248"/>
      <c r="K49" s="248"/>
      <c r="L49" s="248"/>
      <c r="M49" s="250"/>
      <c r="N49" s="572">
        <v>0.73611111111111061</v>
      </c>
      <c r="O49" s="573"/>
      <c r="P49" s="574"/>
      <c r="Q49" s="261"/>
      <c r="R49" s="575"/>
      <c r="S49" s="576"/>
      <c r="T49" s="551"/>
      <c r="U49" s="248"/>
      <c r="V49" s="248"/>
      <c r="W49" s="248"/>
      <c r="X49" s="248"/>
      <c r="Y49" s="248"/>
      <c r="Z49" s="250"/>
      <c r="AD49" s="258">
        <f t="shared" si="0"/>
        <v>27.95</v>
      </c>
      <c r="AE49" s="221">
        <f t="shared" si="1"/>
        <v>1.125</v>
      </c>
    </row>
    <row r="50" spans="1:31" s="251" customFormat="1" ht="21" customHeight="1">
      <c r="A50" s="562">
        <v>0.74305555555555503</v>
      </c>
      <c r="B50" s="563"/>
      <c r="C50" s="564" t="s">
        <v>148</v>
      </c>
      <c r="D50" s="259">
        <v>50</v>
      </c>
      <c r="E50" s="565">
        <v>0</v>
      </c>
      <c r="F50" s="566">
        <v>1.7361111111111112E-4</v>
      </c>
      <c r="G50" s="551"/>
      <c r="H50" s="248"/>
      <c r="I50" s="248"/>
      <c r="J50" s="248"/>
      <c r="K50" s="248"/>
      <c r="L50" s="248"/>
      <c r="M50" s="250"/>
      <c r="N50" s="562">
        <v>0.74305555555555503</v>
      </c>
      <c r="O50" s="563"/>
      <c r="P50" s="564"/>
      <c r="Q50" s="259"/>
      <c r="R50" s="565"/>
      <c r="S50" s="566"/>
      <c r="T50" s="551"/>
      <c r="U50" s="248"/>
      <c r="V50" s="248"/>
      <c r="W50" s="248"/>
      <c r="X50" s="248"/>
      <c r="Y50" s="248"/>
      <c r="Z50" s="250"/>
      <c r="AD50" s="258">
        <f t="shared" si="0"/>
        <v>29.074999999999999</v>
      </c>
      <c r="AE50" s="221">
        <f t="shared" si="1"/>
        <v>1.125</v>
      </c>
    </row>
    <row r="51" spans="1:31" s="251" customFormat="1" ht="21" customHeight="1">
      <c r="A51" s="562">
        <v>0.74999999999999944</v>
      </c>
      <c r="B51" s="563"/>
      <c r="C51" s="564" t="s">
        <v>148</v>
      </c>
      <c r="D51" s="259">
        <v>80</v>
      </c>
      <c r="E51" s="565">
        <v>0</v>
      </c>
      <c r="F51" s="566">
        <v>2.3148148148148146E-4</v>
      </c>
      <c r="G51" s="551"/>
      <c r="H51" s="248"/>
      <c r="I51" s="248"/>
      <c r="J51" s="248"/>
      <c r="K51" s="248"/>
      <c r="L51" s="248"/>
      <c r="M51" s="250"/>
      <c r="N51" s="562">
        <v>0.74999999999999944</v>
      </c>
      <c r="O51" s="563"/>
      <c r="P51" s="564"/>
      <c r="Q51" s="259"/>
      <c r="R51" s="565"/>
      <c r="S51" s="566"/>
      <c r="T51" s="551"/>
      <c r="U51" s="248"/>
      <c r="V51" s="248"/>
      <c r="W51" s="248"/>
      <c r="X51" s="248"/>
      <c r="Y51" s="248"/>
      <c r="Z51" s="250"/>
      <c r="AD51" s="258">
        <f t="shared" si="0"/>
        <v>30.2</v>
      </c>
      <c r="AE51" s="221">
        <f t="shared" si="1"/>
        <v>1.125</v>
      </c>
    </row>
    <row r="52" spans="1:31" s="251" customFormat="1" ht="21" customHeight="1">
      <c r="A52" s="562">
        <v>0.75694444444444386</v>
      </c>
      <c r="B52" s="563"/>
      <c r="C52" s="564" t="s">
        <v>148</v>
      </c>
      <c r="D52" s="259">
        <v>30</v>
      </c>
      <c r="E52" s="565">
        <v>0</v>
      </c>
      <c r="F52" s="566">
        <v>1.273148148148148E-4</v>
      </c>
      <c r="G52" s="551"/>
      <c r="H52" s="248"/>
      <c r="I52" s="248"/>
      <c r="J52" s="248"/>
      <c r="K52" s="248"/>
      <c r="L52" s="248"/>
      <c r="M52" s="250"/>
      <c r="N52" s="562">
        <v>0.75694444444444386</v>
      </c>
      <c r="O52" s="563"/>
      <c r="P52" s="564"/>
      <c r="Q52" s="259"/>
      <c r="R52" s="565"/>
      <c r="S52" s="566"/>
      <c r="T52" s="551"/>
      <c r="U52" s="248"/>
      <c r="V52" s="248"/>
      <c r="W52" s="248"/>
      <c r="X52" s="248"/>
      <c r="Y52" s="248"/>
      <c r="Z52" s="250"/>
      <c r="AD52" s="258">
        <f t="shared" si="0"/>
        <v>31.324999999999999</v>
      </c>
      <c r="AE52" s="221">
        <f t="shared" si="1"/>
        <v>1.125</v>
      </c>
    </row>
    <row r="53" spans="1:31" s="251" customFormat="1" ht="21" customHeight="1">
      <c r="A53" s="562">
        <v>0.76388888888888828</v>
      </c>
      <c r="B53" s="563"/>
      <c r="C53" s="564" t="s">
        <v>148</v>
      </c>
      <c r="D53" s="259">
        <v>100</v>
      </c>
      <c r="E53" s="565">
        <v>0</v>
      </c>
      <c r="F53" s="566">
        <v>3.5879629629629635E-4</v>
      </c>
      <c r="G53" s="551"/>
      <c r="H53" s="248"/>
      <c r="I53" s="248"/>
      <c r="J53" s="248"/>
      <c r="K53" s="248"/>
      <c r="L53" s="248"/>
      <c r="M53" s="250"/>
      <c r="N53" s="562">
        <v>0.76388888888888828</v>
      </c>
      <c r="O53" s="563"/>
      <c r="P53" s="564"/>
      <c r="Q53" s="259"/>
      <c r="R53" s="565"/>
      <c r="S53" s="566"/>
      <c r="T53" s="551"/>
      <c r="U53" s="248"/>
      <c r="V53" s="248"/>
      <c r="W53" s="248"/>
      <c r="X53" s="248"/>
      <c r="Y53" s="248"/>
      <c r="Z53" s="250"/>
      <c r="AD53" s="258">
        <f t="shared" si="0"/>
        <v>32.450000000000003</v>
      </c>
      <c r="AE53" s="221">
        <f t="shared" si="1"/>
        <v>1.125</v>
      </c>
    </row>
    <row r="54" spans="1:31" s="251" customFormat="1" ht="21" customHeight="1">
      <c r="A54" s="567">
        <v>0.7708333333333327</v>
      </c>
      <c r="B54" s="568"/>
      <c r="C54" s="569" t="s">
        <v>148</v>
      </c>
      <c r="D54" s="260">
        <v>50</v>
      </c>
      <c r="E54" s="570">
        <v>0</v>
      </c>
      <c r="F54" s="571">
        <v>2.4305555555555552E-4</v>
      </c>
      <c r="G54" s="551"/>
      <c r="H54" s="248"/>
      <c r="I54" s="248"/>
      <c r="J54" s="248"/>
      <c r="K54" s="248"/>
      <c r="L54" s="248"/>
      <c r="M54" s="250"/>
      <c r="N54" s="567">
        <v>0.7708333333333327</v>
      </c>
      <c r="O54" s="568"/>
      <c r="P54" s="569"/>
      <c r="Q54" s="260"/>
      <c r="R54" s="570"/>
      <c r="S54" s="571"/>
      <c r="T54" s="551"/>
      <c r="U54" s="248"/>
      <c r="V54" s="248"/>
      <c r="W54" s="248"/>
      <c r="X54" s="248"/>
      <c r="Y54" s="248"/>
      <c r="Z54" s="250"/>
      <c r="AD54" s="258">
        <f t="shared" si="0"/>
        <v>33.575000000000003</v>
      </c>
      <c r="AE54" s="221">
        <f t="shared" si="1"/>
        <v>1.125</v>
      </c>
    </row>
    <row r="55" spans="1:31" s="251" customFormat="1" ht="21" customHeight="1">
      <c r="A55" s="572">
        <v>0.77777777777777712</v>
      </c>
      <c r="B55" s="573"/>
      <c r="C55" s="574" t="s">
        <v>148</v>
      </c>
      <c r="D55" s="261">
        <v>90</v>
      </c>
      <c r="E55" s="575">
        <v>0</v>
      </c>
      <c r="F55" s="576">
        <v>2.5462962962962961E-4</v>
      </c>
      <c r="G55" s="551"/>
      <c r="H55" s="248"/>
      <c r="I55" s="248"/>
      <c r="J55" s="248"/>
      <c r="K55" s="248"/>
      <c r="L55" s="248"/>
      <c r="M55" s="250"/>
      <c r="N55" s="572">
        <v>0.77777777777777712</v>
      </c>
      <c r="O55" s="573"/>
      <c r="P55" s="574"/>
      <c r="Q55" s="261"/>
      <c r="R55" s="575"/>
      <c r="S55" s="576"/>
      <c r="T55" s="551"/>
      <c r="U55" s="248"/>
      <c r="V55" s="248"/>
      <c r="W55" s="248"/>
      <c r="X55" s="248"/>
      <c r="Y55" s="248"/>
      <c r="Z55" s="250"/>
      <c r="AD55" s="258">
        <f t="shared" si="0"/>
        <v>34.700000000000003</v>
      </c>
      <c r="AE55" s="221">
        <f t="shared" si="1"/>
        <v>1.125</v>
      </c>
    </row>
    <row r="56" spans="1:31" s="251" customFormat="1" ht="21" customHeight="1" thickBot="1">
      <c r="A56" s="562">
        <v>0.78472222222222154</v>
      </c>
      <c r="B56" s="563"/>
      <c r="C56" s="574" t="s">
        <v>148</v>
      </c>
      <c r="D56" s="259">
        <v>80</v>
      </c>
      <c r="E56" s="565">
        <v>0</v>
      </c>
      <c r="F56" s="566">
        <v>3.7037037037037035E-4</v>
      </c>
      <c r="G56" s="551"/>
      <c r="H56" s="248"/>
      <c r="I56" s="248"/>
      <c r="J56" s="248"/>
      <c r="K56" s="248"/>
      <c r="L56" s="248"/>
      <c r="M56" s="250"/>
      <c r="N56" s="562">
        <v>0.78472222222222154</v>
      </c>
      <c r="O56" s="563"/>
      <c r="P56" s="564"/>
      <c r="Q56" s="259"/>
      <c r="R56" s="565"/>
      <c r="S56" s="566"/>
      <c r="T56" s="551"/>
      <c r="U56" s="248"/>
      <c r="V56" s="248"/>
      <c r="W56" s="248"/>
      <c r="X56" s="248"/>
      <c r="Y56" s="248"/>
      <c r="Z56" s="250"/>
      <c r="AD56" s="258">
        <f t="shared" si="0"/>
        <v>35.825000000000003</v>
      </c>
      <c r="AE56" s="221">
        <f t="shared" si="1"/>
        <v>1.125</v>
      </c>
    </row>
    <row r="57" spans="1:31" s="251" customFormat="1" ht="36.75" customHeight="1" thickBot="1">
      <c r="A57" s="266" t="s">
        <v>149</v>
      </c>
      <c r="B57" s="262" t="s">
        <v>150</v>
      </c>
      <c r="C57" s="577" t="s">
        <v>150</v>
      </c>
      <c r="D57" s="263">
        <f>MAX(D25:D56)</f>
        <v>100</v>
      </c>
      <c r="E57" s="264">
        <f>MAX(E25:E56)</f>
        <v>0</v>
      </c>
      <c r="F57" s="578">
        <f>MAX(F25:F56)</f>
        <v>5.5555555555555556E-4</v>
      </c>
      <c r="G57" s="277"/>
      <c r="H57" s="265"/>
      <c r="I57" s="265"/>
      <c r="J57" s="265"/>
      <c r="K57" s="265"/>
      <c r="L57" s="265"/>
      <c r="M57" s="579"/>
      <c r="N57" s="266" t="s">
        <v>149</v>
      </c>
      <c r="O57" s="262" t="s">
        <v>150</v>
      </c>
      <c r="P57" s="577" t="s">
        <v>150</v>
      </c>
      <c r="Q57" s="263">
        <f>MAX(Q25:Q56)</f>
        <v>0</v>
      </c>
      <c r="R57" s="264">
        <f t="shared" ref="R57:S57" si="2">MAX(R25:R56)</f>
        <v>0</v>
      </c>
      <c r="S57" s="578">
        <f t="shared" si="2"/>
        <v>0</v>
      </c>
      <c r="T57" s="580"/>
      <c r="U57" s="267"/>
      <c r="V57" s="267"/>
      <c r="W57" s="267"/>
      <c r="X57" s="267"/>
      <c r="Y57" s="267"/>
      <c r="Z57" s="268"/>
      <c r="AE57" s="258"/>
    </row>
    <row r="58" spans="1:31" s="251" customFormat="1" ht="18" customHeight="1">
      <c r="A58" s="258"/>
      <c r="B58" s="258"/>
      <c r="C58" s="258"/>
      <c r="D58" s="258"/>
      <c r="E58" s="258"/>
      <c r="F58" s="258"/>
      <c r="G58" s="238"/>
      <c r="H58" s="238"/>
      <c r="I58" s="238"/>
      <c r="J58" s="238"/>
      <c r="K58" s="238"/>
      <c r="L58" s="238"/>
      <c r="M58" s="238"/>
      <c r="N58" s="269"/>
      <c r="O58" s="270"/>
      <c r="P58" s="270"/>
      <c r="Q58" s="248"/>
      <c r="R58" s="248"/>
      <c r="S58" s="581"/>
      <c r="T58" s="248"/>
      <c r="U58" s="248"/>
      <c r="V58" s="248"/>
      <c r="W58" s="248"/>
      <c r="X58" s="248"/>
      <c r="Y58" s="248"/>
      <c r="Z58" s="248"/>
      <c r="AE58" s="258"/>
    </row>
    <row r="59" spans="1:31" s="251" customFormat="1" ht="18" customHeight="1" thickBot="1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70"/>
      <c r="O59" s="270"/>
      <c r="P59" s="270"/>
      <c r="Q59" s="248"/>
      <c r="R59" s="248"/>
      <c r="S59" s="582"/>
      <c r="T59" s="248"/>
      <c r="U59" s="248"/>
      <c r="V59" s="248"/>
      <c r="W59" s="248"/>
      <c r="X59" s="248"/>
      <c r="Y59" s="248"/>
      <c r="Z59" s="248"/>
      <c r="AE59" s="258"/>
    </row>
    <row r="60" spans="1:31" s="251" customFormat="1" ht="20.100000000000001" customHeight="1">
      <c r="A60" s="685" t="s">
        <v>151</v>
      </c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3"/>
      <c r="O60" s="273"/>
      <c r="P60" s="273"/>
      <c r="Q60" s="274"/>
      <c r="R60" s="274"/>
      <c r="S60" s="561"/>
      <c r="T60" s="274"/>
      <c r="U60" s="274"/>
      <c r="V60" s="274"/>
      <c r="W60" s="274"/>
      <c r="X60" s="274"/>
      <c r="Y60" s="274"/>
      <c r="Z60" s="275"/>
      <c r="AE60" s="258"/>
    </row>
    <row r="61" spans="1:31" s="251" customFormat="1" ht="20.100000000000001" customHeight="1">
      <c r="A61" s="686"/>
      <c r="B61" s="276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70"/>
      <c r="O61" s="270"/>
      <c r="P61" s="270"/>
      <c r="Q61" s="248"/>
      <c r="R61" s="248"/>
      <c r="S61" s="582"/>
      <c r="T61" s="248"/>
      <c r="U61" s="248"/>
      <c r="V61" s="248"/>
      <c r="W61" s="248"/>
      <c r="X61" s="248"/>
      <c r="Y61" s="248"/>
      <c r="Z61" s="250"/>
      <c r="AE61" s="258"/>
    </row>
    <row r="62" spans="1:31" s="251" customFormat="1" ht="20.100000000000001" customHeight="1" thickBot="1">
      <c r="A62" s="687"/>
      <c r="B62" s="277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78"/>
      <c r="O62" s="278"/>
      <c r="P62" s="278"/>
      <c r="Q62" s="267"/>
      <c r="R62" s="267"/>
      <c r="S62" s="583"/>
      <c r="T62" s="267"/>
      <c r="U62" s="267"/>
      <c r="V62" s="267"/>
      <c r="W62" s="267"/>
      <c r="X62" s="267"/>
      <c r="Y62" s="267"/>
      <c r="Z62" s="268"/>
      <c r="AE62" s="258"/>
    </row>
    <row r="63" spans="1:31" s="251" customFormat="1" ht="20.100000000000001" customHeight="1">
      <c r="A63" s="258"/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70"/>
      <c r="O63" s="270"/>
      <c r="P63" s="270"/>
      <c r="Q63" s="248"/>
      <c r="R63" s="248"/>
      <c r="S63" s="582"/>
      <c r="T63" s="248"/>
      <c r="U63" s="248"/>
      <c r="V63" s="248"/>
      <c r="W63" s="248"/>
      <c r="X63" s="248"/>
      <c r="Y63" s="248"/>
      <c r="Z63" s="248"/>
      <c r="AE63" s="258"/>
    </row>
    <row r="64" spans="1:31" s="251" customFormat="1" ht="20.100000000000001" customHeight="1">
      <c r="A64" s="258"/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70"/>
      <c r="O64" s="270"/>
      <c r="P64" s="270"/>
      <c r="Q64" s="248"/>
      <c r="R64" s="248"/>
      <c r="S64" s="582"/>
      <c r="T64" s="248"/>
      <c r="U64" s="248"/>
      <c r="V64" s="248"/>
      <c r="W64" s="248"/>
      <c r="X64" s="248"/>
      <c r="Y64" s="248"/>
      <c r="Z64" s="248"/>
      <c r="AE64" s="258"/>
    </row>
    <row r="65" spans="1:31" s="251" customFormat="1" ht="20.100000000000001" customHeight="1">
      <c r="A65" s="258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70"/>
      <c r="O65" s="270"/>
      <c r="P65" s="270"/>
      <c r="Q65" s="248"/>
      <c r="R65" s="248"/>
      <c r="S65" s="582"/>
      <c r="T65" s="248"/>
      <c r="U65" s="248"/>
      <c r="V65" s="248"/>
      <c r="W65" s="248"/>
      <c r="X65" s="248"/>
      <c r="Y65" s="248"/>
      <c r="Z65" s="248"/>
      <c r="AE65" s="258"/>
    </row>
    <row r="66" spans="1:31" s="251" customFormat="1" ht="20.100000000000001" customHeight="1">
      <c r="A66" s="258"/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70"/>
      <c r="O66" s="270"/>
      <c r="P66" s="270"/>
      <c r="Q66" s="248"/>
      <c r="R66" s="248"/>
      <c r="S66" s="582"/>
      <c r="T66" s="248"/>
      <c r="U66" s="248"/>
      <c r="V66" s="248"/>
      <c r="W66" s="248"/>
      <c r="X66" s="248"/>
      <c r="Y66" s="248"/>
      <c r="Z66" s="248"/>
      <c r="AE66" s="258"/>
    </row>
    <row r="67" spans="1:31" s="251" customFormat="1" ht="20.100000000000001" customHeight="1">
      <c r="A67" s="258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70"/>
      <c r="O67" s="270"/>
      <c r="P67" s="270"/>
      <c r="Q67" s="248"/>
      <c r="R67" s="248"/>
      <c r="S67" s="582"/>
      <c r="T67" s="248"/>
      <c r="U67" s="248"/>
      <c r="V67" s="248"/>
      <c r="W67" s="248"/>
      <c r="X67" s="248"/>
      <c r="Y67" s="248"/>
      <c r="Z67" s="248"/>
      <c r="AE67" s="258"/>
    </row>
    <row r="68" spans="1:31" s="251" customFormat="1" ht="20.100000000000001" customHeight="1">
      <c r="A68" s="258"/>
      <c r="B68" s="258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70"/>
      <c r="O68" s="270"/>
      <c r="P68" s="270"/>
      <c r="Q68" s="248"/>
      <c r="R68" s="248"/>
      <c r="S68" s="582"/>
      <c r="T68" s="248"/>
      <c r="U68" s="248"/>
      <c r="V68" s="248"/>
      <c r="W68" s="248"/>
      <c r="X68" s="248"/>
      <c r="Y68" s="248"/>
      <c r="Z68" s="248"/>
      <c r="AE68" s="258"/>
    </row>
    <row r="69" spans="1:31" s="251" customFormat="1" ht="20.100000000000001" customHeight="1">
      <c r="A69" s="258"/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70"/>
      <c r="O69" s="270"/>
      <c r="P69" s="270"/>
      <c r="Q69" s="248"/>
      <c r="R69" s="248"/>
      <c r="S69" s="582"/>
      <c r="T69" s="248"/>
      <c r="U69" s="248"/>
      <c r="V69" s="248"/>
      <c r="W69" s="248"/>
      <c r="X69" s="248"/>
      <c r="Y69" s="248"/>
      <c r="Z69" s="248"/>
      <c r="AE69" s="258"/>
    </row>
    <row r="70" spans="1:31" s="251" customFormat="1" ht="20.100000000000001" customHeight="1">
      <c r="A70" s="258"/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70"/>
      <c r="O70" s="270"/>
      <c r="P70" s="270"/>
      <c r="Q70" s="248"/>
      <c r="R70" s="248"/>
      <c r="S70" s="582"/>
      <c r="T70" s="248"/>
      <c r="U70" s="248"/>
      <c r="V70" s="248"/>
      <c r="W70" s="248"/>
      <c r="X70" s="248"/>
      <c r="Y70" s="248"/>
      <c r="Z70" s="248"/>
      <c r="AE70" s="258"/>
    </row>
    <row r="71" spans="1:31" s="251" customFormat="1" ht="20.100000000000001" customHeight="1">
      <c r="A71" s="258"/>
      <c r="B71" s="258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70"/>
      <c r="O71" s="270"/>
      <c r="P71" s="270"/>
      <c r="Q71" s="248"/>
      <c r="R71" s="248"/>
      <c r="S71" s="582"/>
      <c r="T71" s="248"/>
      <c r="U71" s="248"/>
      <c r="V71" s="248"/>
      <c r="W71" s="248"/>
      <c r="X71" s="248"/>
      <c r="Y71" s="248"/>
      <c r="Z71" s="248"/>
      <c r="AA71" s="258"/>
      <c r="AE71" s="258"/>
    </row>
    <row r="72" spans="1:31" s="251" customFormat="1" ht="20.100000000000001" customHeight="1">
      <c r="A72" s="258"/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E72" s="258"/>
    </row>
    <row r="73" spans="1:31" s="258" customFormat="1" ht="20.100000000000001" customHeight="1"/>
    <row r="74" spans="1:31" s="258" customFormat="1" ht="20.100000000000001" customHeight="1"/>
    <row r="75" spans="1:31" s="258" customFormat="1" ht="20.100000000000001" customHeight="1"/>
    <row r="76" spans="1:31" s="258" customFormat="1" ht="20.100000000000001" customHeight="1"/>
    <row r="77" spans="1:31" s="258" customFormat="1" ht="16.149999999999999" customHeight="1"/>
    <row r="78" spans="1:31" s="258" customFormat="1" ht="16.149999999999999" customHeight="1"/>
    <row r="79" spans="1:31" s="258" customFormat="1" ht="16.149999999999999" customHeight="1"/>
    <row r="80" spans="1:31" s="258" customFormat="1" ht="16.149999999999999" customHeight="1"/>
    <row r="81" s="258" customFormat="1" ht="16.149999999999999" customHeight="1"/>
    <row r="82" s="258" customFormat="1" ht="16.149999999999999" customHeight="1"/>
    <row r="83" s="258" customFormat="1" ht="16.149999999999999" customHeight="1"/>
    <row r="84" s="258" customFormat="1" ht="16.149999999999999" customHeight="1"/>
    <row r="85" s="258" customFormat="1" ht="16.350000000000001" customHeight="1"/>
    <row r="86" s="258" customFormat="1" ht="21.95" customHeight="1"/>
    <row r="87" s="258" customFormat="1"/>
    <row r="88" s="258" customFormat="1"/>
    <row r="89" s="258" customFormat="1"/>
    <row r="90" s="258" customFormat="1"/>
    <row r="91" s="258" customFormat="1"/>
    <row r="92" s="258" customFormat="1"/>
    <row r="93" s="258" customFormat="1"/>
    <row r="94" s="258" customFormat="1"/>
    <row r="95" s="258" customFormat="1"/>
    <row r="96" s="258" customFormat="1"/>
    <row r="97" spans="1:31" s="258" customFormat="1"/>
    <row r="98" spans="1:31" s="258" customFormat="1"/>
    <row r="99" spans="1:31" s="258" customFormat="1">
      <c r="AA99" s="221"/>
    </row>
    <row r="100" spans="1:31" s="258" customFormat="1">
      <c r="A100" s="280"/>
      <c r="B100" s="280"/>
      <c r="C100" s="280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</row>
    <row r="101" spans="1:31">
      <c r="AE101" s="258"/>
    </row>
    <row r="102" spans="1:31">
      <c r="AE102" s="258"/>
    </row>
    <row r="103" spans="1:31">
      <c r="AE103" s="258"/>
    </row>
    <row r="104" spans="1:31">
      <c r="N104" s="279"/>
      <c r="O104" s="279"/>
      <c r="P104" s="279"/>
      <c r="AE104" s="258"/>
    </row>
    <row r="105" spans="1:31">
      <c r="AE105" s="258"/>
    </row>
    <row r="106" spans="1:31">
      <c r="AE106" s="258"/>
    </row>
    <row r="107" spans="1:31">
      <c r="AE107" s="258"/>
    </row>
  </sheetData>
  <mergeCells count="1">
    <mergeCell ref="A60:A62"/>
  </mergeCells>
  <phoneticPr fontId="3"/>
  <printOptions gridLinesSet="0"/>
  <pageMargins left="0.78740157480314965" right="0.19685039370078741" top="0.78740157480314965" bottom="0.39370078740157483" header="0.51181102362204722" footer="0.51181102362204722"/>
  <pageSetup paperSize="9" scale="55" orientation="portrait" horizontalDpi="4294967293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58"/>
  <sheetViews>
    <sheetView view="pageBreakPreview" zoomScale="55" zoomScaleNormal="100" zoomScaleSheetLayoutView="55" workbookViewId="0">
      <selection activeCell="A15" sqref="A15"/>
    </sheetView>
  </sheetViews>
  <sheetFormatPr defaultColWidth="6" defaultRowHeight="11.25"/>
  <cols>
    <col min="1" max="1" width="19.5" style="281" customWidth="1"/>
    <col min="2" max="10" width="11.33203125" style="281" customWidth="1"/>
    <col min="11" max="16" width="6.83203125" style="281" customWidth="1"/>
    <col min="17" max="22" width="6" style="282"/>
    <col min="23" max="16384" width="6" style="281"/>
  </cols>
  <sheetData>
    <row r="1" spans="1:22" ht="12" thickBot="1"/>
    <row r="2" spans="1:22" ht="14.1" customHeight="1">
      <c r="A2" s="283"/>
      <c r="B2" s="284"/>
      <c r="C2" s="284"/>
      <c r="D2" s="285"/>
      <c r="E2" s="286"/>
      <c r="F2" s="287"/>
      <c r="G2" s="284"/>
      <c r="H2" s="284"/>
      <c r="I2" s="284"/>
      <c r="J2" s="285"/>
      <c r="K2" s="288"/>
      <c r="L2" s="289"/>
      <c r="M2" s="290"/>
      <c r="N2" s="290"/>
      <c r="O2" s="290"/>
      <c r="P2" s="290"/>
    </row>
    <row r="3" spans="1:22" ht="14.1" customHeight="1">
      <c r="A3" s="291"/>
      <c r="B3" s="288"/>
      <c r="C3" s="288"/>
      <c r="D3" s="292"/>
      <c r="E3" s="293"/>
      <c r="F3" s="294"/>
      <c r="G3" s="288"/>
      <c r="H3" s="288"/>
      <c r="I3" s="288"/>
      <c r="J3" s="292"/>
      <c r="K3" s="288"/>
      <c r="L3" s="290"/>
      <c r="M3" s="290"/>
      <c r="N3" s="290"/>
      <c r="O3" s="290"/>
      <c r="P3" s="290"/>
    </row>
    <row r="4" spans="1:22" ht="11.25" customHeight="1">
      <c r="A4" s="295"/>
      <c r="B4" s="288"/>
      <c r="C4" s="288"/>
      <c r="D4" s="292"/>
      <c r="E4" s="293"/>
      <c r="F4" s="294"/>
      <c r="G4" s="288"/>
      <c r="H4" s="288"/>
      <c r="I4" s="288"/>
      <c r="J4" s="292"/>
      <c r="K4" s="288"/>
      <c r="L4" s="290"/>
      <c r="M4" s="290"/>
      <c r="N4" s="290"/>
      <c r="O4" s="290"/>
      <c r="P4" s="290"/>
    </row>
    <row r="5" spans="1:22" ht="18" customHeight="1">
      <c r="A5" s="295"/>
      <c r="B5" s="288"/>
      <c r="C5" s="288"/>
      <c r="D5" s="292"/>
      <c r="E5" s="293"/>
      <c r="F5" s="294"/>
      <c r="G5" s="288"/>
      <c r="H5" s="288"/>
      <c r="I5" s="288"/>
      <c r="J5" s="292"/>
      <c r="K5" s="288"/>
      <c r="L5" s="290"/>
      <c r="M5" s="290"/>
      <c r="N5" s="290"/>
      <c r="O5" s="290"/>
      <c r="P5" s="290"/>
    </row>
    <row r="6" spans="1:22" ht="29.25" customHeight="1">
      <c r="A6" s="296" t="s">
        <v>153</v>
      </c>
      <c r="B6" s="288"/>
      <c r="C6" s="288"/>
      <c r="D6" s="292"/>
      <c r="E6" s="293" t="s">
        <v>154</v>
      </c>
      <c r="F6" s="294" t="s">
        <v>154</v>
      </c>
      <c r="G6" s="288" t="s">
        <v>154</v>
      </c>
      <c r="H6" s="288" t="s">
        <v>154</v>
      </c>
      <c r="I6" s="288" t="s">
        <v>154</v>
      </c>
      <c r="J6" s="292" t="s">
        <v>154</v>
      </c>
      <c r="K6" s="288" t="s">
        <v>154</v>
      </c>
      <c r="L6" s="290"/>
      <c r="M6" s="290"/>
      <c r="N6" s="290"/>
      <c r="O6" s="290"/>
      <c r="P6" s="290"/>
    </row>
    <row r="7" spans="1:22" ht="12.75" customHeight="1">
      <c r="A7" s="297"/>
      <c r="B7" s="288"/>
      <c r="C7" s="288"/>
      <c r="D7" s="292"/>
      <c r="E7" s="293"/>
      <c r="F7" s="298"/>
      <c r="G7" s="299"/>
      <c r="H7" s="299"/>
      <c r="I7" s="299"/>
      <c r="J7" s="300"/>
      <c r="K7" s="299"/>
      <c r="L7" s="299"/>
      <c r="M7" s="290"/>
      <c r="N7" s="290"/>
      <c r="O7" s="290"/>
      <c r="P7" s="290"/>
    </row>
    <row r="8" spans="1:22" ht="14.1" customHeight="1">
      <c r="A8" s="295"/>
      <c r="B8" s="288"/>
      <c r="C8" s="288"/>
      <c r="D8" s="292"/>
      <c r="E8" s="293"/>
      <c r="F8" s="294"/>
      <c r="G8" s="288"/>
      <c r="H8" s="288"/>
      <c r="I8" s="288"/>
      <c r="J8" s="292"/>
      <c r="K8" s="288"/>
      <c r="L8" s="290"/>
      <c r="M8" s="290"/>
      <c r="N8" s="290"/>
      <c r="O8" s="290"/>
      <c r="P8" s="290"/>
    </row>
    <row r="9" spans="1:22" ht="14.1" customHeight="1">
      <c r="A9" s="291"/>
      <c r="B9" s="288"/>
      <c r="C9" s="288"/>
      <c r="D9" s="292"/>
      <c r="E9" s="293"/>
      <c r="F9" s="294"/>
      <c r="G9" s="288"/>
      <c r="H9" s="288"/>
      <c r="I9" s="299"/>
      <c r="J9" s="300"/>
      <c r="K9" s="299"/>
      <c r="L9" s="299"/>
      <c r="M9" s="299"/>
      <c r="N9" s="290"/>
      <c r="O9" s="290"/>
      <c r="P9" s="290"/>
    </row>
    <row r="10" spans="1:22" ht="14.1" customHeight="1">
      <c r="A10" s="291"/>
      <c r="B10" s="288"/>
      <c r="C10" s="288"/>
      <c r="D10" s="292"/>
      <c r="E10" s="293"/>
      <c r="F10" s="294"/>
      <c r="G10" s="288"/>
      <c r="H10" s="288"/>
      <c r="I10" s="299"/>
      <c r="J10" s="300"/>
      <c r="K10" s="299"/>
      <c r="L10" s="299"/>
      <c r="M10" s="299"/>
      <c r="N10" s="290"/>
      <c r="O10" s="290"/>
      <c r="P10" s="290"/>
    </row>
    <row r="11" spans="1:22" ht="14.1" customHeight="1">
      <c r="A11" s="297"/>
      <c r="B11" s="299"/>
      <c r="C11" s="299"/>
      <c r="D11" s="300"/>
      <c r="E11" s="301"/>
      <c r="F11" s="298"/>
      <c r="G11" s="288"/>
      <c r="H11" s="288"/>
      <c r="I11" s="299"/>
      <c r="J11" s="300"/>
      <c r="K11" s="299"/>
      <c r="L11" s="299"/>
      <c r="M11" s="299"/>
      <c r="N11" s="290"/>
      <c r="O11" s="290"/>
      <c r="P11" s="290"/>
    </row>
    <row r="12" spans="1:22" ht="14.1" customHeight="1">
      <c r="A12" s="298"/>
      <c r="B12" s="288"/>
      <c r="C12" s="288"/>
      <c r="D12" s="292"/>
      <c r="E12" s="293"/>
      <c r="F12" s="294"/>
      <c r="G12" s="288"/>
      <c r="H12" s="288"/>
      <c r="I12" s="299"/>
      <c r="J12" s="300"/>
      <c r="K12" s="299"/>
      <c r="L12" s="299"/>
      <c r="M12" s="299"/>
      <c r="N12" s="290"/>
      <c r="O12" s="290"/>
      <c r="P12" s="290"/>
    </row>
    <row r="13" spans="1:22" ht="14.1" customHeight="1">
      <c r="A13" s="302" t="s">
        <v>213</v>
      </c>
      <c r="B13" s="288"/>
      <c r="C13" s="288"/>
      <c r="D13" s="292"/>
      <c r="E13" s="293"/>
      <c r="F13" s="294"/>
      <c r="G13" s="288"/>
      <c r="H13" s="288"/>
      <c r="I13" s="299"/>
      <c r="J13" s="300"/>
      <c r="K13" s="299"/>
      <c r="L13" s="299"/>
      <c r="M13" s="299"/>
      <c r="N13" s="290"/>
      <c r="O13" s="290"/>
      <c r="P13" s="290"/>
    </row>
    <row r="14" spans="1:22" ht="14.1" customHeight="1">
      <c r="A14" s="298"/>
      <c r="B14" s="288"/>
      <c r="C14" s="288"/>
      <c r="D14" s="292"/>
      <c r="E14" s="293"/>
      <c r="F14" s="294"/>
      <c r="G14" s="288"/>
      <c r="H14" s="288"/>
      <c r="I14" s="299"/>
      <c r="J14" s="300"/>
      <c r="K14" s="299"/>
      <c r="L14" s="299"/>
      <c r="M14" s="299"/>
      <c r="N14" s="290"/>
      <c r="O14" s="290"/>
      <c r="P14" s="290"/>
    </row>
    <row r="15" spans="1:22" ht="14.1" customHeight="1">
      <c r="A15" s="302" t="s">
        <v>306</v>
      </c>
      <c r="B15" s="288"/>
      <c r="C15" s="288"/>
      <c r="D15" s="292"/>
      <c r="E15" s="293"/>
      <c r="F15" s="294"/>
      <c r="G15" s="290"/>
      <c r="H15" s="290"/>
      <c r="I15" s="299"/>
      <c r="J15" s="300"/>
      <c r="K15" s="299"/>
      <c r="L15" s="299"/>
      <c r="M15" s="299"/>
      <c r="N15" s="290"/>
      <c r="O15" s="290"/>
      <c r="P15" s="290"/>
    </row>
    <row r="16" spans="1:22" s="304" customFormat="1" ht="14.1" customHeight="1">
      <c r="A16" s="298"/>
      <c r="B16" s="288"/>
      <c r="C16" s="288"/>
      <c r="D16" s="292"/>
      <c r="E16" s="293"/>
      <c r="F16" s="294"/>
      <c r="G16" s="303"/>
      <c r="H16" s="303"/>
      <c r="I16" s="299"/>
      <c r="J16" s="300"/>
      <c r="K16" s="299"/>
      <c r="L16" s="299"/>
      <c r="M16" s="299"/>
      <c r="N16" s="303"/>
      <c r="O16" s="303"/>
      <c r="P16" s="303"/>
      <c r="Q16" s="282"/>
      <c r="R16" s="282"/>
      <c r="S16" s="282"/>
      <c r="T16" s="282"/>
      <c r="U16" s="282"/>
      <c r="V16" s="282"/>
    </row>
    <row r="17" spans="1:24" ht="14.1" customHeight="1">
      <c r="A17" s="302" t="s">
        <v>155</v>
      </c>
      <c r="B17" s="290"/>
      <c r="C17" s="305"/>
      <c r="D17" s="306"/>
      <c r="E17" s="307"/>
      <c r="F17" s="297"/>
      <c r="G17" s="288"/>
      <c r="H17" s="288"/>
      <c r="I17" s="288"/>
      <c r="J17" s="292"/>
      <c r="K17" s="308"/>
      <c r="L17" s="290"/>
      <c r="M17" s="290"/>
      <c r="N17" s="290"/>
      <c r="O17" s="290"/>
      <c r="P17" s="290"/>
    </row>
    <row r="18" spans="1:24" ht="12.75" customHeight="1" thickBot="1">
      <c r="A18" s="309"/>
      <c r="B18" s="28"/>
      <c r="C18" s="310"/>
      <c r="D18" s="311"/>
      <c r="E18" s="312"/>
      <c r="F18" s="313"/>
      <c r="G18" s="314"/>
      <c r="H18" s="314"/>
      <c r="I18" s="314"/>
      <c r="J18" s="315"/>
      <c r="K18" s="308"/>
      <c r="L18" s="290"/>
      <c r="M18" s="290"/>
      <c r="N18" s="290"/>
      <c r="O18" s="290"/>
      <c r="P18" s="290"/>
    </row>
    <row r="19" spans="1:24" s="304" customFormat="1" ht="14.45" customHeight="1" thickBot="1">
      <c r="A19" s="316" t="s">
        <v>2</v>
      </c>
      <c r="B19" s="317" t="s">
        <v>156</v>
      </c>
      <c r="C19" s="318"/>
      <c r="D19" s="319"/>
      <c r="E19" s="317" t="s">
        <v>157</v>
      </c>
      <c r="F19" s="319"/>
      <c r="G19" s="320"/>
      <c r="H19" s="317" t="s">
        <v>14</v>
      </c>
      <c r="I19" s="318"/>
      <c r="J19" s="320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</row>
    <row r="20" spans="1:24" s="327" customFormat="1" ht="14.45" customHeight="1" thickBot="1">
      <c r="A20" s="321" t="s">
        <v>158</v>
      </c>
      <c r="B20" s="322" t="s">
        <v>159</v>
      </c>
      <c r="C20" s="323" t="s">
        <v>160</v>
      </c>
      <c r="D20" s="324" t="s">
        <v>14</v>
      </c>
      <c r="E20" s="322" t="s">
        <v>159</v>
      </c>
      <c r="F20" s="323" t="s">
        <v>160</v>
      </c>
      <c r="G20" s="325" t="s">
        <v>14</v>
      </c>
      <c r="H20" s="322" t="s">
        <v>159</v>
      </c>
      <c r="I20" s="323" t="s">
        <v>160</v>
      </c>
      <c r="J20" s="325" t="s">
        <v>14</v>
      </c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</row>
    <row r="21" spans="1:24" s="304" customFormat="1" ht="14.45" customHeight="1">
      <c r="A21" s="328" t="s">
        <v>161</v>
      </c>
      <c r="B21" s="329">
        <f>'入力（参考）'!AP41</f>
        <v>0</v>
      </c>
      <c r="C21" s="330">
        <f>'入力（参考）'!AQ41</f>
        <v>0</v>
      </c>
      <c r="D21" s="331">
        <f>SUM(B21:C21)</f>
        <v>0</v>
      </c>
      <c r="E21" s="329">
        <f>'入力（参考）'!AR41</f>
        <v>0</v>
      </c>
      <c r="F21" s="330">
        <f>'入力（参考）'!AS41</f>
        <v>0</v>
      </c>
      <c r="G21" s="331">
        <f>SUM(E21:F21)</f>
        <v>0</v>
      </c>
      <c r="H21" s="329">
        <f>B21+E21</f>
        <v>0</v>
      </c>
      <c r="I21" s="330">
        <f t="shared" ref="I21:J21" si="0">C21+F21</f>
        <v>0</v>
      </c>
      <c r="J21" s="331">
        <f t="shared" si="0"/>
        <v>0</v>
      </c>
      <c r="S21" s="332"/>
      <c r="T21" s="332"/>
      <c r="U21" s="332"/>
      <c r="V21" s="332"/>
      <c r="W21" s="332"/>
      <c r="X21" s="332"/>
    </row>
    <row r="22" spans="1:24" s="304" customFormat="1" ht="14.45" customHeight="1">
      <c r="A22" s="333" t="s">
        <v>162</v>
      </c>
      <c r="B22" s="334">
        <f>'入力（参考）'!AP42</f>
        <v>1</v>
      </c>
      <c r="C22" s="335">
        <f>'入力（参考）'!AQ42</f>
        <v>0</v>
      </c>
      <c r="D22" s="336">
        <f t="shared" ref="D22:D56" si="1">SUM(B22:C22)</f>
        <v>1</v>
      </c>
      <c r="E22" s="334">
        <f>'入力（参考）'!AR42</f>
        <v>0</v>
      </c>
      <c r="F22" s="335">
        <f>'入力（参考）'!AS42</f>
        <v>1</v>
      </c>
      <c r="G22" s="336">
        <f t="shared" ref="G22:G56" si="2">SUM(E22:F22)</f>
        <v>1</v>
      </c>
      <c r="H22" s="334">
        <f t="shared" ref="H22:H57" si="3">B22+E22</f>
        <v>1</v>
      </c>
      <c r="I22" s="335">
        <f t="shared" ref="I22:I57" si="4">C22+F22</f>
        <v>1</v>
      </c>
      <c r="J22" s="336">
        <f t="shared" ref="J22:J57" si="5">D22+G22</f>
        <v>2</v>
      </c>
      <c r="S22" s="332"/>
      <c r="T22" s="332"/>
      <c r="U22" s="332"/>
      <c r="V22" s="332"/>
      <c r="W22" s="332"/>
      <c r="X22" s="332"/>
    </row>
    <row r="23" spans="1:24" s="304" customFormat="1" ht="14.45" customHeight="1">
      <c r="A23" s="337" t="s">
        <v>163</v>
      </c>
      <c r="B23" s="334">
        <f>'入力（参考）'!AP43</f>
        <v>0</v>
      </c>
      <c r="C23" s="335">
        <f>'入力（参考）'!AQ43</f>
        <v>0</v>
      </c>
      <c r="D23" s="336">
        <f t="shared" si="1"/>
        <v>0</v>
      </c>
      <c r="E23" s="334">
        <f>'入力（参考）'!AR43</f>
        <v>0</v>
      </c>
      <c r="F23" s="335">
        <f>'入力（参考）'!AS43</f>
        <v>0</v>
      </c>
      <c r="G23" s="336">
        <f t="shared" si="2"/>
        <v>0</v>
      </c>
      <c r="H23" s="334">
        <f t="shared" si="3"/>
        <v>0</v>
      </c>
      <c r="I23" s="335">
        <f t="shared" si="4"/>
        <v>0</v>
      </c>
      <c r="J23" s="336">
        <f t="shared" si="5"/>
        <v>0</v>
      </c>
      <c r="S23" s="332"/>
      <c r="T23" s="332"/>
      <c r="U23" s="332"/>
      <c r="V23" s="332"/>
      <c r="W23" s="332"/>
      <c r="X23" s="332"/>
    </row>
    <row r="24" spans="1:24" s="304" customFormat="1" ht="14.45" customHeight="1">
      <c r="A24" s="337" t="s">
        <v>164</v>
      </c>
      <c r="B24" s="334">
        <f>'入力（参考）'!AP44</f>
        <v>0</v>
      </c>
      <c r="C24" s="335">
        <f>'入力（参考）'!AQ44</f>
        <v>2</v>
      </c>
      <c r="D24" s="336">
        <f t="shared" si="1"/>
        <v>2</v>
      </c>
      <c r="E24" s="334">
        <f>'入力（参考）'!AR44</f>
        <v>0</v>
      </c>
      <c r="F24" s="335">
        <f>'入力（参考）'!AS44</f>
        <v>0</v>
      </c>
      <c r="G24" s="336">
        <f t="shared" si="2"/>
        <v>0</v>
      </c>
      <c r="H24" s="334">
        <f t="shared" si="3"/>
        <v>0</v>
      </c>
      <c r="I24" s="335">
        <f t="shared" si="4"/>
        <v>2</v>
      </c>
      <c r="J24" s="336">
        <f t="shared" si="5"/>
        <v>2</v>
      </c>
      <c r="S24" s="332"/>
      <c r="T24" s="332"/>
      <c r="U24" s="332"/>
      <c r="V24" s="332"/>
      <c r="W24" s="332"/>
      <c r="X24" s="332"/>
    </row>
    <row r="25" spans="1:24" s="304" customFormat="1" ht="14.45" customHeight="1">
      <c r="A25" s="337" t="s">
        <v>165</v>
      </c>
      <c r="B25" s="334">
        <f>'入力（参考）'!AP45</f>
        <v>2</v>
      </c>
      <c r="C25" s="335">
        <f>'入力（参考）'!AQ45</f>
        <v>1</v>
      </c>
      <c r="D25" s="336">
        <f t="shared" si="1"/>
        <v>3</v>
      </c>
      <c r="E25" s="334">
        <f>'入力（参考）'!AR45</f>
        <v>2</v>
      </c>
      <c r="F25" s="335">
        <f>'入力（参考）'!AS45</f>
        <v>0</v>
      </c>
      <c r="G25" s="336">
        <f t="shared" si="2"/>
        <v>2</v>
      </c>
      <c r="H25" s="334">
        <f t="shared" si="3"/>
        <v>4</v>
      </c>
      <c r="I25" s="335">
        <f t="shared" si="4"/>
        <v>1</v>
      </c>
      <c r="J25" s="336">
        <f t="shared" si="5"/>
        <v>5</v>
      </c>
      <c r="S25" s="332"/>
      <c r="T25" s="332"/>
      <c r="U25" s="332"/>
      <c r="V25" s="332"/>
      <c r="W25" s="332"/>
      <c r="X25" s="332"/>
    </row>
    <row r="26" spans="1:24" s="304" customFormat="1" ht="14.45" customHeight="1">
      <c r="A26" s="338" t="s">
        <v>166</v>
      </c>
      <c r="B26" s="339">
        <f>'入力（参考）'!AP46</f>
        <v>1</v>
      </c>
      <c r="C26" s="340">
        <f>'入力（参考）'!AQ46</f>
        <v>0</v>
      </c>
      <c r="D26" s="341">
        <f t="shared" si="1"/>
        <v>1</v>
      </c>
      <c r="E26" s="339">
        <f>'入力（参考）'!AR46</f>
        <v>0</v>
      </c>
      <c r="F26" s="340">
        <f>'入力（参考）'!AS46</f>
        <v>0</v>
      </c>
      <c r="G26" s="341">
        <f t="shared" si="2"/>
        <v>0</v>
      </c>
      <c r="H26" s="339">
        <f t="shared" si="3"/>
        <v>1</v>
      </c>
      <c r="I26" s="340">
        <f t="shared" si="4"/>
        <v>0</v>
      </c>
      <c r="J26" s="341">
        <f t="shared" si="5"/>
        <v>1</v>
      </c>
      <c r="S26" s="332"/>
      <c r="T26" s="332"/>
      <c r="U26" s="332"/>
      <c r="V26" s="332"/>
      <c r="W26" s="332"/>
      <c r="X26" s="332"/>
    </row>
    <row r="27" spans="1:24" s="304" customFormat="1" ht="14.45" customHeight="1">
      <c r="A27" s="342" t="s">
        <v>167</v>
      </c>
      <c r="B27" s="343">
        <f>SUM(B21:B26)</f>
        <v>4</v>
      </c>
      <c r="C27" s="344">
        <f>SUM(C21:C26)</f>
        <v>3</v>
      </c>
      <c r="D27" s="345">
        <f t="shared" si="1"/>
        <v>7</v>
      </c>
      <c r="E27" s="343">
        <f t="shared" ref="E27:F27" si="6">SUM(E21:E26)</f>
        <v>2</v>
      </c>
      <c r="F27" s="344">
        <f t="shared" si="6"/>
        <v>1</v>
      </c>
      <c r="G27" s="345">
        <f t="shared" si="2"/>
        <v>3</v>
      </c>
      <c r="H27" s="343">
        <f t="shared" si="3"/>
        <v>6</v>
      </c>
      <c r="I27" s="344">
        <f t="shared" si="4"/>
        <v>4</v>
      </c>
      <c r="J27" s="345">
        <f t="shared" si="5"/>
        <v>10</v>
      </c>
      <c r="S27" s="332"/>
      <c r="T27" s="332"/>
      <c r="U27" s="332"/>
      <c r="V27" s="332"/>
      <c r="W27" s="332"/>
      <c r="X27" s="332"/>
    </row>
    <row r="28" spans="1:24" s="304" customFormat="1" ht="14.45" customHeight="1">
      <c r="A28" s="346" t="s">
        <v>168</v>
      </c>
      <c r="B28" s="347">
        <f>'入力（参考）'!AP48</f>
        <v>1</v>
      </c>
      <c r="C28" s="348">
        <f>'入力（参考）'!AQ48</f>
        <v>0</v>
      </c>
      <c r="D28" s="349">
        <f t="shared" si="1"/>
        <v>1</v>
      </c>
      <c r="E28" s="347">
        <f>'入力（参考）'!AR48</f>
        <v>0</v>
      </c>
      <c r="F28" s="348">
        <f>'入力（参考）'!AS48</f>
        <v>0</v>
      </c>
      <c r="G28" s="349">
        <f t="shared" si="2"/>
        <v>0</v>
      </c>
      <c r="H28" s="347">
        <f t="shared" si="3"/>
        <v>1</v>
      </c>
      <c r="I28" s="348">
        <f t="shared" si="4"/>
        <v>0</v>
      </c>
      <c r="J28" s="349">
        <f t="shared" si="5"/>
        <v>1</v>
      </c>
      <c r="S28" s="332"/>
      <c r="T28" s="332"/>
      <c r="U28" s="332"/>
      <c r="V28" s="332"/>
      <c r="W28" s="332"/>
      <c r="X28" s="332"/>
    </row>
    <row r="29" spans="1:24" s="304" customFormat="1" ht="14.45" customHeight="1">
      <c r="A29" s="337" t="s">
        <v>169</v>
      </c>
      <c r="B29" s="334">
        <f>'入力（参考）'!AP49</f>
        <v>0</v>
      </c>
      <c r="C29" s="335">
        <f>'入力（参考）'!AQ49</f>
        <v>0</v>
      </c>
      <c r="D29" s="336">
        <f t="shared" si="1"/>
        <v>0</v>
      </c>
      <c r="E29" s="334">
        <f>'入力（参考）'!AR49</f>
        <v>0</v>
      </c>
      <c r="F29" s="335">
        <f>'入力（参考）'!AS49</f>
        <v>0</v>
      </c>
      <c r="G29" s="336">
        <f t="shared" si="2"/>
        <v>0</v>
      </c>
      <c r="H29" s="334">
        <f t="shared" si="3"/>
        <v>0</v>
      </c>
      <c r="I29" s="335">
        <f t="shared" si="4"/>
        <v>0</v>
      </c>
      <c r="J29" s="336">
        <f t="shared" si="5"/>
        <v>0</v>
      </c>
      <c r="S29" s="332"/>
      <c r="T29" s="332"/>
      <c r="U29" s="332"/>
      <c r="V29" s="332"/>
      <c r="W29" s="332"/>
      <c r="X29" s="332"/>
    </row>
    <row r="30" spans="1:24" s="304" customFormat="1" ht="14.45" customHeight="1">
      <c r="A30" s="337" t="s">
        <v>170</v>
      </c>
      <c r="B30" s="334">
        <f>'入力（参考）'!AP50</f>
        <v>0</v>
      </c>
      <c r="C30" s="335">
        <f>'入力（参考）'!AQ50</f>
        <v>0</v>
      </c>
      <c r="D30" s="336">
        <f t="shared" si="1"/>
        <v>0</v>
      </c>
      <c r="E30" s="334">
        <f>'入力（参考）'!AR50</f>
        <v>0</v>
      </c>
      <c r="F30" s="335">
        <f>'入力（参考）'!AS50</f>
        <v>0</v>
      </c>
      <c r="G30" s="336">
        <f t="shared" si="2"/>
        <v>0</v>
      </c>
      <c r="H30" s="334">
        <f t="shared" si="3"/>
        <v>0</v>
      </c>
      <c r="I30" s="335">
        <f t="shared" si="4"/>
        <v>0</v>
      </c>
      <c r="J30" s="336">
        <f t="shared" si="5"/>
        <v>0</v>
      </c>
      <c r="S30" s="332"/>
      <c r="T30" s="332"/>
      <c r="U30" s="332"/>
      <c r="V30" s="332"/>
      <c r="W30" s="332"/>
      <c r="X30" s="332"/>
    </row>
    <row r="31" spans="1:24" s="304" customFormat="1" ht="14.45" customHeight="1">
      <c r="A31" s="333" t="s">
        <v>171</v>
      </c>
      <c r="B31" s="334">
        <f>'入力（参考）'!AP51</f>
        <v>1</v>
      </c>
      <c r="C31" s="335">
        <f>'入力（参考）'!AQ51</f>
        <v>0</v>
      </c>
      <c r="D31" s="336">
        <f t="shared" si="1"/>
        <v>1</v>
      </c>
      <c r="E31" s="334">
        <f>'入力（参考）'!AR51</f>
        <v>0</v>
      </c>
      <c r="F31" s="335">
        <f>'入力（参考）'!AS51</f>
        <v>0</v>
      </c>
      <c r="G31" s="336">
        <f t="shared" si="2"/>
        <v>0</v>
      </c>
      <c r="H31" s="334">
        <f t="shared" si="3"/>
        <v>1</v>
      </c>
      <c r="I31" s="335">
        <f t="shared" si="4"/>
        <v>0</v>
      </c>
      <c r="J31" s="336">
        <f t="shared" si="5"/>
        <v>1</v>
      </c>
      <c r="S31" s="332"/>
      <c r="T31" s="332"/>
      <c r="U31" s="332"/>
      <c r="V31" s="332"/>
      <c r="W31" s="332"/>
      <c r="X31" s="332"/>
    </row>
    <row r="32" spans="1:24" s="304" customFormat="1" ht="14.45" customHeight="1">
      <c r="A32" s="337" t="s">
        <v>172</v>
      </c>
      <c r="B32" s="334">
        <f>'入力（参考）'!AP52</f>
        <v>0</v>
      </c>
      <c r="C32" s="335">
        <f>'入力（参考）'!AQ52</f>
        <v>0</v>
      </c>
      <c r="D32" s="336">
        <f t="shared" si="1"/>
        <v>0</v>
      </c>
      <c r="E32" s="334">
        <f>'入力（参考）'!AR52</f>
        <v>0</v>
      </c>
      <c r="F32" s="335">
        <f>'入力（参考）'!AS52</f>
        <v>0</v>
      </c>
      <c r="G32" s="336">
        <f t="shared" si="2"/>
        <v>0</v>
      </c>
      <c r="H32" s="334">
        <f t="shared" si="3"/>
        <v>0</v>
      </c>
      <c r="I32" s="335">
        <f t="shared" si="4"/>
        <v>0</v>
      </c>
      <c r="J32" s="336">
        <f t="shared" si="5"/>
        <v>0</v>
      </c>
      <c r="S32" s="332"/>
      <c r="T32" s="332"/>
      <c r="U32" s="332"/>
      <c r="V32" s="332"/>
      <c r="W32" s="332"/>
      <c r="X32" s="332"/>
    </row>
    <row r="33" spans="1:24" s="304" customFormat="1" ht="14.45" customHeight="1">
      <c r="A33" s="338" t="s">
        <v>173</v>
      </c>
      <c r="B33" s="339">
        <f>'入力（参考）'!AP53</f>
        <v>0</v>
      </c>
      <c r="C33" s="340">
        <f>'入力（参考）'!AQ53</f>
        <v>0</v>
      </c>
      <c r="D33" s="341">
        <f t="shared" si="1"/>
        <v>0</v>
      </c>
      <c r="E33" s="339">
        <f>'入力（参考）'!AR53</f>
        <v>0</v>
      </c>
      <c r="F33" s="340">
        <f>'入力（参考）'!AS53</f>
        <v>0</v>
      </c>
      <c r="G33" s="341">
        <f t="shared" si="2"/>
        <v>0</v>
      </c>
      <c r="H33" s="339">
        <f t="shared" si="3"/>
        <v>0</v>
      </c>
      <c r="I33" s="340">
        <f t="shared" si="4"/>
        <v>0</v>
      </c>
      <c r="J33" s="341">
        <f t="shared" si="5"/>
        <v>0</v>
      </c>
      <c r="S33" s="332"/>
      <c r="T33" s="332"/>
      <c r="U33" s="332"/>
      <c r="V33" s="332"/>
      <c r="W33" s="332"/>
      <c r="X33" s="332"/>
    </row>
    <row r="34" spans="1:24" s="304" customFormat="1" ht="14.45" customHeight="1">
      <c r="A34" s="342" t="s">
        <v>174</v>
      </c>
      <c r="B34" s="343">
        <f>SUM(B28:B33)</f>
        <v>2</v>
      </c>
      <c r="C34" s="344">
        <f>SUM(C28:C33)</f>
        <v>0</v>
      </c>
      <c r="D34" s="345">
        <f t="shared" si="1"/>
        <v>2</v>
      </c>
      <c r="E34" s="343">
        <f t="shared" ref="E34:F34" si="7">SUM(E28:E33)</f>
        <v>0</v>
      </c>
      <c r="F34" s="344">
        <f t="shared" si="7"/>
        <v>0</v>
      </c>
      <c r="G34" s="345">
        <f t="shared" si="2"/>
        <v>0</v>
      </c>
      <c r="H34" s="343">
        <f t="shared" si="3"/>
        <v>2</v>
      </c>
      <c r="I34" s="344">
        <f t="shared" si="4"/>
        <v>0</v>
      </c>
      <c r="J34" s="345">
        <f t="shared" si="5"/>
        <v>2</v>
      </c>
      <c r="S34" s="332"/>
      <c r="T34" s="332"/>
      <c r="U34" s="332"/>
      <c r="V34" s="332"/>
      <c r="W34" s="332"/>
      <c r="X34" s="332"/>
    </row>
    <row r="35" spans="1:24" s="304" customFormat="1" ht="14.45" customHeight="1">
      <c r="A35" s="350" t="s">
        <v>175</v>
      </c>
      <c r="B35" s="351">
        <f>'入力（参考）'!AP55</f>
        <v>6</v>
      </c>
      <c r="C35" s="352">
        <f>'入力（参考）'!AQ55</f>
        <v>0</v>
      </c>
      <c r="D35" s="353">
        <f t="shared" si="1"/>
        <v>6</v>
      </c>
      <c r="E35" s="351">
        <f>'入力（参考）'!AR55</f>
        <v>3</v>
      </c>
      <c r="F35" s="352">
        <f>'入力（参考）'!AS55</f>
        <v>0</v>
      </c>
      <c r="G35" s="353">
        <f t="shared" si="2"/>
        <v>3</v>
      </c>
      <c r="H35" s="351">
        <f t="shared" si="3"/>
        <v>9</v>
      </c>
      <c r="I35" s="352">
        <f t="shared" si="4"/>
        <v>0</v>
      </c>
      <c r="J35" s="353">
        <f t="shared" si="5"/>
        <v>9</v>
      </c>
      <c r="S35" s="332"/>
      <c r="T35" s="332"/>
      <c r="U35" s="332"/>
      <c r="V35" s="332"/>
      <c r="W35" s="332"/>
      <c r="X35" s="332"/>
    </row>
    <row r="36" spans="1:24" s="304" customFormat="1" ht="14.45" customHeight="1">
      <c r="A36" s="342" t="s">
        <v>32</v>
      </c>
      <c r="B36" s="343">
        <f>'入力（参考）'!AP56</f>
        <v>3</v>
      </c>
      <c r="C36" s="344">
        <f>'入力（参考）'!AQ56</f>
        <v>1</v>
      </c>
      <c r="D36" s="345">
        <f t="shared" si="1"/>
        <v>4</v>
      </c>
      <c r="E36" s="343">
        <f>'入力（参考）'!AR56</f>
        <v>2</v>
      </c>
      <c r="F36" s="344">
        <f>'入力（参考）'!AS56</f>
        <v>0</v>
      </c>
      <c r="G36" s="345">
        <f t="shared" si="2"/>
        <v>2</v>
      </c>
      <c r="H36" s="343">
        <f t="shared" si="3"/>
        <v>5</v>
      </c>
      <c r="I36" s="344">
        <f t="shared" si="4"/>
        <v>1</v>
      </c>
      <c r="J36" s="345">
        <f t="shared" si="5"/>
        <v>6</v>
      </c>
      <c r="S36" s="332"/>
      <c r="T36" s="332"/>
      <c r="U36" s="332"/>
      <c r="V36" s="332"/>
      <c r="W36" s="332"/>
      <c r="X36" s="332"/>
    </row>
    <row r="37" spans="1:24" s="304" customFormat="1" ht="14.45" customHeight="1">
      <c r="A37" s="342" t="s">
        <v>33</v>
      </c>
      <c r="B37" s="343">
        <f>'入力（参考）'!AP57</f>
        <v>1</v>
      </c>
      <c r="C37" s="344">
        <f>'入力（参考）'!AQ57</f>
        <v>0</v>
      </c>
      <c r="D37" s="345">
        <f t="shared" si="1"/>
        <v>1</v>
      </c>
      <c r="E37" s="343">
        <f>'入力（参考）'!AR57</f>
        <v>0</v>
      </c>
      <c r="F37" s="344">
        <f>'入力（参考）'!AS57</f>
        <v>0</v>
      </c>
      <c r="G37" s="345">
        <f t="shared" si="2"/>
        <v>0</v>
      </c>
      <c r="H37" s="343">
        <f t="shared" si="3"/>
        <v>1</v>
      </c>
      <c r="I37" s="344">
        <f t="shared" si="4"/>
        <v>0</v>
      </c>
      <c r="J37" s="345">
        <f t="shared" si="5"/>
        <v>1</v>
      </c>
      <c r="S37" s="332"/>
      <c r="T37" s="332"/>
      <c r="U37" s="332"/>
      <c r="V37" s="332"/>
      <c r="W37" s="332"/>
      <c r="X37" s="332"/>
    </row>
    <row r="38" spans="1:24" s="304" customFormat="1" ht="14.45" customHeight="1">
      <c r="A38" s="342" t="s">
        <v>34</v>
      </c>
      <c r="B38" s="343">
        <f>'入力（参考）'!AP58</f>
        <v>1</v>
      </c>
      <c r="C38" s="344">
        <f>'入力（参考）'!AQ58</f>
        <v>0</v>
      </c>
      <c r="D38" s="345">
        <f t="shared" si="1"/>
        <v>1</v>
      </c>
      <c r="E38" s="343">
        <f>'入力（参考）'!AR58</f>
        <v>3</v>
      </c>
      <c r="F38" s="344">
        <f>'入力（参考）'!AS58</f>
        <v>0</v>
      </c>
      <c r="G38" s="345">
        <f t="shared" si="2"/>
        <v>3</v>
      </c>
      <c r="H38" s="343">
        <f t="shared" si="3"/>
        <v>4</v>
      </c>
      <c r="I38" s="344">
        <f t="shared" si="4"/>
        <v>0</v>
      </c>
      <c r="J38" s="345">
        <f t="shared" si="5"/>
        <v>4</v>
      </c>
      <c r="S38" s="332"/>
      <c r="T38" s="332"/>
      <c r="U38" s="332"/>
      <c r="V38" s="332"/>
      <c r="W38" s="332"/>
      <c r="X38" s="332"/>
    </row>
    <row r="39" spans="1:24" s="304" customFormat="1" ht="14.45" customHeight="1">
      <c r="A39" s="342" t="s">
        <v>35</v>
      </c>
      <c r="B39" s="343">
        <f>'入力（参考）'!AP59</f>
        <v>6</v>
      </c>
      <c r="C39" s="344">
        <f>'入力（参考）'!AQ59</f>
        <v>3</v>
      </c>
      <c r="D39" s="345">
        <f t="shared" si="1"/>
        <v>9</v>
      </c>
      <c r="E39" s="343">
        <f>'入力（参考）'!AR59</f>
        <v>6</v>
      </c>
      <c r="F39" s="344">
        <f>'入力（参考）'!AS59</f>
        <v>0</v>
      </c>
      <c r="G39" s="345">
        <f t="shared" si="2"/>
        <v>6</v>
      </c>
      <c r="H39" s="343">
        <f t="shared" si="3"/>
        <v>12</v>
      </c>
      <c r="I39" s="344">
        <f t="shared" si="4"/>
        <v>3</v>
      </c>
      <c r="J39" s="345">
        <f t="shared" si="5"/>
        <v>15</v>
      </c>
      <c r="S39" s="332"/>
      <c r="T39" s="332"/>
      <c r="U39" s="332"/>
      <c r="V39" s="332"/>
      <c r="W39" s="332"/>
      <c r="X39" s="332"/>
    </row>
    <row r="40" spans="1:24" s="304" customFormat="1" ht="14.45" customHeight="1">
      <c r="A40" s="342" t="s">
        <v>36</v>
      </c>
      <c r="B40" s="343">
        <f>'入力（参考）'!AP60</f>
        <v>5</v>
      </c>
      <c r="C40" s="344">
        <f>'入力（参考）'!AQ60</f>
        <v>1</v>
      </c>
      <c r="D40" s="345">
        <f t="shared" si="1"/>
        <v>6</v>
      </c>
      <c r="E40" s="343">
        <f>'入力（参考）'!AR60</f>
        <v>3</v>
      </c>
      <c r="F40" s="344">
        <f>'入力（参考）'!AS60</f>
        <v>3</v>
      </c>
      <c r="G40" s="345">
        <f t="shared" si="2"/>
        <v>6</v>
      </c>
      <c r="H40" s="343">
        <f t="shared" si="3"/>
        <v>8</v>
      </c>
      <c r="I40" s="344">
        <f t="shared" si="4"/>
        <v>4</v>
      </c>
      <c r="J40" s="345">
        <f t="shared" si="5"/>
        <v>12</v>
      </c>
      <c r="S40" s="332"/>
      <c r="T40" s="332"/>
      <c r="U40" s="332"/>
      <c r="V40" s="332"/>
      <c r="W40" s="332"/>
      <c r="X40" s="332"/>
    </row>
    <row r="41" spans="1:24" s="304" customFormat="1" ht="14.45" customHeight="1">
      <c r="A41" s="342" t="s">
        <v>37</v>
      </c>
      <c r="B41" s="343">
        <f>'入力（参考）'!AP61</f>
        <v>4</v>
      </c>
      <c r="C41" s="344">
        <f>'入力（参考）'!AQ61</f>
        <v>1</v>
      </c>
      <c r="D41" s="345">
        <f t="shared" si="1"/>
        <v>5</v>
      </c>
      <c r="E41" s="343">
        <f>'入力（参考）'!AR61</f>
        <v>2</v>
      </c>
      <c r="F41" s="344">
        <f>'入力（参考）'!AS61</f>
        <v>2</v>
      </c>
      <c r="G41" s="345">
        <f t="shared" si="2"/>
        <v>4</v>
      </c>
      <c r="H41" s="343">
        <f t="shared" si="3"/>
        <v>6</v>
      </c>
      <c r="I41" s="344">
        <f t="shared" si="4"/>
        <v>3</v>
      </c>
      <c r="J41" s="345">
        <f t="shared" si="5"/>
        <v>9</v>
      </c>
      <c r="S41" s="332"/>
      <c r="T41" s="332"/>
      <c r="U41" s="332"/>
      <c r="V41" s="332"/>
      <c r="W41" s="332"/>
      <c r="X41" s="332"/>
    </row>
    <row r="42" spans="1:24" s="304" customFormat="1" ht="14.45" customHeight="1">
      <c r="A42" s="342" t="s">
        <v>38</v>
      </c>
      <c r="B42" s="343">
        <f>'入力（参考）'!AP62</f>
        <v>1</v>
      </c>
      <c r="C42" s="344">
        <f>'入力（参考）'!AQ62</f>
        <v>1</v>
      </c>
      <c r="D42" s="345">
        <f t="shared" si="1"/>
        <v>2</v>
      </c>
      <c r="E42" s="343">
        <f>'入力（参考）'!AR62</f>
        <v>2</v>
      </c>
      <c r="F42" s="344">
        <f>'入力（参考）'!AS62</f>
        <v>0</v>
      </c>
      <c r="G42" s="345">
        <f t="shared" si="2"/>
        <v>2</v>
      </c>
      <c r="H42" s="343">
        <f t="shared" si="3"/>
        <v>3</v>
      </c>
      <c r="I42" s="344">
        <f t="shared" si="4"/>
        <v>1</v>
      </c>
      <c r="J42" s="345">
        <f t="shared" si="5"/>
        <v>4</v>
      </c>
      <c r="S42" s="332"/>
      <c r="T42" s="332"/>
      <c r="U42" s="332"/>
      <c r="V42" s="332"/>
      <c r="W42" s="332"/>
      <c r="X42" s="332"/>
    </row>
    <row r="43" spans="1:24" s="304" customFormat="1" ht="14.45" customHeight="1">
      <c r="A43" s="346" t="s">
        <v>176</v>
      </c>
      <c r="B43" s="334">
        <f>'入力（参考）'!AP63</f>
        <v>0</v>
      </c>
      <c r="C43" s="335">
        <f>'入力（参考）'!AQ63</f>
        <v>0</v>
      </c>
      <c r="D43" s="336">
        <f t="shared" si="1"/>
        <v>0</v>
      </c>
      <c r="E43" s="334">
        <f>'入力（参考）'!AR63</f>
        <v>0</v>
      </c>
      <c r="F43" s="335">
        <f>'入力（参考）'!AS63</f>
        <v>0</v>
      </c>
      <c r="G43" s="336">
        <f t="shared" si="2"/>
        <v>0</v>
      </c>
      <c r="H43" s="334">
        <f t="shared" si="3"/>
        <v>0</v>
      </c>
      <c r="I43" s="335">
        <f t="shared" si="4"/>
        <v>0</v>
      </c>
      <c r="J43" s="336">
        <f t="shared" si="5"/>
        <v>0</v>
      </c>
      <c r="S43" s="332"/>
      <c r="T43" s="332"/>
      <c r="U43" s="332"/>
      <c r="V43" s="332"/>
      <c r="W43" s="332"/>
      <c r="X43" s="332"/>
    </row>
    <row r="44" spans="1:24" s="304" customFormat="1" ht="14.45" customHeight="1">
      <c r="A44" s="337" t="s">
        <v>177</v>
      </c>
      <c r="B44" s="334">
        <f>'入力（参考）'!AP64</f>
        <v>1</v>
      </c>
      <c r="C44" s="335">
        <f>'入力（参考）'!AQ64</f>
        <v>0</v>
      </c>
      <c r="D44" s="336">
        <f t="shared" si="1"/>
        <v>1</v>
      </c>
      <c r="E44" s="334">
        <f>'入力（参考）'!AR64</f>
        <v>0</v>
      </c>
      <c r="F44" s="335">
        <f>'入力（参考）'!AS64</f>
        <v>0</v>
      </c>
      <c r="G44" s="336">
        <f t="shared" si="2"/>
        <v>0</v>
      </c>
      <c r="H44" s="334">
        <f t="shared" si="3"/>
        <v>1</v>
      </c>
      <c r="I44" s="335">
        <f t="shared" si="4"/>
        <v>0</v>
      </c>
      <c r="J44" s="336">
        <f t="shared" si="5"/>
        <v>1</v>
      </c>
      <c r="S44" s="332"/>
      <c r="T44" s="332"/>
      <c r="U44" s="332"/>
      <c r="V44" s="332"/>
      <c r="W44" s="332"/>
      <c r="X44" s="332"/>
    </row>
    <row r="45" spans="1:24" s="304" customFormat="1" ht="14.45" customHeight="1">
      <c r="A45" s="337" t="s">
        <v>178</v>
      </c>
      <c r="B45" s="334">
        <f>'入力（参考）'!AP65</f>
        <v>1</v>
      </c>
      <c r="C45" s="335">
        <f>'入力（参考）'!AQ65</f>
        <v>0</v>
      </c>
      <c r="D45" s="336">
        <f t="shared" si="1"/>
        <v>1</v>
      </c>
      <c r="E45" s="334">
        <f>'入力（参考）'!AR65</f>
        <v>0</v>
      </c>
      <c r="F45" s="335">
        <f>'入力（参考）'!AS65</f>
        <v>0</v>
      </c>
      <c r="G45" s="336">
        <f t="shared" si="2"/>
        <v>0</v>
      </c>
      <c r="H45" s="334">
        <f t="shared" si="3"/>
        <v>1</v>
      </c>
      <c r="I45" s="335">
        <f t="shared" si="4"/>
        <v>0</v>
      </c>
      <c r="J45" s="336">
        <f t="shared" si="5"/>
        <v>1</v>
      </c>
      <c r="S45" s="332"/>
      <c r="T45" s="332"/>
      <c r="U45" s="332"/>
      <c r="V45" s="332"/>
      <c r="W45" s="332"/>
      <c r="X45" s="332"/>
    </row>
    <row r="46" spans="1:24" s="304" customFormat="1" ht="14.45" customHeight="1">
      <c r="A46" s="337" t="s">
        <v>179</v>
      </c>
      <c r="B46" s="334">
        <f>'入力（参考）'!AP66</f>
        <v>0</v>
      </c>
      <c r="C46" s="335">
        <f>'入力（参考）'!AQ66</f>
        <v>0</v>
      </c>
      <c r="D46" s="336">
        <f t="shared" si="1"/>
        <v>0</v>
      </c>
      <c r="E46" s="334">
        <f>'入力（参考）'!AR66</f>
        <v>0</v>
      </c>
      <c r="F46" s="335">
        <f>'入力（参考）'!AS66</f>
        <v>0</v>
      </c>
      <c r="G46" s="336">
        <f t="shared" si="2"/>
        <v>0</v>
      </c>
      <c r="H46" s="334">
        <f t="shared" si="3"/>
        <v>0</v>
      </c>
      <c r="I46" s="335">
        <f t="shared" si="4"/>
        <v>0</v>
      </c>
      <c r="J46" s="336">
        <f t="shared" si="5"/>
        <v>0</v>
      </c>
      <c r="S46" s="332"/>
      <c r="T46" s="332"/>
      <c r="U46" s="332"/>
      <c r="V46" s="332"/>
      <c r="W46" s="332"/>
      <c r="X46" s="332"/>
    </row>
    <row r="47" spans="1:24" s="304" customFormat="1" ht="14.45" customHeight="1">
      <c r="A47" s="337" t="s">
        <v>180</v>
      </c>
      <c r="B47" s="334">
        <f>'入力（参考）'!AP67</f>
        <v>0</v>
      </c>
      <c r="C47" s="335">
        <f>'入力（参考）'!AQ67</f>
        <v>0</v>
      </c>
      <c r="D47" s="336">
        <f t="shared" si="1"/>
        <v>0</v>
      </c>
      <c r="E47" s="334">
        <f>'入力（参考）'!AR67</f>
        <v>0</v>
      </c>
      <c r="F47" s="335">
        <f>'入力（参考）'!AS67</f>
        <v>0</v>
      </c>
      <c r="G47" s="336">
        <f t="shared" si="2"/>
        <v>0</v>
      </c>
      <c r="H47" s="334">
        <f t="shared" si="3"/>
        <v>0</v>
      </c>
      <c r="I47" s="335">
        <f t="shared" si="4"/>
        <v>0</v>
      </c>
      <c r="J47" s="336">
        <f t="shared" si="5"/>
        <v>0</v>
      </c>
      <c r="S47" s="332"/>
      <c r="T47" s="332"/>
      <c r="U47" s="332"/>
      <c r="V47" s="332"/>
      <c r="W47" s="332"/>
      <c r="X47" s="332"/>
    </row>
    <row r="48" spans="1:24" s="304" customFormat="1" ht="14.45" customHeight="1">
      <c r="A48" s="338" t="s">
        <v>181</v>
      </c>
      <c r="B48" s="334">
        <f>'入力（参考）'!AP68</f>
        <v>0</v>
      </c>
      <c r="C48" s="335">
        <f>'入力（参考）'!AQ68</f>
        <v>0</v>
      </c>
      <c r="D48" s="336">
        <f t="shared" si="1"/>
        <v>0</v>
      </c>
      <c r="E48" s="334">
        <f>'入力（参考）'!AR68</f>
        <v>0</v>
      </c>
      <c r="F48" s="335">
        <f>'入力（参考）'!AS68</f>
        <v>0</v>
      </c>
      <c r="G48" s="336">
        <f t="shared" si="2"/>
        <v>0</v>
      </c>
      <c r="H48" s="334">
        <f t="shared" si="3"/>
        <v>0</v>
      </c>
      <c r="I48" s="335">
        <f t="shared" si="4"/>
        <v>0</v>
      </c>
      <c r="J48" s="336">
        <f t="shared" si="5"/>
        <v>0</v>
      </c>
      <c r="S48" s="332"/>
      <c r="T48" s="332"/>
      <c r="U48" s="332"/>
      <c r="V48" s="332"/>
      <c r="W48" s="332"/>
      <c r="X48" s="332"/>
    </row>
    <row r="49" spans="1:24" s="304" customFormat="1" ht="14.45" customHeight="1">
      <c r="A49" s="342" t="s">
        <v>182</v>
      </c>
      <c r="B49" s="343">
        <f>SUM(B43:B48)</f>
        <v>2</v>
      </c>
      <c r="C49" s="344">
        <f>SUM(C43:C48)</f>
        <v>0</v>
      </c>
      <c r="D49" s="345">
        <f t="shared" si="1"/>
        <v>2</v>
      </c>
      <c r="E49" s="343">
        <f t="shared" ref="E49:F49" si="8">SUM(E43:E48)</f>
        <v>0</v>
      </c>
      <c r="F49" s="344">
        <f t="shared" si="8"/>
        <v>0</v>
      </c>
      <c r="G49" s="345">
        <f t="shared" si="2"/>
        <v>0</v>
      </c>
      <c r="H49" s="343">
        <f t="shared" si="3"/>
        <v>2</v>
      </c>
      <c r="I49" s="344">
        <f t="shared" si="4"/>
        <v>0</v>
      </c>
      <c r="J49" s="345">
        <f t="shared" si="5"/>
        <v>2</v>
      </c>
      <c r="S49" s="332"/>
      <c r="T49" s="332"/>
      <c r="U49" s="332"/>
      <c r="V49" s="332"/>
      <c r="W49" s="332"/>
      <c r="X49" s="332"/>
    </row>
    <row r="50" spans="1:24" s="304" customFormat="1" ht="14.45" customHeight="1">
      <c r="A50" s="346" t="s">
        <v>39</v>
      </c>
      <c r="B50" s="334">
        <f>'入力（参考）'!AP70</f>
        <v>0</v>
      </c>
      <c r="C50" s="335">
        <f>'入力（参考）'!AQ70</f>
        <v>0</v>
      </c>
      <c r="D50" s="336">
        <f t="shared" si="1"/>
        <v>0</v>
      </c>
      <c r="E50" s="334">
        <f>'入力（参考）'!AR70</f>
        <v>0</v>
      </c>
      <c r="F50" s="335">
        <f>'入力（参考）'!AS70</f>
        <v>0</v>
      </c>
      <c r="G50" s="336">
        <f t="shared" si="2"/>
        <v>0</v>
      </c>
      <c r="H50" s="334">
        <f t="shared" si="3"/>
        <v>0</v>
      </c>
      <c r="I50" s="335">
        <f t="shared" si="4"/>
        <v>0</v>
      </c>
      <c r="J50" s="336">
        <f t="shared" si="5"/>
        <v>0</v>
      </c>
      <c r="S50" s="332"/>
      <c r="T50" s="332"/>
      <c r="U50" s="332"/>
      <c r="V50" s="332"/>
      <c r="W50" s="332"/>
      <c r="X50" s="332"/>
    </row>
    <row r="51" spans="1:24" s="304" customFormat="1" ht="14.45" customHeight="1">
      <c r="A51" s="337" t="s">
        <v>40</v>
      </c>
      <c r="B51" s="334">
        <f>'入力（参考）'!AP71</f>
        <v>0</v>
      </c>
      <c r="C51" s="335">
        <f>'入力（参考）'!AQ71</f>
        <v>0</v>
      </c>
      <c r="D51" s="336">
        <f t="shared" si="1"/>
        <v>0</v>
      </c>
      <c r="E51" s="334">
        <f>'入力（参考）'!AR71</f>
        <v>0</v>
      </c>
      <c r="F51" s="335">
        <f>'入力（参考）'!AS71</f>
        <v>0</v>
      </c>
      <c r="G51" s="336">
        <f t="shared" si="2"/>
        <v>0</v>
      </c>
      <c r="H51" s="334">
        <f t="shared" si="3"/>
        <v>0</v>
      </c>
      <c r="I51" s="335">
        <f t="shared" si="4"/>
        <v>0</v>
      </c>
      <c r="J51" s="336">
        <f t="shared" si="5"/>
        <v>0</v>
      </c>
      <c r="S51" s="332"/>
      <c r="T51" s="332"/>
      <c r="U51" s="332"/>
      <c r="V51" s="332"/>
      <c r="W51" s="332"/>
      <c r="X51" s="332"/>
    </row>
    <row r="52" spans="1:24" s="304" customFormat="1" ht="14.45" customHeight="1">
      <c r="A52" s="337" t="s">
        <v>41</v>
      </c>
      <c r="B52" s="334">
        <f>'入力（参考）'!AP72</f>
        <v>1</v>
      </c>
      <c r="C52" s="335">
        <f>'入力（参考）'!AQ72</f>
        <v>0</v>
      </c>
      <c r="D52" s="336">
        <f t="shared" si="1"/>
        <v>1</v>
      </c>
      <c r="E52" s="334">
        <f>'入力（参考）'!AR72</f>
        <v>0</v>
      </c>
      <c r="F52" s="335">
        <f>'入力（参考）'!AS72</f>
        <v>0</v>
      </c>
      <c r="G52" s="336">
        <f t="shared" si="2"/>
        <v>0</v>
      </c>
      <c r="H52" s="334">
        <f t="shared" si="3"/>
        <v>1</v>
      </c>
      <c r="I52" s="335">
        <f t="shared" si="4"/>
        <v>0</v>
      </c>
      <c r="J52" s="336">
        <f t="shared" si="5"/>
        <v>1</v>
      </c>
      <c r="S52" s="332"/>
      <c r="T52" s="332"/>
      <c r="U52" s="332"/>
      <c r="V52" s="332"/>
      <c r="W52" s="332"/>
      <c r="X52" s="332"/>
    </row>
    <row r="53" spans="1:24" s="304" customFormat="1" ht="14.45" customHeight="1">
      <c r="A53" s="337" t="s">
        <v>42</v>
      </c>
      <c r="B53" s="334">
        <f>'入力（参考）'!AP73</f>
        <v>0</v>
      </c>
      <c r="C53" s="335">
        <f>'入力（参考）'!AQ73</f>
        <v>0</v>
      </c>
      <c r="D53" s="336">
        <f t="shared" si="1"/>
        <v>0</v>
      </c>
      <c r="E53" s="334">
        <f>'入力（参考）'!AR73</f>
        <v>0</v>
      </c>
      <c r="F53" s="335">
        <f>'入力（参考）'!AS73</f>
        <v>0</v>
      </c>
      <c r="G53" s="336">
        <f t="shared" si="2"/>
        <v>0</v>
      </c>
      <c r="H53" s="334">
        <f t="shared" si="3"/>
        <v>0</v>
      </c>
      <c r="I53" s="335">
        <f t="shared" si="4"/>
        <v>0</v>
      </c>
      <c r="J53" s="336">
        <f t="shared" si="5"/>
        <v>0</v>
      </c>
      <c r="S53" s="332"/>
      <c r="T53" s="332"/>
      <c r="U53" s="332"/>
      <c r="V53" s="332"/>
      <c r="W53" s="332"/>
      <c r="X53" s="332"/>
    </row>
    <row r="54" spans="1:24" s="304" customFormat="1" ht="14.45" customHeight="1">
      <c r="A54" s="337" t="s">
        <v>43</v>
      </c>
      <c r="B54" s="334">
        <f>'入力（参考）'!AP74</f>
        <v>0</v>
      </c>
      <c r="C54" s="335">
        <f>'入力（参考）'!AQ74</f>
        <v>0</v>
      </c>
      <c r="D54" s="336">
        <f t="shared" si="1"/>
        <v>0</v>
      </c>
      <c r="E54" s="334">
        <f>'入力（参考）'!AR74</f>
        <v>0</v>
      </c>
      <c r="F54" s="335">
        <f>'入力（参考）'!AS74</f>
        <v>0</v>
      </c>
      <c r="G54" s="336">
        <f t="shared" si="2"/>
        <v>0</v>
      </c>
      <c r="H54" s="334">
        <f t="shared" si="3"/>
        <v>0</v>
      </c>
      <c r="I54" s="335">
        <f t="shared" si="4"/>
        <v>0</v>
      </c>
      <c r="J54" s="336">
        <f t="shared" si="5"/>
        <v>0</v>
      </c>
      <c r="S54" s="332"/>
      <c r="T54" s="332"/>
      <c r="U54" s="332"/>
      <c r="V54" s="332"/>
      <c r="W54" s="332"/>
      <c r="X54" s="332"/>
    </row>
    <row r="55" spans="1:24" s="304" customFormat="1" ht="14.45" customHeight="1">
      <c r="A55" s="338" t="s">
        <v>44</v>
      </c>
      <c r="B55" s="334">
        <f>'入力（参考）'!AP75</f>
        <v>0</v>
      </c>
      <c r="C55" s="335">
        <f>'入力（参考）'!AQ75</f>
        <v>0</v>
      </c>
      <c r="D55" s="336">
        <f t="shared" si="1"/>
        <v>0</v>
      </c>
      <c r="E55" s="334">
        <f>'入力（参考）'!AR75</f>
        <v>0</v>
      </c>
      <c r="F55" s="335">
        <f>'入力（参考）'!AS75</f>
        <v>0</v>
      </c>
      <c r="G55" s="336">
        <f t="shared" si="2"/>
        <v>0</v>
      </c>
      <c r="H55" s="334">
        <f t="shared" si="3"/>
        <v>0</v>
      </c>
      <c r="I55" s="335">
        <f t="shared" si="4"/>
        <v>0</v>
      </c>
      <c r="J55" s="336">
        <f t="shared" si="5"/>
        <v>0</v>
      </c>
      <c r="S55" s="332"/>
      <c r="T55" s="332"/>
      <c r="U55" s="332"/>
      <c r="V55" s="332"/>
      <c r="W55" s="332"/>
      <c r="X55" s="332"/>
    </row>
    <row r="56" spans="1:24" s="304" customFormat="1" ht="14.45" customHeight="1" thickBot="1">
      <c r="A56" s="354" t="s">
        <v>183</v>
      </c>
      <c r="B56" s="343">
        <f>SUM(B50:B55)</f>
        <v>1</v>
      </c>
      <c r="C56" s="344">
        <f>SUM(C50:C55)</f>
        <v>0</v>
      </c>
      <c r="D56" s="345">
        <f t="shared" si="1"/>
        <v>1</v>
      </c>
      <c r="E56" s="343">
        <f t="shared" ref="E56:F56" si="9">SUM(E50:E55)</f>
        <v>0</v>
      </c>
      <c r="F56" s="344">
        <f t="shared" si="9"/>
        <v>0</v>
      </c>
      <c r="G56" s="345">
        <f t="shared" si="2"/>
        <v>0</v>
      </c>
      <c r="H56" s="343">
        <f t="shared" si="3"/>
        <v>1</v>
      </c>
      <c r="I56" s="344">
        <f t="shared" si="4"/>
        <v>0</v>
      </c>
      <c r="J56" s="345">
        <f t="shared" si="5"/>
        <v>1</v>
      </c>
      <c r="S56" s="332"/>
      <c r="T56" s="332"/>
      <c r="U56" s="332"/>
      <c r="V56" s="332"/>
      <c r="W56" s="332"/>
      <c r="X56" s="332"/>
    </row>
    <row r="57" spans="1:24" s="304" customFormat="1" ht="14.45" customHeight="1" thickBot="1">
      <c r="A57" s="358" t="s">
        <v>184</v>
      </c>
      <c r="B57" s="429">
        <f>B27+B34+B35+B36+B37+B38+B39+B40+B41+B42+B49+B56</f>
        <v>36</v>
      </c>
      <c r="C57" s="430">
        <f t="shared" ref="C57:G57" si="10">C27+C34+C35+C36+C37+C38+C39+C40+C41+C42+C49+C56</f>
        <v>10</v>
      </c>
      <c r="D57" s="431">
        <f t="shared" si="10"/>
        <v>46</v>
      </c>
      <c r="E57" s="429">
        <f t="shared" si="10"/>
        <v>23</v>
      </c>
      <c r="F57" s="430">
        <f t="shared" si="10"/>
        <v>6</v>
      </c>
      <c r="G57" s="431">
        <f t="shared" si="10"/>
        <v>29</v>
      </c>
      <c r="H57" s="429">
        <f t="shared" si="3"/>
        <v>59</v>
      </c>
      <c r="I57" s="430">
        <f t="shared" si="4"/>
        <v>16</v>
      </c>
      <c r="J57" s="431">
        <f t="shared" si="5"/>
        <v>75</v>
      </c>
      <c r="S57" s="332"/>
      <c r="T57" s="332"/>
      <c r="U57" s="332"/>
      <c r="V57" s="332"/>
      <c r="W57" s="332"/>
      <c r="X57" s="332"/>
    </row>
    <row r="58" spans="1:24" ht="15" customHeight="1"/>
  </sheetData>
  <phoneticPr fontId="3"/>
  <printOptions gridLinesSet="0"/>
  <pageMargins left="0.9055118110236221" right="0" top="0.82677165354330717" bottom="0.43307086614173229" header="0.31496062992125984" footer="0.19685039370078741"/>
  <pageSetup paperSize="9" scale="9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58"/>
  <sheetViews>
    <sheetView view="pageBreakPreview" zoomScale="55" zoomScaleNormal="100" zoomScaleSheetLayoutView="55" workbookViewId="0">
      <selection activeCell="A10" sqref="A10"/>
    </sheetView>
  </sheetViews>
  <sheetFormatPr defaultColWidth="6" defaultRowHeight="11.25"/>
  <cols>
    <col min="1" max="1" width="19.5" style="281" customWidth="1"/>
    <col min="2" max="10" width="11.33203125" style="281" customWidth="1"/>
    <col min="11" max="16" width="6.83203125" style="281" customWidth="1"/>
    <col min="17" max="43" width="6" style="282"/>
    <col min="44" max="16384" width="6" style="281"/>
  </cols>
  <sheetData>
    <row r="1" spans="1:43" ht="12" thickBot="1"/>
    <row r="2" spans="1:43" ht="14.1" customHeight="1">
      <c r="A2" s="283"/>
      <c r="B2" s="284"/>
      <c r="C2" s="284"/>
      <c r="D2" s="285"/>
      <c r="E2" s="286"/>
      <c r="F2" s="287"/>
      <c r="G2" s="284"/>
      <c r="H2" s="284"/>
      <c r="I2" s="284"/>
      <c r="J2" s="285"/>
      <c r="K2" s="288"/>
      <c r="L2" s="289"/>
      <c r="M2" s="290"/>
      <c r="N2" s="290"/>
      <c r="O2" s="290"/>
      <c r="P2" s="290"/>
    </row>
    <row r="3" spans="1:43" ht="14.1" customHeight="1">
      <c r="A3" s="291"/>
      <c r="B3" s="288"/>
      <c r="C3" s="288"/>
      <c r="D3" s="292"/>
      <c r="E3" s="293"/>
      <c r="F3" s="294"/>
      <c r="G3" s="288"/>
      <c r="H3" s="288"/>
      <c r="I3" s="288"/>
      <c r="J3" s="292"/>
      <c r="K3" s="288"/>
      <c r="L3" s="290"/>
      <c r="M3" s="290"/>
      <c r="N3" s="290"/>
      <c r="O3" s="290"/>
      <c r="P3" s="290"/>
    </row>
    <row r="4" spans="1:43" ht="11.25" customHeight="1">
      <c r="A4" s="295"/>
      <c r="B4" s="288"/>
      <c r="C4" s="288"/>
      <c r="D4" s="292"/>
      <c r="E4" s="293"/>
      <c r="F4" s="294"/>
      <c r="G4" s="288"/>
      <c r="H4" s="288"/>
      <c r="I4" s="288"/>
      <c r="J4" s="292"/>
      <c r="K4" s="288"/>
      <c r="L4" s="290"/>
      <c r="M4" s="290"/>
      <c r="N4" s="290"/>
      <c r="O4" s="290"/>
      <c r="P4" s="290"/>
    </row>
    <row r="5" spans="1:43" ht="18" customHeight="1">
      <c r="A5" s="295"/>
      <c r="B5" s="288"/>
      <c r="C5" s="288"/>
      <c r="D5" s="292"/>
      <c r="E5" s="293"/>
      <c r="F5" s="294"/>
      <c r="G5" s="288"/>
      <c r="H5" s="288"/>
      <c r="I5" s="288"/>
      <c r="J5" s="292"/>
      <c r="K5" s="288"/>
      <c r="L5" s="290"/>
      <c r="M5" s="290"/>
      <c r="N5" s="290"/>
      <c r="O5" s="290"/>
      <c r="P5" s="290"/>
    </row>
    <row r="6" spans="1:43" ht="29.25" customHeight="1">
      <c r="A6" s="296" t="s">
        <v>153</v>
      </c>
      <c r="B6" s="288"/>
      <c r="C6" s="288"/>
      <c r="D6" s="292"/>
      <c r="E6" s="293" t="s">
        <v>154</v>
      </c>
      <c r="F6" s="294" t="s">
        <v>154</v>
      </c>
      <c r="G6" s="288" t="s">
        <v>154</v>
      </c>
      <c r="H6" s="288" t="s">
        <v>154</v>
      </c>
      <c r="I6" s="288" t="s">
        <v>154</v>
      </c>
      <c r="J6" s="292" t="s">
        <v>154</v>
      </c>
      <c r="K6" s="288" t="s">
        <v>154</v>
      </c>
      <c r="L6" s="290"/>
      <c r="M6" s="290"/>
      <c r="N6" s="290"/>
      <c r="O6" s="290"/>
      <c r="P6" s="290"/>
    </row>
    <row r="7" spans="1:43" ht="12.75" customHeight="1">
      <c r="A7" s="297"/>
      <c r="B7" s="288"/>
      <c r="C7" s="288"/>
      <c r="D7" s="292"/>
      <c r="E7" s="293"/>
      <c r="F7" s="298"/>
      <c r="G7" s="299"/>
      <c r="H7" s="299"/>
      <c r="I7" s="299"/>
      <c r="J7" s="300"/>
      <c r="K7" s="299"/>
      <c r="L7" s="299"/>
      <c r="M7" s="290"/>
      <c r="N7" s="290"/>
      <c r="O7" s="290"/>
      <c r="P7" s="290"/>
    </row>
    <row r="8" spans="1:43" ht="14.1" customHeight="1">
      <c r="A8" s="295"/>
      <c r="B8" s="288"/>
      <c r="C8" s="288"/>
      <c r="D8" s="292"/>
      <c r="E8" s="293"/>
      <c r="F8" s="294"/>
      <c r="G8" s="288"/>
      <c r="H8" s="288"/>
      <c r="I8" s="288"/>
      <c r="J8" s="292"/>
      <c r="K8" s="288"/>
      <c r="L8" s="290"/>
      <c r="M8" s="290"/>
      <c r="N8" s="290"/>
      <c r="O8" s="290"/>
      <c r="P8" s="290"/>
    </row>
    <row r="9" spans="1:43" ht="14.1" customHeight="1">
      <c r="A9" s="291"/>
      <c r="B9" s="288"/>
      <c r="C9" s="288"/>
      <c r="D9" s="292"/>
      <c r="E9" s="293"/>
      <c r="F9" s="294"/>
      <c r="G9" s="288"/>
      <c r="H9" s="288"/>
      <c r="I9" s="299"/>
      <c r="J9" s="300"/>
      <c r="K9" s="299"/>
      <c r="L9" s="299"/>
      <c r="M9" s="299"/>
      <c r="N9" s="290"/>
      <c r="O9" s="290"/>
      <c r="P9" s="290"/>
    </row>
    <row r="10" spans="1:43" ht="14.1" customHeight="1">
      <c r="A10" s="291"/>
      <c r="B10" s="288"/>
      <c r="C10" s="288"/>
      <c r="D10" s="292"/>
      <c r="E10" s="293"/>
      <c r="F10" s="294"/>
      <c r="G10" s="288"/>
      <c r="H10" s="288"/>
      <c r="I10" s="299"/>
      <c r="J10" s="300"/>
      <c r="K10" s="299"/>
      <c r="L10" s="299"/>
      <c r="M10" s="299"/>
      <c r="N10" s="290"/>
      <c r="O10" s="290"/>
      <c r="P10" s="290"/>
    </row>
    <row r="11" spans="1:43" ht="14.1" customHeight="1">
      <c r="A11" s="297"/>
      <c r="B11" s="299"/>
      <c r="C11" s="299"/>
      <c r="D11" s="300"/>
      <c r="E11" s="301"/>
      <c r="F11" s="298"/>
      <c r="G11" s="288"/>
      <c r="H11" s="288"/>
      <c r="I11" s="299"/>
      <c r="J11" s="300"/>
      <c r="K11" s="299"/>
      <c r="L11" s="299"/>
      <c r="M11" s="299"/>
      <c r="N11" s="290"/>
      <c r="O11" s="290"/>
      <c r="P11" s="290"/>
    </row>
    <row r="12" spans="1:43" ht="14.1" customHeight="1">
      <c r="A12" s="298"/>
      <c r="B12" s="288"/>
      <c r="C12" s="288"/>
      <c r="D12" s="292"/>
      <c r="E12" s="293"/>
      <c r="F12" s="294"/>
      <c r="G12" s="288"/>
      <c r="H12" s="288"/>
      <c r="I12" s="299"/>
      <c r="J12" s="300"/>
      <c r="K12" s="299"/>
      <c r="L12" s="299"/>
      <c r="M12" s="299"/>
      <c r="N12" s="290"/>
      <c r="O12" s="290"/>
      <c r="P12" s="290"/>
    </row>
    <row r="13" spans="1:43" ht="14.1" customHeight="1">
      <c r="A13" s="302" t="s">
        <v>213</v>
      </c>
      <c r="B13" s="288"/>
      <c r="C13" s="288"/>
      <c r="D13" s="292"/>
      <c r="E13" s="293"/>
      <c r="F13" s="294"/>
      <c r="G13" s="288"/>
      <c r="H13" s="288"/>
      <c r="I13" s="299"/>
      <c r="J13" s="300"/>
      <c r="K13" s="299"/>
      <c r="L13" s="299"/>
      <c r="M13" s="299"/>
      <c r="N13" s="290"/>
      <c r="O13" s="290"/>
      <c r="P13" s="290"/>
    </row>
    <row r="14" spans="1:43" ht="14.1" customHeight="1">
      <c r="A14" s="298"/>
      <c r="B14" s="288"/>
      <c r="C14" s="288"/>
      <c r="D14" s="292"/>
      <c r="E14" s="293"/>
      <c r="F14" s="294"/>
      <c r="G14" s="288"/>
      <c r="H14" s="288"/>
      <c r="I14" s="299"/>
      <c r="J14" s="300"/>
      <c r="K14" s="299"/>
      <c r="L14" s="299"/>
      <c r="M14" s="299"/>
      <c r="N14" s="290"/>
      <c r="O14" s="290"/>
      <c r="P14" s="290"/>
    </row>
    <row r="15" spans="1:43" ht="14.1" customHeight="1">
      <c r="A15" s="302" t="s">
        <v>306</v>
      </c>
      <c r="B15" s="288"/>
      <c r="C15" s="288"/>
      <c r="D15" s="292"/>
      <c r="E15" s="293"/>
      <c r="F15" s="294"/>
      <c r="G15" s="290"/>
      <c r="H15" s="290"/>
      <c r="I15" s="299"/>
      <c r="J15" s="300"/>
      <c r="K15" s="299"/>
      <c r="L15" s="299"/>
      <c r="M15" s="299"/>
      <c r="N15" s="290"/>
      <c r="O15" s="290"/>
      <c r="P15" s="290"/>
    </row>
    <row r="16" spans="1:43" s="304" customFormat="1" ht="14.1" customHeight="1">
      <c r="A16" s="298"/>
      <c r="B16" s="288"/>
      <c r="C16" s="288"/>
      <c r="D16" s="292"/>
      <c r="E16" s="293"/>
      <c r="F16" s="294"/>
      <c r="G16" s="303"/>
      <c r="H16" s="303"/>
      <c r="I16" s="299"/>
      <c r="J16" s="300"/>
      <c r="K16" s="299"/>
      <c r="L16" s="299"/>
      <c r="M16" s="299"/>
      <c r="N16" s="303"/>
      <c r="O16" s="303"/>
      <c r="P16" s="303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</row>
    <row r="17" spans="1:45" ht="14.1" customHeight="1">
      <c r="A17" s="302" t="s">
        <v>155</v>
      </c>
      <c r="B17" s="290"/>
      <c r="C17" s="305"/>
      <c r="D17" s="306"/>
      <c r="E17" s="307"/>
      <c r="F17" s="297"/>
      <c r="G17" s="288"/>
      <c r="H17" s="288"/>
      <c r="I17" s="288"/>
      <c r="J17" s="292"/>
      <c r="K17" s="308"/>
      <c r="L17" s="290"/>
      <c r="M17" s="290"/>
      <c r="N17" s="290"/>
      <c r="O17" s="290"/>
      <c r="P17" s="290"/>
    </row>
    <row r="18" spans="1:45" ht="12.75" customHeight="1" thickBot="1">
      <c r="A18" s="309"/>
      <c r="B18" s="28"/>
      <c r="C18" s="310"/>
      <c r="D18" s="311"/>
      <c r="E18" s="312"/>
      <c r="F18" s="313"/>
      <c r="G18" s="314"/>
      <c r="H18" s="314"/>
      <c r="I18" s="314"/>
      <c r="J18" s="315"/>
      <c r="K18" s="308"/>
      <c r="L18" s="290"/>
      <c r="M18" s="290"/>
      <c r="N18" s="290"/>
      <c r="O18" s="290"/>
      <c r="P18" s="290"/>
    </row>
    <row r="19" spans="1:45" s="304" customFormat="1" ht="14.45" customHeight="1" thickBot="1">
      <c r="A19" s="316" t="s">
        <v>2</v>
      </c>
      <c r="B19" s="317" t="s">
        <v>185</v>
      </c>
      <c r="C19" s="318"/>
      <c r="D19" s="319"/>
      <c r="E19" s="317" t="s">
        <v>186</v>
      </c>
      <c r="F19" s="319"/>
      <c r="G19" s="320"/>
      <c r="H19" s="317" t="s">
        <v>14</v>
      </c>
      <c r="I19" s="318"/>
      <c r="J19" s="320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</row>
    <row r="20" spans="1:45" s="327" customFormat="1" ht="14.45" customHeight="1" thickBot="1">
      <c r="A20" s="321" t="s">
        <v>187</v>
      </c>
      <c r="B20" s="322" t="s">
        <v>159</v>
      </c>
      <c r="C20" s="323" t="s">
        <v>160</v>
      </c>
      <c r="D20" s="324" t="s">
        <v>14</v>
      </c>
      <c r="E20" s="322" t="s">
        <v>159</v>
      </c>
      <c r="F20" s="323" t="s">
        <v>160</v>
      </c>
      <c r="G20" s="325" t="s">
        <v>14</v>
      </c>
      <c r="H20" s="322" t="s">
        <v>159</v>
      </c>
      <c r="I20" s="323" t="s">
        <v>160</v>
      </c>
      <c r="J20" s="325" t="s">
        <v>14</v>
      </c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</row>
    <row r="21" spans="1:45" s="304" customFormat="1" ht="14.45" customHeight="1">
      <c r="A21" s="328" t="s">
        <v>161</v>
      </c>
      <c r="B21" s="329">
        <f>'入力（参考）'!AT41</f>
        <v>0</v>
      </c>
      <c r="C21" s="330">
        <f>'入力（参考）'!AU41</f>
        <v>1</v>
      </c>
      <c r="D21" s="331">
        <f>SUM(B21:C21)</f>
        <v>1</v>
      </c>
      <c r="E21" s="329">
        <f>'入力（参考）'!AV41</f>
        <v>0</v>
      </c>
      <c r="F21" s="330">
        <f>'入力（参考）'!AW41</f>
        <v>0</v>
      </c>
      <c r="G21" s="331">
        <f>SUM(E21:F21)</f>
        <v>0</v>
      </c>
      <c r="H21" s="329">
        <f>B21+E21</f>
        <v>0</v>
      </c>
      <c r="I21" s="330">
        <f t="shared" ref="I21:J36" si="0">C21+F21</f>
        <v>1</v>
      </c>
      <c r="J21" s="331">
        <f t="shared" si="0"/>
        <v>1</v>
      </c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</row>
    <row r="22" spans="1:45" s="304" customFormat="1" ht="14.45" customHeight="1">
      <c r="A22" s="333" t="s">
        <v>162</v>
      </c>
      <c r="B22" s="334">
        <f>'入力（参考）'!AT42</f>
        <v>0</v>
      </c>
      <c r="C22" s="335">
        <f>'入力（参考）'!AU42</f>
        <v>0</v>
      </c>
      <c r="D22" s="336">
        <f t="shared" ref="D22:D56" si="1">SUM(B22:C22)</f>
        <v>0</v>
      </c>
      <c r="E22" s="334">
        <f>'入力（参考）'!AV42</f>
        <v>0</v>
      </c>
      <c r="F22" s="335">
        <f>'入力（参考）'!AW42</f>
        <v>0</v>
      </c>
      <c r="G22" s="336">
        <f t="shared" ref="G22:G56" si="2">SUM(E22:F22)</f>
        <v>0</v>
      </c>
      <c r="H22" s="334">
        <f t="shared" ref="H22:J57" si="3">B22+E22</f>
        <v>0</v>
      </c>
      <c r="I22" s="335">
        <f t="shared" si="0"/>
        <v>0</v>
      </c>
      <c r="J22" s="336">
        <f t="shared" si="0"/>
        <v>0</v>
      </c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</row>
    <row r="23" spans="1:45" s="304" customFormat="1" ht="14.45" customHeight="1">
      <c r="A23" s="337" t="s">
        <v>163</v>
      </c>
      <c r="B23" s="334">
        <f>'入力（参考）'!AT43</f>
        <v>0</v>
      </c>
      <c r="C23" s="335">
        <f>'入力（参考）'!AU43</f>
        <v>0</v>
      </c>
      <c r="D23" s="336">
        <f t="shared" si="1"/>
        <v>0</v>
      </c>
      <c r="E23" s="334">
        <f>'入力（参考）'!AV43</f>
        <v>0</v>
      </c>
      <c r="F23" s="335">
        <f>'入力（参考）'!AW43</f>
        <v>1</v>
      </c>
      <c r="G23" s="336">
        <f t="shared" si="2"/>
        <v>1</v>
      </c>
      <c r="H23" s="334">
        <f t="shared" si="3"/>
        <v>0</v>
      </c>
      <c r="I23" s="335">
        <f t="shared" si="0"/>
        <v>1</v>
      </c>
      <c r="J23" s="336">
        <f t="shared" si="0"/>
        <v>1</v>
      </c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</row>
    <row r="24" spans="1:45" s="304" customFormat="1" ht="14.45" customHeight="1">
      <c r="A24" s="337" t="s">
        <v>164</v>
      </c>
      <c r="B24" s="334">
        <f>'入力（参考）'!AT44</f>
        <v>0</v>
      </c>
      <c r="C24" s="335">
        <f>'入力（参考）'!AU44</f>
        <v>1</v>
      </c>
      <c r="D24" s="336">
        <f t="shared" si="1"/>
        <v>1</v>
      </c>
      <c r="E24" s="334">
        <f>'入力（参考）'!AV44</f>
        <v>0</v>
      </c>
      <c r="F24" s="335">
        <f>'入力（参考）'!AW44</f>
        <v>1</v>
      </c>
      <c r="G24" s="336">
        <f t="shared" si="2"/>
        <v>1</v>
      </c>
      <c r="H24" s="334">
        <f t="shared" si="3"/>
        <v>0</v>
      </c>
      <c r="I24" s="335">
        <f t="shared" si="0"/>
        <v>2</v>
      </c>
      <c r="J24" s="336">
        <f t="shared" si="0"/>
        <v>2</v>
      </c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</row>
    <row r="25" spans="1:45" s="304" customFormat="1" ht="14.45" customHeight="1">
      <c r="A25" s="337" t="s">
        <v>165</v>
      </c>
      <c r="B25" s="334">
        <f>'入力（参考）'!AT45</f>
        <v>0</v>
      </c>
      <c r="C25" s="335">
        <f>'入力（参考）'!AU45</f>
        <v>0</v>
      </c>
      <c r="D25" s="336">
        <f t="shared" si="1"/>
        <v>0</v>
      </c>
      <c r="E25" s="334">
        <f>'入力（参考）'!AV45</f>
        <v>2</v>
      </c>
      <c r="F25" s="335">
        <f>'入力（参考）'!AW45</f>
        <v>0</v>
      </c>
      <c r="G25" s="336">
        <f t="shared" si="2"/>
        <v>2</v>
      </c>
      <c r="H25" s="334">
        <f t="shared" si="3"/>
        <v>2</v>
      </c>
      <c r="I25" s="335">
        <f t="shared" si="0"/>
        <v>0</v>
      </c>
      <c r="J25" s="336">
        <f t="shared" si="0"/>
        <v>2</v>
      </c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</row>
    <row r="26" spans="1:45" s="304" customFormat="1" ht="14.45" customHeight="1">
      <c r="A26" s="338" t="s">
        <v>166</v>
      </c>
      <c r="B26" s="339">
        <f>'入力（参考）'!AT46</f>
        <v>0</v>
      </c>
      <c r="C26" s="340">
        <f>'入力（参考）'!AU46</f>
        <v>0</v>
      </c>
      <c r="D26" s="341">
        <f t="shared" si="1"/>
        <v>0</v>
      </c>
      <c r="E26" s="339">
        <f>'入力（参考）'!AV46</f>
        <v>0</v>
      </c>
      <c r="F26" s="340">
        <f>'入力（参考）'!AW46</f>
        <v>1</v>
      </c>
      <c r="G26" s="341">
        <f t="shared" si="2"/>
        <v>1</v>
      </c>
      <c r="H26" s="339">
        <f t="shared" si="3"/>
        <v>0</v>
      </c>
      <c r="I26" s="340">
        <f t="shared" si="0"/>
        <v>1</v>
      </c>
      <c r="J26" s="341">
        <f t="shared" si="0"/>
        <v>1</v>
      </c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</row>
    <row r="27" spans="1:45" s="304" customFormat="1" ht="14.45" customHeight="1">
      <c r="A27" s="342" t="s">
        <v>167</v>
      </c>
      <c r="B27" s="343">
        <f>SUM(B21:B26)</f>
        <v>0</v>
      </c>
      <c r="C27" s="344">
        <f>SUM(C21:C26)</f>
        <v>2</v>
      </c>
      <c r="D27" s="345">
        <f t="shared" si="1"/>
        <v>2</v>
      </c>
      <c r="E27" s="343">
        <f t="shared" ref="E27:F27" si="4">SUM(E21:E26)</f>
        <v>2</v>
      </c>
      <c r="F27" s="344">
        <f t="shared" si="4"/>
        <v>3</v>
      </c>
      <c r="G27" s="345">
        <f t="shared" si="2"/>
        <v>5</v>
      </c>
      <c r="H27" s="343">
        <f t="shared" si="3"/>
        <v>2</v>
      </c>
      <c r="I27" s="344">
        <f t="shared" si="0"/>
        <v>5</v>
      </c>
      <c r="J27" s="345">
        <f t="shared" si="0"/>
        <v>7</v>
      </c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</row>
    <row r="28" spans="1:45" s="304" customFormat="1" ht="14.45" customHeight="1">
      <c r="A28" s="346" t="s">
        <v>168</v>
      </c>
      <c r="B28" s="347">
        <f>'入力（参考）'!AT48</f>
        <v>0</v>
      </c>
      <c r="C28" s="348">
        <f>'入力（参考）'!AU48</f>
        <v>1</v>
      </c>
      <c r="D28" s="349">
        <f t="shared" si="1"/>
        <v>1</v>
      </c>
      <c r="E28" s="347">
        <f>'入力（参考）'!AV48</f>
        <v>0</v>
      </c>
      <c r="F28" s="348">
        <f>'入力（参考）'!AW48</f>
        <v>1</v>
      </c>
      <c r="G28" s="349">
        <f t="shared" si="2"/>
        <v>1</v>
      </c>
      <c r="H28" s="347">
        <f t="shared" si="3"/>
        <v>0</v>
      </c>
      <c r="I28" s="348">
        <f t="shared" si="0"/>
        <v>2</v>
      </c>
      <c r="J28" s="349">
        <f t="shared" si="0"/>
        <v>2</v>
      </c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</row>
    <row r="29" spans="1:45" s="304" customFormat="1" ht="14.45" customHeight="1">
      <c r="A29" s="337" t="s">
        <v>169</v>
      </c>
      <c r="B29" s="334">
        <f>'入力（参考）'!AT49</f>
        <v>0</v>
      </c>
      <c r="C29" s="335">
        <f>'入力（参考）'!AU49</f>
        <v>1</v>
      </c>
      <c r="D29" s="336">
        <f t="shared" si="1"/>
        <v>1</v>
      </c>
      <c r="E29" s="334">
        <f>'入力（参考）'!AV49</f>
        <v>0</v>
      </c>
      <c r="F29" s="335">
        <f>'入力（参考）'!AW49</f>
        <v>2</v>
      </c>
      <c r="G29" s="336">
        <f t="shared" si="2"/>
        <v>2</v>
      </c>
      <c r="H29" s="334">
        <f t="shared" si="3"/>
        <v>0</v>
      </c>
      <c r="I29" s="335">
        <f t="shared" si="0"/>
        <v>3</v>
      </c>
      <c r="J29" s="336">
        <f t="shared" si="0"/>
        <v>3</v>
      </c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</row>
    <row r="30" spans="1:45" s="304" customFormat="1" ht="14.45" customHeight="1">
      <c r="A30" s="337" t="s">
        <v>170</v>
      </c>
      <c r="B30" s="334">
        <f>'入力（参考）'!AT50</f>
        <v>0</v>
      </c>
      <c r="C30" s="335">
        <f>'入力（参考）'!AU50</f>
        <v>0</v>
      </c>
      <c r="D30" s="336">
        <f t="shared" si="1"/>
        <v>0</v>
      </c>
      <c r="E30" s="334">
        <f>'入力（参考）'!AV50</f>
        <v>0</v>
      </c>
      <c r="F30" s="335">
        <f>'入力（参考）'!AW50</f>
        <v>2</v>
      </c>
      <c r="G30" s="336">
        <f t="shared" si="2"/>
        <v>2</v>
      </c>
      <c r="H30" s="334">
        <f t="shared" si="3"/>
        <v>0</v>
      </c>
      <c r="I30" s="335">
        <f t="shared" si="0"/>
        <v>2</v>
      </c>
      <c r="J30" s="336">
        <f t="shared" si="0"/>
        <v>2</v>
      </c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</row>
    <row r="31" spans="1:45" s="304" customFormat="1" ht="14.45" customHeight="1">
      <c r="A31" s="333" t="s">
        <v>171</v>
      </c>
      <c r="B31" s="334">
        <f>'入力（参考）'!AT51</f>
        <v>1</v>
      </c>
      <c r="C31" s="335">
        <f>'入力（参考）'!AU51</f>
        <v>2</v>
      </c>
      <c r="D31" s="336">
        <f t="shared" si="1"/>
        <v>3</v>
      </c>
      <c r="E31" s="334">
        <f>'入力（参考）'!AV51</f>
        <v>0</v>
      </c>
      <c r="F31" s="335">
        <f>'入力（参考）'!AW51</f>
        <v>0</v>
      </c>
      <c r="G31" s="336">
        <f t="shared" si="2"/>
        <v>0</v>
      </c>
      <c r="H31" s="334">
        <f t="shared" si="3"/>
        <v>1</v>
      </c>
      <c r="I31" s="335">
        <f t="shared" si="0"/>
        <v>2</v>
      </c>
      <c r="J31" s="336">
        <f t="shared" si="0"/>
        <v>3</v>
      </c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</row>
    <row r="32" spans="1:45" s="304" customFormat="1" ht="14.45" customHeight="1">
      <c r="A32" s="337" t="s">
        <v>172</v>
      </c>
      <c r="B32" s="334">
        <f>'入力（参考）'!AT52</f>
        <v>0</v>
      </c>
      <c r="C32" s="335">
        <f>'入力（参考）'!AU52</f>
        <v>0</v>
      </c>
      <c r="D32" s="336">
        <f t="shared" si="1"/>
        <v>0</v>
      </c>
      <c r="E32" s="334">
        <f>'入力（参考）'!AV52</f>
        <v>1</v>
      </c>
      <c r="F32" s="335">
        <f>'入力（参考）'!AW52</f>
        <v>0</v>
      </c>
      <c r="G32" s="336">
        <f t="shared" si="2"/>
        <v>1</v>
      </c>
      <c r="H32" s="334">
        <f t="shared" si="3"/>
        <v>1</v>
      </c>
      <c r="I32" s="335">
        <f t="shared" si="0"/>
        <v>0</v>
      </c>
      <c r="J32" s="336">
        <f t="shared" si="0"/>
        <v>1</v>
      </c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</row>
    <row r="33" spans="1:45" s="304" customFormat="1" ht="14.45" customHeight="1">
      <c r="A33" s="338" t="s">
        <v>173</v>
      </c>
      <c r="B33" s="339">
        <f>'入力（参考）'!AT53</f>
        <v>0</v>
      </c>
      <c r="C33" s="340">
        <f>'入力（参考）'!AU53</f>
        <v>0</v>
      </c>
      <c r="D33" s="341">
        <f t="shared" si="1"/>
        <v>0</v>
      </c>
      <c r="E33" s="339">
        <f>'入力（参考）'!AV53</f>
        <v>0</v>
      </c>
      <c r="F33" s="340">
        <f>'入力（参考）'!AW53</f>
        <v>0</v>
      </c>
      <c r="G33" s="341">
        <f t="shared" si="2"/>
        <v>0</v>
      </c>
      <c r="H33" s="339">
        <f t="shared" si="3"/>
        <v>0</v>
      </c>
      <c r="I33" s="340">
        <f t="shared" si="0"/>
        <v>0</v>
      </c>
      <c r="J33" s="341">
        <f t="shared" si="0"/>
        <v>0</v>
      </c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</row>
    <row r="34" spans="1:45" s="304" customFormat="1" ht="14.45" customHeight="1">
      <c r="A34" s="342" t="s">
        <v>174</v>
      </c>
      <c r="B34" s="343">
        <f>SUM(B28:B33)</f>
        <v>1</v>
      </c>
      <c r="C34" s="344">
        <f>SUM(C28:C33)</f>
        <v>4</v>
      </c>
      <c r="D34" s="345">
        <f t="shared" si="1"/>
        <v>5</v>
      </c>
      <c r="E34" s="343">
        <f t="shared" ref="E34:F34" si="5">SUM(E28:E33)</f>
        <v>1</v>
      </c>
      <c r="F34" s="344">
        <f t="shared" si="5"/>
        <v>5</v>
      </c>
      <c r="G34" s="345">
        <f t="shared" si="2"/>
        <v>6</v>
      </c>
      <c r="H34" s="343">
        <f t="shared" si="3"/>
        <v>2</v>
      </c>
      <c r="I34" s="344">
        <f t="shared" si="0"/>
        <v>9</v>
      </c>
      <c r="J34" s="345">
        <f t="shared" si="0"/>
        <v>11</v>
      </c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</row>
    <row r="35" spans="1:45" s="304" customFormat="1" ht="14.45" customHeight="1">
      <c r="A35" s="350" t="s">
        <v>175</v>
      </c>
      <c r="B35" s="351">
        <f>'入力（参考）'!AT55</f>
        <v>4</v>
      </c>
      <c r="C35" s="352">
        <f>'入力（参考）'!AU55</f>
        <v>1</v>
      </c>
      <c r="D35" s="353">
        <f t="shared" si="1"/>
        <v>5</v>
      </c>
      <c r="E35" s="351">
        <f>'入力（参考）'!AV55</f>
        <v>4</v>
      </c>
      <c r="F35" s="352">
        <f>'入力（参考）'!AW55</f>
        <v>2</v>
      </c>
      <c r="G35" s="353">
        <f t="shared" si="2"/>
        <v>6</v>
      </c>
      <c r="H35" s="351">
        <f t="shared" si="3"/>
        <v>8</v>
      </c>
      <c r="I35" s="352">
        <f t="shared" si="0"/>
        <v>3</v>
      </c>
      <c r="J35" s="353">
        <f t="shared" si="0"/>
        <v>11</v>
      </c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</row>
    <row r="36" spans="1:45" s="304" customFormat="1" ht="14.45" customHeight="1">
      <c r="A36" s="342" t="s">
        <v>32</v>
      </c>
      <c r="B36" s="343">
        <f>'入力（参考）'!AT56</f>
        <v>5</v>
      </c>
      <c r="C36" s="344">
        <f>'入力（参考）'!AU56</f>
        <v>3</v>
      </c>
      <c r="D36" s="345">
        <f t="shared" si="1"/>
        <v>8</v>
      </c>
      <c r="E36" s="343">
        <f>'入力（参考）'!AV56</f>
        <v>0</v>
      </c>
      <c r="F36" s="344">
        <f>'入力（参考）'!AW56</f>
        <v>2</v>
      </c>
      <c r="G36" s="345">
        <f t="shared" si="2"/>
        <v>2</v>
      </c>
      <c r="H36" s="343">
        <f t="shared" si="3"/>
        <v>5</v>
      </c>
      <c r="I36" s="344">
        <f t="shared" si="0"/>
        <v>5</v>
      </c>
      <c r="J36" s="345">
        <f t="shared" si="0"/>
        <v>10</v>
      </c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</row>
    <row r="37" spans="1:45" s="304" customFormat="1" ht="14.45" customHeight="1">
      <c r="A37" s="342" t="s">
        <v>33</v>
      </c>
      <c r="B37" s="343">
        <f>'入力（参考）'!AT57</f>
        <v>6</v>
      </c>
      <c r="C37" s="344">
        <f>'入力（参考）'!AU57</f>
        <v>3</v>
      </c>
      <c r="D37" s="345">
        <f t="shared" si="1"/>
        <v>9</v>
      </c>
      <c r="E37" s="343">
        <f>'入力（参考）'!AV57</f>
        <v>5</v>
      </c>
      <c r="F37" s="344">
        <f>'入力（参考）'!AW57</f>
        <v>3</v>
      </c>
      <c r="G37" s="345">
        <f t="shared" si="2"/>
        <v>8</v>
      </c>
      <c r="H37" s="343">
        <f t="shared" si="3"/>
        <v>11</v>
      </c>
      <c r="I37" s="344">
        <f t="shared" si="3"/>
        <v>6</v>
      </c>
      <c r="J37" s="345">
        <f t="shared" si="3"/>
        <v>17</v>
      </c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/>
      <c r="AP37" s="332"/>
      <c r="AQ37" s="332"/>
      <c r="AR37" s="332"/>
      <c r="AS37" s="332"/>
    </row>
    <row r="38" spans="1:45" s="304" customFormat="1" ht="14.45" customHeight="1">
      <c r="A38" s="342" t="s">
        <v>34</v>
      </c>
      <c r="B38" s="343">
        <f>'入力（参考）'!AT58</f>
        <v>4</v>
      </c>
      <c r="C38" s="344">
        <f>'入力（参考）'!AU58</f>
        <v>1</v>
      </c>
      <c r="D38" s="345">
        <f t="shared" si="1"/>
        <v>5</v>
      </c>
      <c r="E38" s="343">
        <f>'入力（参考）'!AV58</f>
        <v>3</v>
      </c>
      <c r="F38" s="344">
        <f>'入力（参考）'!AW58</f>
        <v>1</v>
      </c>
      <c r="G38" s="345">
        <f t="shared" si="2"/>
        <v>4</v>
      </c>
      <c r="H38" s="343">
        <f t="shared" si="3"/>
        <v>7</v>
      </c>
      <c r="I38" s="344">
        <f t="shared" si="3"/>
        <v>2</v>
      </c>
      <c r="J38" s="345">
        <f t="shared" si="3"/>
        <v>9</v>
      </c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32"/>
      <c r="AQ38" s="332"/>
      <c r="AR38" s="332"/>
      <c r="AS38" s="332"/>
    </row>
    <row r="39" spans="1:45" s="304" customFormat="1" ht="14.45" customHeight="1">
      <c r="A39" s="342" t="s">
        <v>35</v>
      </c>
      <c r="B39" s="343">
        <f>'入力（参考）'!AT59</f>
        <v>0</v>
      </c>
      <c r="C39" s="344">
        <f>'入力（参考）'!AU59</f>
        <v>2</v>
      </c>
      <c r="D39" s="345">
        <f t="shared" si="1"/>
        <v>2</v>
      </c>
      <c r="E39" s="343">
        <f>'入力（参考）'!AV59</f>
        <v>0</v>
      </c>
      <c r="F39" s="344">
        <f>'入力（参考）'!AW59</f>
        <v>0</v>
      </c>
      <c r="G39" s="345">
        <f t="shared" si="2"/>
        <v>0</v>
      </c>
      <c r="H39" s="343">
        <f t="shared" si="3"/>
        <v>0</v>
      </c>
      <c r="I39" s="344">
        <f t="shared" si="3"/>
        <v>2</v>
      </c>
      <c r="J39" s="345">
        <f t="shared" si="3"/>
        <v>2</v>
      </c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</row>
    <row r="40" spans="1:45" s="304" customFormat="1" ht="14.45" customHeight="1">
      <c r="A40" s="342" t="s">
        <v>36</v>
      </c>
      <c r="B40" s="343">
        <f>'入力（参考）'!AT60</f>
        <v>0</v>
      </c>
      <c r="C40" s="344">
        <f>'入力（参考）'!AU60</f>
        <v>0</v>
      </c>
      <c r="D40" s="345">
        <f t="shared" si="1"/>
        <v>0</v>
      </c>
      <c r="E40" s="343">
        <f>'入力（参考）'!AV60</f>
        <v>0</v>
      </c>
      <c r="F40" s="344">
        <f>'入力（参考）'!AW60</f>
        <v>1</v>
      </c>
      <c r="G40" s="345">
        <f t="shared" si="2"/>
        <v>1</v>
      </c>
      <c r="H40" s="343">
        <f t="shared" si="3"/>
        <v>0</v>
      </c>
      <c r="I40" s="344">
        <f t="shared" si="3"/>
        <v>1</v>
      </c>
      <c r="J40" s="345">
        <f t="shared" si="3"/>
        <v>1</v>
      </c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</row>
    <row r="41" spans="1:45" s="304" customFormat="1" ht="14.45" customHeight="1">
      <c r="A41" s="342" t="s">
        <v>37</v>
      </c>
      <c r="B41" s="343">
        <f>'入力（参考）'!AT61</f>
        <v>0</v>
      </c>
      <c r="C41" s="344">
        <f>'入力（参考）'!AU61</f>
        <v>4</v>
      </c>
      <c r="D41" s="345">
        <f t="shared" si="1"/>
        <v>4</v>
      </c>
      <c r="E41" s="343">
        <f>'入力（参考）'!AV61</f>
        <v>0</v>
      </c>
      <c r="F41" s="344">
        <f>'入力（参考）'!AW61</f>
        <v>0</v>
      </c>
      <c r="G41" s="345">
        <f t="shared" si="2"/>
        <v>0</v>
      </c>
      <c r="H41" s="343">
        <f t="shared" si="3"/>
        <v>0</v>
      </c>
      <c r="I41" s="344">
        <f t="shared" si="3"/>
        <v>4</v>
      </c>
      <c r="J41" s="345">
        <f t="shared" si="3"/>
        <v>4</v>
      </c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2"/>
    </row>
    <row r="42" spans="1:45" s="304" customFormat="1" ht="14.45" customHeight="1">
      <c r="A42" s="342" t="s">
        <v>38</v>
      </c>
      <c r="B42" s="343">
        <f>'入力（参考）'!AT62</f>
        <v>0</v>
      </c>
      <c r="C42" s="344">
        <f>'入力（参考）'!AU62</f>
        <v>4</v>
      </c>
      <c r="D42" s="345">
        <f t="shared" si="1"/>
        <v>4</v>
      </c>
      <c r="E42" s="343">
        <f>'入力（参考）'!AV62</f>
        <v>0</v>
      </c>
      <c r="F42" s="344">
        <f>'入力（参考）'!AW62</f>
        <v>0</v>
      </c>
      <c r="G42" s="345">
        <f t="shared" si="2"/>
        <v>0</v>
      </c>
      <c r="H42" s="343">
        <f t="shared" si="3"/>
        <v>0</v>
      </c>
      <c r="I42" s="344">
        <f t="shared" si="3"/>
        <v>4</v>
      </c>
      <c r="J42" s="345">
        <f t="shared" si="3"/>
        <v>4</v>
      </c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32"/>
      <c r="AQ42" s="332"/>
      <c r="AR42" s="332"/>
      <c r="AS42" s="332"/>
    </row>
    <row r="43" spans="1:45" s="304" customFormat="1" ht="14.45" customHeight="1">
      <c r="A43" s="346" t="s">
        <v>176</v>
      </c>
      <c r="B43" s="334">
        <f>'入力（参考）'!AT63</f>
        <v>0</v>
      </c>
      <c r="C43" s="335">
        <f>'入力（参考）'!AU63</f>
        <v>1</v>
      </c>
      <c r="D43" s="336">
        <f t="shared" si="1"/>
        <v>1</v>
      </c>
      <c r="E43" s="334">
        <f>'入力（参考）'!AV63</f>
        <v>1</v>
      </c>
      <c r="F43" s="335">
        <f>'入力（参考）'!AW63</f>
        <v>0</v>
      </c>
      <c r="G43" s="336">
        <f t="shared" si="2"/>
        <v>1</v>
      </c>
      <c r="H43" s="334">
        <f t="shared" si="3"/>
        <v>1</v>
      </c>
      <c r="I43" s="335">
        <f t="shared" si="3"/>
        <v>1</v>
      </c>
      <c r="J43" s="336">
        <f t="shared" si="3"/>
        <v>2</v>
      </c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</row>
    <row r="44" spans="1:45" s="304" customFormat="1" ht="14.45" customHeight="1">
      <c r="A44" s="337" t="s">
        <v>177</v>
      </c>
      <c r="B44" s="334">
        <f>'入力（参考）'!AT64</f>
        <v>0</v>
      </c>
      <c r="C44" s="335">
        <f>'入力（参考）'!AU64</f>
        <v>0</v>
      </c>
      <c r="D44" s="336">
        <f t="shared" si="1"/>
        <v>0</v>
      </c>
      <c r="E44" s="334">
        <f>'入力（参考）'!AV64</f>
        <v>0</v>
      </c>
      <c r="F44" s="335">
        <f>'入力（参考）'!AW64</f>
        <v>0</v>
      </c>
      <c r="G44" s="336">
        <f t="shared" si="2"/>
        <v>0</v>
      </c>
      <c r="H44" s="334">
        <f t="shared" si="3"/>
        <v>0</v>
      </c>
      <c r="I44" s="335">
        <f t="shared" si="3"/>
        <v>0</v>
      </c>
      <c r="J44" s="336">
        <f t="shared" si="3"/>
        <v>0</v>
      </c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2"/>
      <c r="AP44" s="332"/>
      <c r="AQ44" s="332"/>
      <c r="AR44" s="332"/>
      <c r="AS44" s="332"/>
    </row>
    <row r="45" spans="1:45" s="304" customFormat="1" ht="14.45" customHeight="1">
      <c r="A45" s="337" t="s">
        <v>178</v>
      </c>
      <c r="B45" s="334">
        <f>'入力（参考）'!AT65</f>
        <v>0</v>
      </c>
      <c r="C45" s="335">
        <f>'入力（参考）'!AU65</f>
        <v>0</v>
      </c>
      <c r="D45" s="336">
        <f t="shared" si="1"/>
        <v>0</v>
      </c>
      <c r="E45" s="334">
        <f>'入力（参考）'!AV65</f>
        <v>3</v>
      </c>
      <c r="F45" s="335">
        <f>'入力（参考）'!AW65</f>
        <v>1</v>
      </c>
      <c r="G45" s="336">
        <f t="shared" si="2"/>
        <v>4</v>
      </c>
      <c r="H45" s="334">
        <f t="shared" si="3"/>
        <v>3</v>
      </c>
      <c r="I45" s="335">
        <f t="shared" si="3"/>
        <v>1</v>
      </c>
      <c r="J45" s="336">
        <f t="shared" si="3"/>
        <v>4</v>
      </c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2"/>
      <c r="AP45" s="332"/>
      <c r="AQ45" s="332"/>
      <c r="AR45" s="332"/>
      <c r="AS45" s="332"/>
    </row>
    <row r="46" spans="1:45" s="304" customFormat="1" ht="14.45" customHeight="1">
      <c r="A46" s="337" t="s">
        <v>179</v>
      </c>
      <c r="B46" s="334">
        <f>'入力（参考）'!AT66</f>
        <v>1</v>
      </c>
      <c r="C46" s="335">
        <f>'入力（参考）'!AU66</f>
        <v>1</v>
      </c>
      <c r="D46" s="336">
        <f t="shared" si="1"/>
        <v>2</v>
      </c>
      <c r="E46" s="334">
        <f>'入力（参考）'!AV66</f>
        <v>0</v>
      </c>
      <c r="F46" s="335">
        <f>'入力（参考）'!AW66</f>
        <v>0</v>
      </c>
      <c r="G46" s="336">
        <f t="shared" si="2"/>
        <v>0</v>
      </c>
      <c r="H46" s="334">
        <f t="shared" si="3"/>
        <v>1</v>
      </c>
      <c r="I46" s="335">
        <f t="shared" si="3"/>
        <v>1</v>
      </c>
      <c r="J46" s="336">
        <f t="shared" si="3"/>
        <v>2</v>
      </c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  <c r="AJ46" s="332"/>
      <c r="AK46" s="332"/>
      <c r="AL46" s="332"/>
      <c r="AM46" s="332"/>
      <c r="AN46" s="332"/>
      <c r="AO46" s="332"/>
      <c r="AP46" s="332"/>
      <c r="AQ46" s="332"/>
      <c r="AR46" s="332"/>
      <c r="AS46" s="332"/>
    </row>
    <row r="47" spans="1:45" s="304" customFormat="1" ht="14.45" customHeight="1">
      <c r="A47" s="337" t="s">
        <v>180</v>
      </c>
      <c r="B47" s="334">
        <f>'入力（参考）'!AT67</f>
        <v>0</v>
      </c>
      <c r="C47" s="335">
        <f>'入力（参考）'!AU67</f>
        <v>4</v>
      </c>
      <c r="D47" s="336">
        <f t="shared" si="1"/>
        <v>4</v>
      </c>
      <c r="E47" s="334">
        <f>'入力（参考）'!AV67</f>
        <v>1</v>
      </c>
      <c r="F47" s="335">
        <f>'入力（参考）'!AW67</f>
        <v>1</v>
      </c>
      <c r="G47" s="336">
        <f t="shared" si="2"/>
        <v>2</v>
      </c>
      <c r="H47" s="334">
        <f t="shared" si="3"/>
        <v>1</v>
      </c>
      <c r="I47" s="335">
        <f t="shared" si="3"/>
        <v>5</v>
      </c>
      <c r="J47" s="336">
        <f t="shared" si="3"/>
        <v>6</v>
      </c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32"/>
      <c r="AP47" s="332"/>
      <c r="AQ47" s="332"/>
      <c r="AR47" s="332"/>
      <c r="AS47" s="332"/>
    </row>
    <row r="48" spans="1:45" s="304" customFormat="1" ht="14.45" customHeight="1">
      <c r="A48" s="338" t="s">
        <v>181</v>
      </c>
      <c r="B48" s="334">
        <f>'入力（参考）'!AT68</f>
        <v>2</v>
      </c>
      <c r="C48" s="335">
        <f>'入力（参考）'!AU68</f>
        <v>1</v>
      </c>
      <c r="D48" s="336">
        <f t="shared" si="1"/>
        <v>3</v>
      </c>
      <c r="E48" s="334">
        <f>'入力（参考）'!AV68</f>
        <v>1</v>
      </c>
      <c r="F48" s="335">
        <f>'入力（参考）'!AW68</f>
        <v>0</v>
      </c>
      <c r="G48" s="336">
        <f t="shared" si="2"/>
        <v>1</v>
      </c>
      <c r="H48" s="334">
        <f t="shared" si="3"/>
        <v>3</v>
      </c>
      <c r="I48" s="335">
        <f t="shared" si="3"/>
        <v>1</v>
      </c>
      <c r="J48" s="336">
        <f t="shared" si="3"/>
        <v>4</v>
      </c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</row>
    <row r="49" spans="1:45" s="304" customFormat="1" ht="14.45" customHeight="1">
      <c r="A49" s="342" t="s">
        <v>182</v>
      </c>
      <c r="B49" s="343">
        <f>SUM(B43:B48)</f>
        <v>3</v>
      </c>
      <c r="C49" s="344">
        <f>SUM(C43:C48)</f>
        <v>7</v>
      </c>
      <c r="D49" s="345">
        <f t="shared" si="1"/>
        <v>10</v>
      </c>
      <c r="E49" s="343">
        <f t="shared" ref="E49:F49" si="6">SUM(E43:E48)</f>
        <v>6</v>
      </c>
      <c r="F49" s="344">
        <f t="shared" si="6"/>
        <v>2</v>
      </c>
      <c r="G49" s="345">
        <f t="shared" si="2"/>
        <v>8</v>
      </c>
      <c r="H49" s="343">
        <f t="shared" si="3"/>
        <v>9</v>
      </c>
      <c r="I49" s="344">
        <f t="shared" si="3"/>
        <v>9</v>
      </c>
      <c r="J49" s="345">
        <f t="shared" si="3"/>
        <v>18</v>
      </c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332"/>
      <c r="AN49" s="332"/>
      <c r="AO49" s="332"/>
      <c r="AP49" s="332"/>
      <c r="AQ49" s="332"/>
      <c r="AR49" s="332"/>
      <c r="AS49" s="332"/>
    </row>
    <row r="50" spans="1:45" s="304" customFormat="1" ht="14.45" customHeight="1">
      <c r="A50" s="346" t="s">
        <v>39</v>
      </c>
      <c r="B50" s="334">
        <f>'入力（参考）'!AT70</f>
        <v>1</v>
      </c>
      <c r="C50" s="335">
        <f>'入力（参考）'!AU70</f>
        <v>1</v>
      </c>
      <c r="D50" s="336">
        <f t="shared" si="1"/>
        <v>2</v>
      </c>
      <c r="E50" s="334">
        <f>'入力（参考）'!AV70</f>
        <v>0</v>
      </c>
      <c r="F50" s="335">
        <f>'入力（参考）'!AW70</f>
        <v>0</v>
      </c>
      <c r="G50" s="336">
        <f t="shared" si="2"/>
        <v>0</v>
      </c>
      <c r="H50" s="334">
        <f t="shared" si="3"/>
        <v>1</v>
      </c>
      <c r="I50" s="335">
        <f t="shared" si="3"/>
        <v>1</v>
      </c>
      <c r="J50" s="336">
        <f t="shared" si="3"/>
        <v>2</v>
      </c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332"/>
      <c r="AN50" s="332"/>
      <c r="AO50" s="332"/>
      <c r="AP50" s="332"/>
      <c r="AQ50" s="332"/>
      <c r="AR50" s="332"/>
      <c r="AS50" s="332"/>
    </row>
    <row r="51" spans="1:45" s="304" customFormat="1" ht="14.45" customHeight="1">
      <c r="A51" s="337" t="s">
        <v>40</v>
      </c>
      <c r="B51" s="334">
        <f>'入力（参考）'!AT71</f>
        <v>2</v>
      </c>
      <c r="C51" s="335">
        <f>'入力（参考）'!AU71</f>
        <v>3</v>
      </c>
      <c r="D51" s="336">
        <f t="shared" si="1"/>
        <v>5</v>
      </c>
      <c r="E51" s="334">
        <f>'入力（参考）'!AV71</f>
        <v>0</v>
      </c>
      <c r="F51" s="335">
        <f>'入力（参考）'!AW71</f>
        <v>0</v>
      </c>
      <c r="G51" s="336">
        <f t="shared" si="2"/>
        <v>0</v>
      </c>
      <c r="H51" s="334">
        <f t="shared" si="3"/>
        <v>2</v>
      </c>
      <c r="I51" s="335">
        <f t="shared" si="3"/>
        <v>3</v>
      </c>
      <c r="J51" s="336">
        <f t="shared" si="3"/>
        <v>5</v>
      </c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</row>
    <row r="52" spans="1:45" s="304" customFormat="1" ht="14.45" customHeight="1">
      <c r="A52" s="337" t="s">
        <v>41</v>
      </c>
      <c r="B52" s="334">
        <f>'入力（参考）'!AT72</f>
        <v>1</v>
      </c>
      <c r="C52" s="335">
        <f>'入力（参考）'!AU72</f>
        <v>0</v>
      </c>
      <c r="D52" s="336">
        <f t="shared" si="1"/>
        <v>1</v>
      </c>
      <c r="E52" s="334">
        <f>'入力（参考）'!AV72</f>
        <v>0</v>
      </c>
      <c r="F52" s="335">
        <f>'入力（参考）'!AW72</f>
        <v>1</v>
      </c>
      <c r="G52" s="336">
        <f t="shared" si="2"/>
        <v>1</v>
      </c>
      <c r="H52" s="334">
        <f t="shared" si="3"/>
        <v>1</v>
      </c>
      <c r="I52" s="335">
        <f t="shared" si="3"/>
        <v>1</v>
      </c>
      <c r="J52" s="336">
        <f t="shared" si="3"/>
        <v>2</v>
      </c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332"/>
      <c r="AN52" s="332"/>
      <c r="AO52" s="332"/>
      <c r="AP52" s="332"/>
      <c r="AQ52" s="332"/>
      <c r="AR52" s="332"/>
      <c r="AS52" s="332"/>
    </row>
    <row r="53" spans="1:45" s="304" customFormat="1" ht="14.45" customHeight="1">
      <c r="A53" s="337" t="s">
        <v>42</v>
      </c>
      <c r="B53" s="334">
        <f>'入力（参考）'!AT73</f>
        <v>2</v>
      </c>
      <c r="C53" s="335">
        <f>'入力（参考）'!AU73</f>
        <v>0</v>
      </c>
      <c r="D53" s="336">
        <f t="shared" si="1"/>
        <v>2</v>
      </c>
      <c r="E53" s="334">
        <f>'入力（参考）'!AV73</f>
        <v>0</v>
      </c>
      <c r="F53" s="335">
        <f>'入力（参考）'!AW73</f>
        <v>0</v>
      </c>
      <c r="G53" s="336">
        <f t="shared" si="2"/>
        <v>0</v>
      </c>
      <c r="H53" s="334">
        <f t="shared" si="3"/>
        <v>2</v>
      </c>
      <c r="I53" s="335">
        <f t="shared" si="3"/>
        <v>0</v>
      </c>
      <c r="J53" s="336">
        <f t="shared" si="3"/>
        <v>2</v>
      </c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</row>
    <row r="54" spans="1:45" s="304" customFormat="1" ht="14.45" customHeight="1">
      <c r="A54" s="337" t="s">
        <v>43</v>
      </c>
      <c r="B54" s="334">
        <f>'入力（参考）'!AT74</f>
        <v>0</v>
      </c>
      <c r="C54" s="335">
        <f>'入力（参考）'!AU74</f>
        <v>1</v>
      </c>
      <c r="D54" s="336">
        <f t="shared" si="1"/>
        <v>1</v>
      </c>
      <c r="E54" s="334">
        <f>'入力（参考）'!AV74</f>
        <v>0</v>
      </c>
      <c r="F54" s="335">
        <f>'入力（参考）'!AW74</f>
        <v>0</v>
      </c>
      <c r="G54" s="336">
        <f t="shared" si="2"/>
        <v>0</v>
      </c>
      <c r="H54" s="334">
        <f t="shared" si="3"/>
        <v>0</v>
      </c>
      <c r="I54" s="335">
        <f t="shared" si="3"/>
        <v>1</v>
      </c>
      <c r="J54" s="336">
        <f t="shared" si="3"/>
        <v>1</v>
      </c>
      <c r="S54" s="332"/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32"/>
      <c r="AG54" s="332"/>
      <c r="AH54" s="332"/>
      <c r="AI54" s="332"/>
      <c r="AJ54" s="332"/>
      <c r="AK54" s="332"/>
      <c r="AL54" s="332"/>
      <c r="AM54" s="332"/>
      <c r="AN54" s="332"/>
      <c r="AO54" s="332"/>
      <c r="AP54" s="332"/>
      <c r="AQ54" s="332"/>
      <c r="AR54" s="332"/>
      <c r="AS54" s="332"/>
    </row>
    <row r="55" spans="1:45" s="304" customFormat="1" ht="14.45" customHeight="1">
      <c r="A55" s="338" t="s">
        <v>44</v>
      </c>
      <c r="B55" s="334">
        <f>'入力（参考）'!AT75</f>
        <v>0</v>
      </c>
      <c r="C55" s="335">
        <f>'入力（参考）'!AU75</f>
        <v>0</v>
      </c>
      <c r="D55" s="336">
        <f t="shared" si="1"/>
        <v>0</v>
      </c>
      <c r="E55" s="334">
        <f>'入力（参考）'!AV75</f>
        <v>0</v>
      </c>
      <c r="F55" s="335">
        <f>'入力（参考）'!AW75</f>
        <v>0</v>
      </c>
      <c r="G55" s="336">
        <f t="shared" si="2"/>
        <v>0</v>
      </c>
      <c r="H55" s="334">
        <f t="shared" si="3"/>
        <v>0</v>
      </c>
      <c r="I55" s="335">
        <f t="shared" si="3"/>
        <v>0</v>
      </c>
      <c r="J55" s="336">
        <f t="shared" si="3"/>
        <v>0</v>
      </c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32"/>
      <c r="AJ55" s="332"/>
      <c r="AK55" s="332"/>
      <c r="AL55" s="332"/>
      <c r="AM55" s="332"/>
      <c r="AN55" s="332"/>
      <c r="AO55" s="332"/>
      <c r="AP55" s="332"/>
      <c r="AQ55" s="332"/>
      <c r="AR55" s="332"/>
      <c r="AS55" s="332"/>
    </row>
    <row r="56" spans="1:45" s="304" customFormat="1" ht="14.45" customHeight="1" thickBot="1">
      <c r="A56" s="354" t="s">
        <v>183</v>
      </c>
      <c r="B56" s="343">
        <f>SUM(B50:B55)</f>
        <v>6</v>
      </c>
      <c r="C56" s="344">
        <f>SUM(C50:C55)</f>
        <v>5</v>
      </c>
      <c r="D56" s="345">
        <f t="shared" si="1"/>
        <v>11</v>
      </c>
      <c r="E56" s="343">
        <f t="shared" ref="E56:F56" si="7">SUM(E50:E55)</f>
        <v>0</v>
      </c>
      <c r="F56" s="344">
        <f t="shared" si="7"/>
        <v>1</v>
      </c>
      <c r="G56" s="357">
        <f t="shared" si="2"/>
        <v>1</v>
      </c>
      <c r="H56" s="355">
        <f t="shared" si="3"/>
        <v>6</v>
      </c>
      <c r="I56" s="356">
        <f t="shared" si="3"/>
        <v>6</v>
      </c>
      <c r="J56" s="357">
        <f t="shared" si="3"/>
        <v>12</v>
      </c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32"/>
      <c r="AQ56" s="332"/>
      <c r="AR56" s="332"/>
      <c r="AS56" s="332"/>
    </row>
    <row r="57" spans="1:45" s="304" customFormat="1" ht="14.45" customHeight="1" thickBot="1">
      <c r="A57" s="358" t="s">
        <v>184</v>
      </c>
      <c r="B57" s="359">
        <f>B27+B34+B35+B36+B37+B38+B39+B40+B41+B42+B49+B56</f>
        <v>29</v>
      </c>
      <c r="C57" s="360">
        <f>C27+C34+C35+C36+C37+C38+C39+C40+C41+C42+C49+C56</f>
        <v>36</v>
      </c>
      <c r="D57" s="361">
        <f t="shared" ref="D57:G57" si="8">D27+D34+D35+D36+D37+D38+D39+D40+D41+D42+D49+D56</f>
        <v>65</v>
      </c>
      <c r="E57" s="359">
        <f t="shared" si="8"/>
        <v>21</v>
      </c>
      <c r="F57" s="360">
        <f t="shared" si="8"/>
        <v>20</v>
      </c>
      <c r="G57" s="362">
        <f t="shared" si="8"/>
        <v>41</v>
      </c>
      <c r="H57" s="359">
        <f t="shared" si="3"/>
        <v>50</v>
      </c>
      <c r="I57" s="360">
        <f t="shared" si="3"/>
        <v>56</v>
      </c>
      <c r="J57" s="363">
        <f t="shared" si="3"/>
        <v>106</v>
      </c>
      <c r="S57" s="332"/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2"/>
      <c r="AP57" s="332"/>
      <c r="AQ57" s="332"/>
      <c r="AR57" s="332"/>
      <c r="AS57" s="332"/>
    </row>
    <row r="58" spans="1:45" ht="15" customHeight="1"/>
  </sheetData>
  <phoneticPr fontId="3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S58"/>
  <sheetViews>
    <sheetView view="pageBreakPreview" zoomScale="55" zoomScaleNormal="100" zoomScaleSheetLayoutView="55" workbookViewId="0">
      <selection activeCell="B36" sqref="B36"/>
    </sheetView>
  </sheetViews>
  <sheetFormatPr defaultColWidth="6" defaultRowHeight="11.25"/>
  <cols>
    <col min="1" max="1" width="19.5" style="281" customWidth="1"/>
    <col min="2" max="10" width="11.33203125" style="281" customWidth="1"/>
    <col min="11" max="16" width="6.83203125" style="281" customWidth="1"/>
    <col min="17" max="43" width="6" style="282"/>
    <col min="44" max="16384" width="6" style="281"/>
  </cols>
  <sheetData>
    <row r="1" spans="1:43" ht="12" thickBot="1"/>
    <row r="2" spans="1:43" ht="14.1" customHeight="1">
      <c r="A2" s="283"/>
      <c r="B2" s="284"/>
      <c r="C2" s="284"/>
      <c r="D2" s="285"/>
      <c r="E2" s="286"/>
      <c r="F2" s="287"/>
      <c r="G2" s="284"/>
      <c r="H2" s="284"/>
      <c r="I2" s="284"/>
      <c r="J2" s="285"/>
      <c r="K2" s="288"/>
      <c r="L2" s="289"/>
      <c r="M2" s="290"/>
      <c r="N2" s="290"/>
      <c r="O2" s="290"/>
      <c r="P2" s="290"/>
    </row>
    <row r="3" spans="1:43" ht="14.1" customHeight="1">
      <c r="A3" s="291"/>
      <c r="B3" s="288"/>
      <c r="C3" s="288"/>
      <c r="D3" s="292"/>
      <c r="E3" s="293"/>
      <c r="F3" s="294"/>
      <c r="G3" s="288"/>
      <c r="H3" s="288"/>
      <c r="I3" s="288"/>
      <c r="J3" s="292"/>
      <c r="K3" s="288"/>
      <c r="L3" s="290"/>
      <c r="M3" s="290"/>
      <c r="N3" s="290"/>
      <c r="O3" s="290"/>
      <c r="P3" s="290"/>
    </row>
    <row r="4" spans="1:43" ht="11.25" customHeight="1">
      <c r="A4" s="295"/>
      <c r="B4" s="288"/>
      <c r="C4" s="288"/>
      <c r="D4" s="292"/>
      <c r="E4" s="293"/>
      <c r="F4" s="294"/>
      <c r="G4" s="288"/>
      <c r="H4" s="288"/>
      <c r="I4" s="288"/>
      <c r="J4" s="292"/>
      <c r="K4" s="288"/>
      <c r="L4" s="290"/>
      <c r="M4" s="290"/>
      <c r="N4" s="290"/>
      <c r="O4" s="290"/>
      <c r="P4" s="290"/>
    </row>
    <row r="5" spans="1:43" ht="18" customHeight="1">
      <c r="A5" s="295"/>
      <c r="B5" s="288"/>
      <c r="C5" s="288"/>
      <c r="D5" s="292"/>
      <c r="E5" s="293"/>
      <c r="F5" s="294"/>
      <c r="G5" s="288"/>
      <c r="H5" s="288"/>
      <c r="I5" s="288"/>
      <c r="J5" s="292"/>
      <c r="K5" s="288"/>
      <c r="L5" s="290"/>
      <c r="M5" s="290"/>
      <c r="N5" s="290"/>
      <c r="O5" s="290"/>
      <c r="P5" s="290"/>
    </row>
    <row r="6" spans="1:43" ht="29.25" customHeight="1">
      <c r="A6" s="296" t="s">
        <v>153</v>
      </c>
      <c r="B6" s="288"/>
      <c r="C6" s="288"/>
      <c r="D6" s="292"/>
      <c r="E6" s="293" t="s">
        <v>154</v>
      </c>
      <c r="F6" s="294" t="s">
        <v>154</v>
      </c>
      <c r="G6" s="288" t="s">
        <v>154</v>
      </c>
      <c r="H6" s="288" t="s">
        <v>154</v>
      </c>
      <c r="I6" s="288" t="s">
        <v>154</v>
      </c>
      <c r="J6" s="292" t="s">
        <v>154</v>
      </c>
      <c r="K6" s="288" t="s">
        <v>154</v>
      </c>
      <c r="L6" s="290"/>
      <c r="M6" s="290"/>
      <c r="N6" s="290"/>
      <c r="O6" s="290"/>
      <c r="P6" s="290"/>
    </row>
    <row r="7" spans="1:43" ht="12.75" customHeight="1">
      <c r="A7" s="297"/>
      <c r="B7" s="288"/>
      <c r="C7" s="288"/>
      <c r="D7" s="292"/>
      <c r="E7" s="293"/>
      <c r="F7" s="298"/>
      <c r="G7" s="299"/>
      <c r="H7" s="299"/>
      <c r="I7" s="299"/>
      <c r="J7" s="300"/>
      <c r="K7" s="299"/>
      <c r="L7" s="299"/>
      <c r="M7" s="290"/>
      <c r="N7" s="290"/>
      <c r="O7" s="290"/>
      <c r="P7" s="290"/>
    </row>
    <row r="8" spans="1:43" ht="14.1" customHeight="1">
      <c r="A8" s="295"/>
      <c r="B8" s="288"/>
      <c r="C8" s="288"/>
      <c r="D8" s="292"/>
      <c r="E8" s="293"/>
      <c r="F8" s="294"/>
      <c r="G8" s="288"/>
      <c r="H8" s="288"/>
      <c r="I8" s="288"/>
      <c r="J8" s="292"/>
      <c r="K8" s="288"/>
      <c r="L8" s="290"/>
      <c r="M8" s="290"/>
      <c r="N8" s="290"/>
      <c r="O8" s="290"/>
      <c r="P8" s="290"/>
    </row>
    <row r="9" spans="1:43" ht="14.1" customHeight="1">
      <c r="A9" s="291"/>
      <c r="B9" s="288"/>
      <c r="C9" s="288"/>
      <c r="D9" s="292"/>
      <c r="E9" s="293"/>
      <c r="F9" s="294"/>
      <c r="G9" s="288"/>
      <c r="H9" s="288"/>
      <c r="I9" s="299"/>
      <c r="J9" s="300"/>
      <c r="K9" s="299"/>
      <c r="L9" s="299"/>
      <c r="M9" s="299"/>
      <c r="N9" s="290"/>
      <c r="O9" s="290"/>
      <c r="P9" s="290"/>
    </row>
    <row r="10" spans="1:43" ht="14.1" customHeight="1">
      <c r="A10" s="291"/>
      <c r="B10" s="288"/>
      <c r="C10" s="288"/>
      <c r="D10" s="292"/>
      <c r="E10" s="293"/>
      <c r="F10" s="294"/>
      <c r="G10" s="288"/>
      <c r="H10" s="288"/>
      <c r="I10" s="299"/>
      <c r="J10" s="300"/>
      <c r="K10" s="299"/>
      <c r="L10" s="299"/>
      <c r="M10" s="299"/>
      <c r="N10" s="290"/>
      <c r="O10" s="290"/>
      <c r="P10" s="290"/>
    </row>
    <row r="11" spans="1:43" ht="14.1" customHeight="1">
      <c r="A11" s="297"/>
      <c r="B11" s="299"/>
      <c r="C11" s="299"/>
      <c r="D11" s="300"/>
      <c r="E11" s="301"/>
      <c r="F11" s="298"/>
      <c r="G11" s="288"/>
      <c r="H11" s="288"/>
      <c r="I11" s="299"/>
      <c r="J11" s="300"/>
      <c r="K11" s="299"/>
      <c r="L11" s="299"/>
      <c r="M11" s="299"/>
      <c r="N11" s="290"/>
      <c r="O11" s="290"/>
      <c r="P11" s="290"/>
    </row>
    <row r="12" spans="1:43" ht="14.1" customHeight="1">
      <c r="A12" s="298"/>
      <c r="B12" s="288"/>
      <c r="C12" s="288"/>
      <c r="D12" s="292"/>
      <c r="E12" s="293"/>
      <c r="F12" s="294"/>
      <c r="G12" s="288"/>
      <c r="H12" s="288"/>
      <c r="I12" s="299"/>
      <c r="J12" s="300"/>
      <c r="K12" s="299"/>
      <c r="L12" s="299"/>
      <c r="M12" s="299"/>
      <c r="N12" s="290"/>
      <c r="O12" s="290"/>
      <c r="P12" s="290"/>
    </row>
    <row r="13" spans="1:43" ht="14.1" customHeight="1">
      <c r="A13" s="302" t="s">
        <v>213</v>
      </c>
      <c r="B13" s="288"/>
      <c r="C13" s="288"/>
      <c r="D13" s="292"/>
      <c r="E13" s="293"/>
      <c r="F13" s="294"/>
      <c r="G13" s="288"/>
      <c r="H13" s="288"/>
      <c r="I13" s="299"/>
      <c r="J13" s="300"/>
      <c r="K13" s="299"/>
      <c r="L13" s="299"/>
      <c r="M13" s="299"/>
      <c r="N13" s="290"/>
      <c r="O13" s="290"/>
      <c r="P13" s="290"/>
    </row>
    <row r="14" spans="1:43" ht="14.1" customHeight="1">
      <c r="A14" s="298"/>
      <c r="B14" s="288"/>
      <c r="C14" s="288"/>
      <c r="D14" s="292"/>
      <c r="E14" s="293"/>
      <c r="F14" s="294"/>
      <c r="G14" s="288"/>
      <c r="H14" s="288"/>
      <c r="I14" s="299"/>
      <c r="J14" s="300"/>
      <c r="K14" s="299"/>
      <c r="L14" s="299"/>
      <c r="M14" s="299"/>
      <c r="N14" s="290"/>
      <c r="O14" s="290"/>
      <c r="P14" s="290"/>
    </row>
    <row r="15" spans="1:43" ht="14.1" customHeight="1">
      <c r="A15" s="302" t="s">
        <v>306</v>
      </c>
      <c r="B15" s="288"/>
      <c r="C15" s="288"/>
      <c r="D15" s="292"/>
      <c r="E15" s="293"/>
      <c r="F15" s="294"/>
      <c r="G15" s="290"/>
      <c r="H15" s="290"/>
      <c r="I15" s="299"/>
      <c r="J15" s="300"/>
      <c r="K15" s="299"/>
      <c r="L15" s="299"/>
      <c r="M15" s="299"/>
      <c r="N15" s="290"/>
      <c r="O15" s="290"/>
      <c r="P15" s="290"/>
    </row>
    <row r="16" spans="1:43" s="304" customFormat="1" ht="14.1" customHeight="1">
      <c r="A16" s="298"/>
      <c r="B16" s="288"/>
      <c r="C16" s="288"/>
      <c r="D16" s="292"/>
      <c r="E16" s="293"/>
      <c r="F16" s="294"/>
      <c r="G16" s="303"/>
      <c r="H16" s="303"/>
      <c r="I16" s="299"/>
      <c r="J16" s="300"/>
      <c r="K16" s="299"/>
      <c r="L16" s="299"/>
      <c r="M16" s="299"/>
      <c r="N16" s="303"/>
      <c r="O16" s="303"/>
      <c r="P16" s="303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</row>
    <row r="17" spans="1:45" ht="14.1" customHeight="1">
      <c r="A17" s="302" t="s">
        <v>155</v>
      </c>
      <c r="B17" s="290"/>
      <c r="C17" s="305"/>
      <c r="D17" s="306"/>
      <c r="E17" s="307"/>
      <c r="F17" s="297"/>
      <c r="G17" s="288"/>
      <c r="H17" s="288"/>
      <c r="I17" s="288"/>
      <c r="J17" s="292"/>
      <c r="K17" s="308"/>
      <c r="L17" s="290"/>
      <c r="M17" s="290"/>
      <c r="N17" s="290"/>
      <c r="O17" s="290"/>
      <c r="P17" s="290"/>
    </row>
    <row r="18" spans="1:45" ht="12.75" customHeight="1" thickBot="1">
      <c r="A18" s="309"/>
      <c r="B18" s="28"/>
      <c r="C18" s="310"/>
      <c r="D18" s="311"/>
      <c r="E18" s="312"/>
      <c r="F18" s="313"/>
      <c r="G18" s="314"/>
      <c r="H18" s="314"/>
      <c r="I18" s="314"/>
      <c r="J18" s="315"/>
      <c r="K18" s="308"/>
      <c r="L18" s="290"/>
      <c r="M18" s="290"/>
      <c r="N18" s="290"/>
      <c r="O18" s="290"/>
      <c r="P18" s="290"/>
    </row>
    <row r="19" spans="1:45" s="304" customFormat="1" ht="14.45" customHeight="1" thickBot="1">
      <c r="A19" s="316" t="s">
        <v>2</v>
      </c>
      <c r="B19" s="317" t="s">
        <v>188</v>
      </c>
      <c r="C19" s="318"/>
      <c r="D19" s="319"/>
      <c r="E19" s="317" t="s">
        <v>189</v>
      </c>
      <c r="F19" s="319"/>
      <c r="G19" s="320"/>
      <c r="H19" s="317" t="s">
        <v>14</v>
      </c>
      <c r="I19" s="318"/>
      <c r="J19" s="320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</row>
    <row r="20" spans="1:45" s="327" customFormat="1" ht="14.45" customHeight="1" thickBot="1">
      <c r="A20" s="321" t="s">
        <v>158</v>
      </c>
      <c r="B20" s="322" t="s">
        <v>159</v>
      </c>
      <c r="C20" s="323" t="s">
        <v>160</v>
      </c>
      <c r="D20" s="324" t="s">
        <v>14</v>
      </c>
      <c r="E20" s="322" t="s">
        <v>159</v>
      </c>
      <c r="F20" s="323" t="s">
        <v>160</v>
      </c>
      <c r="G20" s="325" t="s">
        <v>14</v>
      </c>
      <c r="H20" s="322" t="s">
        <v>159</v>
      </c>
      <c r="I20" s="323" t="s">
        <v>160</v>
      </c>
      <c r="J20" s="325" t="s">
        <v>14</v>
      </c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</row>
    <row r="21" spans="1:45" s="304" customFormat="1" ht="14.45" customHeight="1">
      <c r="A21" s="328" t="s">
        <v>161</v>
      </c>
      <c r="B21" s="329">
        <f>'入力（参考）'!AX41</f>
        <v>0</v>
      </c>
      <c r="C21" s="330">
        <f>'入力（参考）'!AY41</f>
        <v>0</v>
      </c>
      <c r="D21" s="331">
        <f>SUM(B21:C21)</f>
        <v>0</v>
      </c>
      <c r="E21" s="329">
        <f>'入力（参考）'!AZ41</f>
        <v>0</v>
      </c>
      <c r="F21" s="330">
        <f>'入力（参考）'!BA41</f>
        <v>0</v>
      </c>
      <c r="G21" s="331">
        <f>SUM(E21:F21)</f>
        <v>0</v>
      </c>
      <c r="H21" s="329">
        <f>B21+E21</f>
        <v>0</v>
      </c>
      <c r="I21" s="330">
        <f t="shared" ref="I21:J36" si="0">C21+F21</f>
        <v>0</v>
      </c>
      <c r="J21" s="331">
        <f t="shared" si="0"/>
        <v>0</v>
      </c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</row>
    <row r="22" spans="1:45" s="304" customFormat="1" ht="14.45" customHeight="1">
      <c r="A22" s="333" t="s">
        <v>162</v>
      </c>
      <c r="B22" s="334">
        <f>'入力（参考）'!AX42</f>
        <v>0</v>
      </c>
      <c r="C22" s="335">
        <f>'入力（参考）'!AY42</f>
        <v>0</v>
      </c>
      <c r="D22" s="336">
        <f t="shared" ref="D22:D56" si="1">SUM(B22:C22)</f>
        <v>0</v>
      </c>
      <c r="E22" s="334">
        <f>'入力（参考）'!AZ42</f>
        <v>0</v>
      </c>
      <c r="F22" s="335">
        <f>'入力（参考）'!BA42</f>
        <v>0</v>
      </c>
      <c r="G22" s="336">
        <f t="shared" ref="G22:G56" si="2">SUM(E22:F22)</f>
        <v>0</v>
      </c>
      <c r="H22" s="334">
        <f t="shared" ref="H22:J57" si="3">B22+E22</f>
        <v>0</v>
      </c>
      <c r="I22" s="335">
        <f t="shared" si="0"/>
        <v>0</v>
      </c>
      <c r="J22" s="336">
        <f t="shared" si="0"/>
        <v>0</v>
      </c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</row>
    <row r="23" spans="1:45" s="304" customFormat="1" ht="14.45" customHeight="1">
      <c r="A23" s="337" t="s">
        <v>163</v>
      </c>
      <c r="B23" s="334">
        <f>'入力（参考）'!AX43</f>
        <v>0</v>
      </c>
      <c r="C23" s="335">
        <f>'入力（参考）'!AY43</f>
        <v>0</v>
      </c>
      <c r="D23" s="336">
        <f t="shared" si="1"/>
        <v>0</v>
      </c>
      <c r="E23" s="334">
        <f>'入力（参考）'!AZ43</f>
        <v>0</v>
      </c>
      <c r="F23" s="335">
        <f>'入力（参考）'!BA43</f>
        <v>0</v>
      </c>
      <c r="G23" s="336">
        <f t="shared" si="2"/>
        <v>0</v>
      </c>
      <c r="H23" s="334">
        <f t="shared" si="3"/>
        <v>0</v>
      </c>
      <c r="I23" s="335">
        <f t="shared" si="0"/>
        <v>0</v>
      </c>
      <c r="J23" s="336">
        <f t="shared" si="0"/>
        <v>0</v>
      </c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</row>
    <row r="24" spans="1:45" s="304" customFormat="1" ht="14.45" customHeight="1">
      <c r="A24" s="337" t="s">
        <v>164</v>
      </c>
      <c r="B24" s="334">
        <f>'入力（参考）'!AX44</f>
        <v>0</v>
      </c>
      <c r="C24" s="335">
        <f>'入力（参考）'!AY44</f>
        <v>0</v>
      </c>
      <c r="D24" s="336">
        <f t="shared" si="1"/>
        <v>0</v>
      </c>
      <c r="E24" s="334">
        <f>'入力（参考）'!AZ44</f>
        <v>0</v>
      </c>
      <c r="F24" s="335">
        <f>'入力（参考）'!BA44</f>
        <v>0</v>
      </c>
      <c r="G24" s="336">
        <f t="shared" si="2"/>
        <v>0</v>
      </c>
      <c r="H24" s="334">
        <f t="shared" si="3"/>
        <v>0</v>
      </c>
      <c r="I24" s="335">
        <f t="shared" si="0"/>
        <v>0</v>
      </c>
      <c r="J24" s="336">
        <f t="shared" si="0"/>
        <v>0</v>
      </c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</row>
    <row r="25" spans="1:45" s="304" customFormat="1" ht="14.45" customHeight="1">
      <c r="A25" s="337" t="s">
        <v>165</v>
      </c>
      <c r="B25" s="334">
        <f>'入力（参考）'!AX45</f>
        <v>0</v>
      </c>
      <c r="C25" s="335">
        <f>'入力（参考）'!AY45</f>
        <v>0</v>
      </c>
      <c r="D25" s="336">
        <f t="shared" si="1"/>
        <v>0</v>
      </c>
      <c r="E25" s="334">
        <f>'入力（参考）'!AZ45</f>
        <v>0</v>
      </c>
      <c r="F25" s="335">
        <f>'入力（参考）'!BA45</f>
        <v>0</v>
      </c>
      <c r="G25" s="336">
        <f t="shared" si="2"/>
        <v>0</v>
      </c>
      <c r="H25" s="334">
        <f t="shared" si="3"/>
        <v>0</v>
      </c>
      <c r="I25" s="335">
        <f t="shared" si="0"/>
        <v>0</v>
      </c>
      <c r="J25" s="336">
        <f t="shared" si="0"/>
        <v>0</v>
      </c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</row>
    <row r="26" spans="1:45" s="304" customFormat="1" ht="14.45" customHeight="1">
      <c r="A26" s="338" t="s">
        <v>166</v>
      </c>
      <c r="B26" s="339">
        <f>'入力（参考）'!AX46</f>
        <v>1</v>
      </c>
      <c r="C26" s="340">
        <f>'入力（参考）'!AY46</f>
        <v>0</v>
      </c>
      <c r="D26" s="341">
        <f t="shared" si="1"/>
        <v>1</v>
      </c>
      <c r="E26" s="339">
        <f>'入力（参考）'!AZ46</f>
        <v>0</v>
      </c>
      <c r="F26" s="340">
        <f>'入力（参考）'!BA46</f>
        <v>0</v>
      </c>
      <c r="G26" s="341">
        <f t="shared" si="2"/>
        <v>0</v>
      </c>
      <c r="H26" s="339">
        <f t="shared" si="3"/>
        <v>1</v>
      </c>
      <c r="I26" s="340">
        <f t="shared" si="0"/>
        <v>0</v>
      </c>
      <c r="J26" s="341">
        <f t="shared" si="0"/>
        <v>1</v>
      </c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</row>
    <row r="27" spans="1:45" s="304" customFormat="1" ht="14.45" customHeight="1">
      <c r="A27" s="342" t="s">
        <v>167</v>
      </c>
      <c r="B27" s="343">
        <f>SUM(B21:B26)</f>
        <v>1</v>
      </c>
      <c r="C27" s="344">
        <f>SUM(C21:C26)</f>
        <v>0</v>
      </c>
      <c r="D27" s="345">
        <f t="shared" si="1"/>
        <v>1</v>
      </c>
      <c r="E27" s="343">
        <f t="shared" ref="E27:F27" si="4">SUM(E21:E26)</f>
        <v>0</v>
      </c>
      <c r="F27" s="344">
        <f t="shared" si="4"/>
        <v>0</v>
      </c>
      <c r="G27" s="345">
        <f t="shared" si="2"/>
        <v>0</v>
      </c>
      <c r="H27" s="343">
        <f t="shared" si="3"/>
        <v>1</v>
      </c>
      <c r="I27" s="344">
        <f t="shared" si="0"/>
        <v>0</v>
      </c>
      <c r="J27" s="345">
        <f t="shared" si="0"/>
        <v>1</v>
      </c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</row>
    <row r="28" spans="1:45" s="304" customFormat="1" ht="14.45" customHeight="1">
      <c r="A28" s="346" t="s">
        <v>168</v>
      </c>
      <c r="B28" s="347">
        <f>'入力（参考）'!AX48</f>
        <v>2</v>
      </c>
      <c r="C28" s="348">
        <f>'入力（参考）'!AY48</f>
        <v>0</v>
      </c>
      <c r="D28" s="349">
        <f t="shared" si="1"/>
        <v>2</v>
      </c>
      <c r="E28" s="347">
        <f>'入力（参考）'!AZ48</f>
        <v>0</v>
      </c>
      <c r="F28" s="348">
        <f>'入力（参考）'!BA48</f>
        <v>1</v>
      </c>
      <c r="G28" s="349">
        <f t="shared" si="2"/>
        <v>1</v>
      </c>
      <c r="H28" s="347">
        <f t="shared" si="3"/>
        <v>2</v>
      </c>
      <c r="I28" s="348">
        <f t="shared" si="0"/>
        <v>1</v>
      </c>
      <c r="J28" s="349">
        <f t="shared" si="0"/>
        <v>3</v>
      </c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</row>
    <row r="29" spans="1:45" s="304" customFormat="1" ht="14.45" customHeight="1">
      <c r="A29" s="337" t="s">
        <v>169</v>
      </c>
      <c r="B29" s="334">
        <f>'入力（参考）'!AX49</f>
        <v>0</v>
      </c>
      <c r="C29" s="335">
        <f>'入力（参考）'!AY49</f>
        <v>0</v>
      </c>
      <c r="D29" s="336">
        <f t="shared" si="1"/>
        <v>0</v>
      </c>
      <c r="E29" s="334">
        <f>'入力（参考）'!AZ49</f>
        <v>0</v>
      </c>
      <c r="F29" s="335">
        <f>'入力（参考）'!BA49</f>
        <v>0</v>
      </c>
      <c r="G29" s="336">
        <f t="shared" si="2"/>
        <v>0</v>
      </c>
      <c r="H29" s="334">
        <f t="shared" si="3"/>
        <v>0</v>
      </c>
      <c r="I29" s="335">
        <f t="shared" si="0"/>
        <v>0</v>
      </c>
      <c r="J29" s="336">
        <f t="shared" si="0"/>
        <v>0</v>
      </c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</row>
    <row r="30" spans="1:45" s="304" customFormat="1" ht="14.45" customHeight="1">
      <c r="A30" s="337" t="s">
        <v>170</v>
      </c>
      <c r="B30" s="334">
        <f>'入力（参考）'!AX50</f>
        <v>0</v>
      </c>
      <c r="C30" s="335">
        <f>'入力（参考）'!AY50</f>
        <v>0</v>
      </c>
      <c r="D30" s="336">
        <f t="shared" si="1"/>
        <v>0</v>
      </c>
      <c r="E30" s="334">
        <f>'入力（参考）'!AZ50</f>
        <v>0</v>
      </c>
      <c r="F30" s="335">
        <f>'入力（参考）'!BA50</f>
        <v>0</v>
      </c>
      <c r="G30" s="336">
        <f t="shared" si="2"/>
        <v>0</v>
      </c>
      <c r="H30" s="334">
        <f t="shared" si="3"/>
        <v>0</v>
      </c>
      <c r="I30" s="335">
        <f t="shared" si="0"/>
        <v>0</v>
      </c>
      <c r="J30" s="336">
        <f t="shared" si="0"/>
        <v>0</v>
      </c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</row>
    <row r="31" spans="1:45" s="304" customFormat="1" ht="14.45" customHeight="1">
      <c r="A31" s="333" t="s">
        <v>171</v>
      </c>
      <c r="B31" s="334">
        <f>'入力（参考）'!AX51</f>
        <v>0</v>
      </c>
      <c r="C31" s="335">
        <f>'入力（参考）'!AY51</f>
        <v>0</v>
      </c>
      <c r="D31" s="336">
        <f t="shared" si="1"/>
        <v>0</v>
      </c>
      <c r="E31" s="334">
        <f>'入力（参考）'!AZ51</f>
        <v>0</v>
      </c>
      <c r="F31" s="335">
        <f>'入力（参考）'!BA51</f>
        <v>0</v>
      </c>
      <c r="G31" s="336">
        <f t="shared" si="2"/>
        <v>0</v>
      </c>
      <c r="H31" s="334">
        <f t="shared" si="3"/>
        <v>0</v>
      </c>
      <c r="I31" s="335">
        <f t="shared" si="0"/>
        <v>0</v>
      </c>
      <c r="J31" s="336">
        <f t="shared" si="0"/>
        <v>0</v>
      </c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</row>
    <row r="32" spans="1:45" s="304" customFormat="1" ht="14.45" customHeight="1">
      <c r="A32" s="337" t="s">
        <v>172</v>
      </c>
      <c r="B32" s="334">
        <f>'入力（参考）'!AX52</f>
        <v>1</v>
      </c>
      <c r="C32" s="335">
        <f>'入力（参考）'!AY52</f>
        <v>0</v>
      </c>
      <c r="D32" s="336">
        <f t="shared" si="1"/>
        <v>1</v>
      </c>
      <c r="E32" s="334">
        <f>'入力（参考）'!AZ52</f>
        <v>0</v>
      </c>
      <c r="F32" s="335">
        <f>'入力（参考）'!BA52</f>
        <v>0</v>
      </c>
      <c r="G32" s="336">
        <f t="shared" si="2"/>
        <v>0</v>
      </c>
      <c r="H32" s="334">
        <f t="shared" si="3"/>
        <v>1</v>
      </c>
      <c r="I32" s="335">
        <f t="shared" si="0"/>
        <v>0</v>
      </c>
      <c r="J32" s="336">
        <f t="shared" si="0"/>
        <v>1</v>
      </c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</row>
    <row r="33" spans="1:45" s="304" customFormat="1" ht="14.45" customHeight="1">
      <c r="A33" s="338" t="s">
        <v>173</v>
      </c>
      <c r="B33" s="339">
        <f>'入力（参考）'!AX53</f>
        <v>0</v>
      </c>
      <c r="C33" s="340">
        <f>'入力（参考）'!AY53</f>
        <v>0</v>
      </c>
      <c r="D33" s="341">
        <f t="shared" si="1"/>
        <v>0</v>
      </c>
      <c r="E33" s="339">
        <f>'入力（参考）'!AZ53</f>
        <v>0</v>
      </c>
      <c r="F33" s="340">
        <f>'入力（参考）'!BA53</f>
        <v>0</v>
      </c>
      <c r="G33" s="341">
        <f t="shared" si="2"/>
        <v>0</v>
      </c>
      <c r="H33" s="339">
        <f t="shared" si="3"/>
        <v>0</v>
      </c>
      <c r="I33" s="340">
        <f t="shared" si="0"/>
        <v>0</v>
      </c>
      <c r="J33" s="341">
        <f t="shared" si="0"/>
        <v>0</v>
      </c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</row>
    <row r="34" spans="1:45" s="304" customFormat="1" ht="14.45" customHeight="1">
      <c r="A34" s="342" t="s">
        <v>174</v>
      </c>
      <c r="B34" s="343">
        <f>SUM(B28:B33)</f>
        <v>3</v>
      </c>
      <c r="C34" s="344">
        <f>SUM(C28:C33)</f>
        <v>0</v>
      </c>
      <c r="D34" s="345">
        <f t="shared" si="1"/>
        <v>3</v>
      </c>
      <c r="E34" s="343">
        <f t="shared" ref="E34:F34" si="5">SUM(E28:E33)</f>
        <v>0</v>
      </c>
      <c r="F34" s="344">
        <f t="shared" si="5"/>
        <v>1</v>
      </c>
      <c r="G34" s="345">
        <f t="shared" si="2"/>
        <v>1</v>
      </c>
      <c r="H34" s="343">
        <f t="shared" si="3"/>
        <v>3</v>
      </c>
      <c r="I34" s="344">
        <f t="shared" si="0"/>
        <v>1</v>
      </c>
      <c r="J34" s="345">
        <f t="shared" si="0"/>
        <v>4</v>
      </c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</row>
    <row r="35" spans="1:45" s="304" customFormat="1" ht="14.45" customHeight="1">
      <c r="A35" s="350" t="s">
        <v>175</v>
      </c>
      <c r="B35" s="351">
        <f>'入力（参考）'!AX55</f>
        <v>2</v>
      </c>
      <c r="C35" s="352">
        <f>'入力（参考）'!AY55</f>
        <v>0</v>
      </c>
      <c r="D35" s="353">
        <f t="shared" si="1"/>
        <v>2</v>
      </c>
      <c r="E35" s="351">
        <f>'入力（参考）'!AZ55</f>
        <v>4</v>
      </c>
      <c r="F35" s="352">
        <f>'入力（参考）'!BA55</f>
        <v>1</v>
      </c>
      <c r="G35" s="353">
        <f t="shared" si="2"/>
        <v>5</v>
      </c>
      <c r="H35" s="351">
        <f t="shared" si="3"/>
        <v>6</v>
      </c>
      <c r="I35" s="352">
        <f t="shared" si="0"/>
        <v>1</v>
      </c>
      <c r="J35" s="353">
        <f t="shared" si="0"/>
        <v>7</v>
      </c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</row>
    <row r="36" spans="1:45" s="304" customFormat="1" ht="14.45" customHeight="1">
      <c r="A36" s="342" t="s">
        <v>32</v>
      </c>
      <c r="B36" s="343">
        <f>'入力（参考）'!AX56</f>
        <v>6</v>
      </c>
      <c r="C36" s="344">
        <f>'入力（参考）'!AY56</f>
        <v>0</v>
      </c>
      <c r="D36" s="345">
        <f t="shared" si="1"/>
        <v>6</v>
      </c>
      <c r="E36" s="343">
        <f>'入力（参考）'!AZ56</f>
        <v>2</v>
      </c>
      <c r="F36" s="344">
        <f>'入力（参考）'!BA56</f>
        <v>0</v>
      </c>
      <c r="G36" s="345">
        <f t="shared" si="2"/>
        <v>2</v>
      </c>
      <c r="H36" s="343">
        <f t="shared" si="3"/>
        <v>8</v>
      </c>
      <c r="I36" s="344">
        <f t="shared" si="0"/>
        <v>0</v>
      </c>
      <c r="J36" s="345">
        <f t="shared" si="0"/>
        <v>8</v>
      </c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</row>
    <row r="37" spans="1:45" s="304" customFormat="1" ht="14.45" customHeight="1">
      <c r="A37" s="342" t="s">
        <v>33</v>
      </c>
      <c r="B37" s="343">
        <f>'入力（参考）'!AX57</f>
        <v>3</v>
      </c>
      <c r="C37" s="344">
        <f>'入力（参考）'!AY57</f>
        <v>0</v>
      </c>
      <c r="D37" s="345">
        <f t="shared" si="1"/>
        <v>3</v>
      </c>
      <c r="E37" s="343">
        <f>'入力（参考）'!AZ57</f>
        <v>2</v>
      </c>
      <c r="F37" s="344">
        <f>'入力（参考）'!BA57</f>
        <v>0</v>
      </c>
      <c r="G37" s="345">
        <f t="shared" si="2"/>
        <v>2</v>
      </c>
      <c r="H37" s="343">
        <f t="shared" si="3"/>
        <v>5</v>
      </c>
      <c r="I37" s="344">
        <f t="shared" si="3"/>
        <v>0</v>
      </c>
      <c r="J37" s="345">
        <f t="shared" si="3"/>
        <v>5</v>
      </c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/>
      <c r="AP37" s="332"/>
      <c r="AQ37" s="332"/>
      <c r="AR37" s="332"/>
      <c r="AS37" s="332"/>
    </row>
    <row r="38" spans="1:45" s="304" customFormat="1" ht="14.45" customHeight="1">
      <c r="A38" s="342" t="s">
        <v>34</v>
      </c>
      <c r="B38" s="343">
        <f>'入力（参考）'!AX58</f>
        <v>2</v>
      </c>
      <c r="C38" s="344">
        <f>'入力（参考）'!AY58</f>
        <v>0</v>
      </c>
      <c r="D38" s="345">
        <f t="shared" si="1"/>
        <v>2</v>
      </c>
      <c r="E38" s="343">
        <f>'入力（参考）'!AZ58</f>
        <v>1</v>
      </c>
      <c r="F38" s="344">
        <f>'入力（参考）'!BA58</f>
        <v>1</v>
      </c>
      <c r="G38" s="345">
        <f t="shared" si="2"/>
        <v>2</v>
      </c>
      <c r="H38" s="343">
        <f t="shared" si="3"/>
        <v>3</v>
      </c>
      <c r="I38" s="344">
        <f t="shared" si="3"/>
        <v>1</v>
      </c>
      <c r="J38" s="345">
        <f t="shared" si="3"/>
        <v>4</v>
      </c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32"/>
      <c r="AQ38" s="332"/>
      <c r="AR38" s="332"/>
      <c r="AS38" s="332"/>
    </row>
    <row r="39" spans="1:45" s="304" customFormat="1" ht="14.45" customHeight="1">
      <c r="A39" s="342" t="s">
        <v>35</v>
      </c>
      <c r="B39" s="343">
        <f>'入力（参考）'!AX59</f>
        <v>0</v>
      </c>
      <c r="C39" s="344">
        <f>'入力（参考）'!AY59</f>
        <v>2</v>
      </c>
      <c r="D39" s="345">
        <f t="shared" si="1"/>
        <v>2</v>
      </c>
      <c r="E39" s="343">
        <f>'入力（参考）'!AZ59</f>
        <v>1</v>
      </c>
      <c r="F39" s="344">
        <f>'入力（参考）'!BA59</f>
        <v>0</v>
      </c>
      <c r="G39" s="345">
        <f t="shared" si="2"/>
        <v>1</v>
      </c>
      <c r="H39" s="343">
        <f t="shared" si="3"/>
        <v>1</v>
      </c>
      <c r="I39" s="344">
        <f t="shared" si="3"/>
        <v>2</v>
      </c>
      <c r="J39" s="345">
        <f t="shared" si="3"/>
        <v>3</v>
      </c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</row>
    <row r="40" spans="1:45" s="304" customFormat="1" ht="14.45" customHeight="1">
      <c r="A40" s="342" t="s">
        <v>36</v>
      </c>
      <c r="B40" s="343">
        <f>'入力（参考）'!AX60</f>
        <v>0</v>
      </c>
      <c r="C40" s="344">
        <f>'入力（参考）'!AY60</f>
        <v>0</v>
      </c>
      <c r="D40" s="345">
        <f t="shared" si="1"/>
        <v>0</v>
      </c>
      <c r="E40" s="343">
        <f>'入力（参考）'!AZ60</f>
        <v>0</v>
      </c>
      <c r="F40" s="344">
        <f>'入力（参考）'!BA60</f>
        <v>0</v>
      </c>
      <c r="G40" s="345">
        <f t="shared" si="2"/>
        <v>0</v>
      </c>
      <c r="H40" s="343">
        <f t="shared" si="3"/>
        <v>0</v>
      </c>
      <c r="I40" s="344">
        <f t="shared" si="3"/>
        <v>0</v>
      </c>
      <c r="J40" s="345">
        <f t="shared" si="3"/>
        <v>0</v>
      </c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</row>
    <row r="41" spans="1:45" s="304" customFormat="1" ht="14.45" customHeight="1">
      <c r="A41" s="342" t="s">
        <v>37</v>
      </c>
      <c r="B41" s="343">
        <f>'入力（参考）'!AX61</f>
        <v>3</v>
      </c>
      <c r="C41" s="344">
        <f>'入力（参考）'!AY61</f>
        <v>1</v>
      </c>
      <c r="D41" s="345">
        <f t="shared" si="1"/>
        <v>4</v>
      </c>
      <c r="E41" s="343">
        <f>'入力（参考）'!AZ61</f>
        <v>1</v>
      </c>
      <c r="F41" s="344">
        <f>'入力（参考）'!BA61</f>
        <v>2</v>
      </c>
      <c r="G41" s="345">
        <f t="shared" si="2"/>
        <v>3</v>
      </c>
      <c r="H41" s="343">
        <f t="shared" si="3"/>
        <v>4</v>
      </c>
      <c r="I41" s="344">
        <f t="shared" si="3"/>
        <v>3</v>
      </c>
      <c r="J41" s="345">
        <f t="shared" si="3"/>
        <v>7</v>
      </c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2"/>
    </row>
    <row r="42" spans="1:45" s="304" customFormat="1" ht="14.45" customHeight="1">
      <c r="A42" s="342" t="s">
        <v>38</v>
      </c>
      <c r="B42" s="343">
        <f>'入力（参考）'!AX62</f>
        <v>2</v>
      </c>
      <c r="C42" s="344">
        <f>'入力（参考）'!AY62</f>
        <v>0</v>
      </c>
      <c r="D42" s="345">
        <f t="shared" si="1"/>
        <v>2</v>
      </c>
      <c r="E42" s="343">
        <f>'入力（参考）'!AZ62</f>
        <v>4</v>
      </c>
      <c r="F42" s="344">
        <f>'入力（参考）'!BA62</f>
        <v>1</v>
      </c>
      <c r="G42" s="345">
        <f t="shared" si="2"/>
        <v>5</v>
      </c>
      <c r="H42" s="343">
        <f t="shared" si="3"/>
        <v>6</v>
      </c>
      <c r="I42" s="344">
        <f t="shared" si="3"/>
        <v>1</v>
      </c>
      <c r="J42" s="345">
        <f t="shared" si="3"/>
        <v>7</v>
      </c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32"/>
      <c r="AQ42" s="332"/>
      <c r="AR42" s="332"/>
      <c r="AS42" s="332"/>
    </row>
    <row r="43" spans="1:45" s="304" customFormat="1" ht="14.45" customHeight="1">
      <c r="A43" s="346" t="s">
        <v>176</v>
      </c>
      <c r="B43" s="334">
        <f>'入力（参考）'!AX63</f>
        <v>1</v>
      </c>
      <c r="C43" s="335">
        <f>'入力（参考）'!AY63</f>
        <v>0</v>
      </c>
      <c r="D43" s="336">
        <f t="shared" si="1"/>
        <v>1</v>
      </c>
      <c r="E43" s="334">
        <f>'入力（参考）'!AZ63</f>
        <v>2</v>
      </c>
      <c r="F43" s="335">
        <f>'入力（参考）'!BA63</f>
        <v>0</v>
      </c>
      <c r="G43" s="336">
        <f t="shared" si="2"/>
        <v>2</v>
      </c>
      <c r="H43" s="334">
        <f t="shared" si="3"/>
        <v>3</v>
      </c>
      <c r="I43" s="335">
        <f t="shared" si="3"/>
        <v>0</v>
      </c>
      <c r="J43" s="336">
        <f t="shared" si="3"/>
        <v>3</v>
      </c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</row>
    <row r="44" spans="1:45" s="304" customFormat="1" ht="14.45" customHeight="1">
      <c r="A44" s="337" t="s">
        <v>177</v>
      </c>
      <c r="B44" s="334">
        <f>'入力（参考）'!AX64</f>
        <v>0</v>
      </c>
      <c r="C44" s="335">
        <f>'入力（参考）'!AY64</f>
        <v>0</v>
      </c>
      <c r="D44" s="336">
        <f t="shared" si="1"/>
        <v>0</v>
      </c>
      <c r="E44" s="334">
        <f>'入力（参考）'!AZ64</f>
        <v>0</v>
      </c>
      <c r="F44" s="335">
        <f>'入力（参考）'!BA64</f>
        <v>0</v>
      </c>
      <c r="G44" s="336">
        <f t="shared" si="2"/>
        <v>0</v>
      </c>
      <c r="H44" s="334">
        <f t="shared" si="3"/>
        <v>0</v>
      </c>
      <c r="I44" s="335">
        <f t="shared" si="3"/>
        <v>0</v>
      </c>
      <c r="J44" s="336">
        <f t="shared" si="3"/>
        <v>0</v>
      </c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2"/>
      <c r="AP44" s="332"/>
      <c r="AQ44" s="332"/>
      <c r="AR44" s="332"/>
      <c r="AS44" s="332"/>
    </row>
    <row r="45" spans="1:45" s="304" customFormat="1" ht="14.45" customHeight="1">
      <c r="A45" s="337" t="s">
        <v>178</v>
      </c>
      <c r="B45" s="334">
        <f>'入力（参考）'!AX65</f>
        <v>0</v>
      </c>
      <c r="C45" s="335">
        <f>'入力（参考）'!AY65</f>
        <v>0</v>
      </c>
      <c r="D45" s="336">
        <f t="shared" si="1"/>
        <v>0</v>
      </c>
      <c r="E45" s="334">
        <f>'入力（参考）'!AZ65</f>
        <v>0</v>
      </c>
      <c r="F45" s="335">
        <f>'入力（参考）'!BA65</f>
        <v>0</v>
      </c>
      <c r="G45" s="336">
        <f t="shared" si="2"/>
        <v>0</v>
      </c>
      <c r="H45" s="334">
        <f t="shared" si="3"/>
        <v>0</v>
      </c>
      <c r="I45" s="335">
        <f t="shared" si="3"/>
        <v>0</v>
      </c>
      <c r="J45" s="336">
        <f t="shared" si="3"/>
        <v>0</v>
      </c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2"/>
      <c r="AP45" s="332"/>
      <c r="AQ45" s="332"/>
      <c r="AR45" s="332"/>
      <c r="AS45" s="332"/>
    </row>
    <row r="46" spans="1:45" s="304" customFormat="1" ht="14.45" customHeight="1">
      <c r="A46" s="337" t="s">
        <v>179</v>
      </c>
      <c r="B46" s="334">
        <f>'入力（参考）'!AX66</f>
        <v>0</v>
      </c>
      <c r="C46" s="335">
        <f>'入力（参考）'!AY66</f>
        <v>0</v>
      </c>
      <c r="D46" s="336">
        <f t="shared" si="1"/>
        <v>0</v>
      </c>
      <c r="E46" s="334">
        <f>'入力（参考）'!AZ66</f>
        <v>1</v>
      </c>
      <c r="F46" s="335">
        <f>'入力（参考）'!BA66</f>
        <v>0</v>
      </c>
      <c r="G46" s="336">
        <f t="shared" si="2"/>
        <v>1</v>
      </c>
      <c r="H46" s="334">
        <f t="shared" si="3"/>
        <v>1</v>
      </c>
      <c r="I46" s="335">
        <f t="shared" si="3"/>
        <v>0</v>
      </c>
      <c r="J46" s="336">
        <f t="shared" si="3"/>
        <v>1</v>
      </c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  <c r="AJ46" s="332"/>
      <c r="AK46" s="332"/>
      <c r="AL46" s="332"/>
      <c r="AM46" s="332"/>
      <c r="AN46" s="332"/>
      <c r="AO46" s="332"/>
      <c r="AP46" s="332"/>
      <c r="AQ46" s="332"/>
      <c r="AR46" s="332"/>
      <c r="AS46" s="332"/>
    </row>
    <row r="47" spans="1:45" s="304" customFormat="1" ht="14.45" customHeight="1">
      <c r="A47" s="337" t="s">
        <v>180</v>
      </c>
      <c r="B47" s="334">
        <f>'入力（参考）'!AX67</f>
        <v>0</v>
      </c>
      <c r="C47" s="335">
        <f>'入力（参考）'!AY67</f>
        <v>0</v>
      </c>
      <c r="D47" s="336">
        <f t="shared" si="1"/>
        <v>0</v>
      </c>
      <c r="E47" s="334">
        <f>'入力（参考）'!AZ67</f>
        <v>0</v>
      </c>
      <c r="F47" s="335">
        <f>'入力（参考）'!BA67</f>
        <v>0</v>
      </c>
      <c r="G47" s="336">
        <f t="shared" si="2"/>
        <v>0</v>
      </c>
      <c r="H47" s="334">
        <f t="shared" si="3"/>
        <v>0</v>
      </c>
      <c r="I47" s="335">
        <f t="shared" si="3"/>
        <v>0</v>
      </c>
      <c r="J47" s="336">
        <f t="shared" si="3"/>
        <v>0</v>
      </c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32"/>
      <c r="AP47" s="332"/>
      <c r="AQ47" s="332"/>
      <c r="AR47" s="332"/>
      <c r="AS47" s="332"/>
    </row>
    <row r="48" spans="1:45" s="304" customFormat="1" ht="14.45" customHeight="1">
      <c r="A48" s="338" t="s">
        <v>181</v>
      </c>
      <c r="B48" s="334">
        <f>'入力（参考）'!AX68</f>
        <v>0</v>
      </c>
      <c r="C48" s="335">
        <f>'入力（参考）'!AY68</f>
        <v>0</v>
      </c>
      <c r="D48" s="336">
        <f t="shared" si="1"/>
        <v>0</v>
      </c>
      <c r="E48" s="334">
        <f>'入力（参考）'!AZ68</f>
        <v>0</v>
      </c>
      <c r="F48" s="335">
        <f>'入力（参考）'!BA68</f>
        <v>0</v>
      </c>
      <c r="G48" s="336">
        <f t="shared" si="2"/>
        <v>0</v>
      </c>
      <c r="H48" s="334">
        <f t="shared" si="3"/>
        <v>0</v>
      </c>
      <c r="I48" s="335">
        <f t="shared" si="3"/>
        <v>0</v>
      </c>
      <c r="J48" s="336">
        <f t="shared" si="3"/>
        <v>0</v>
      </c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</row>
    <row r="49" spans="1:45" s="304" customFormat="1" ht="14.45" customHeight="1">
      <c r="A49" s="342" t="s">
        <v>182</v>
      </c>
      <c r="B49" s="343">
        <f>SUM(B43:B48)</f>
        <v>1</v>
      </c>
      <c r="C49" s="344">
        <f>SUM(C43:C48)</f>
        <v>0</v>
      </c>
      <c r="D49" s="345">
        <f t="shared" si="1"/>
        <v>1</v>
      </c>
      <c r="E49" s="343">
        <f t="shared" ref="E49:F49" si="6">SUM(E43:E48)</f>
        <v>3</v>
      </c>
      <c r="F49" s="344">
        <f t="shared" si="6"/>
        <v>0</v>
      </c>
      <c r="G49" s="345">
        <f t="shared" si="2"/>
        <v>3</v>
      </c>
      <c r="H49" s="343">
        <f t="shared" si="3"/>
        <v>4</v>
      </c>
      <c r="I49" s="344">
        <f t="shared" si="3"/>
        <v>0</v>
      </c>
      <c r="J49" s="345">
        <f t="shared" si="3"/>
        <v>4</v>
      </c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332"/>
      <c r="AN49" s="332"/>
      <c r="AO49" s="332"/>
      <c r="AP49" s="332"/>
      <c r="AQ49" s="332"/>
      <c r="AR49" s="332"/>
      <c r="AS49" s="332"/>
    </row>
    <row r="50" spans="1:45" s="304" customFormat="1" ht="14.45" customHeight="1">
      <c r="A50" s="346" t="s">
        <v>39</v>
      </c>
      <c r="B50" s="334">
        <f>'入力（参考）'!AX70</f>
        <v>1</v>
      </c>
      <c r="C50" s="335">
        <f>'入力（参考）'!AY70</f>
        <v>1</v>
      </c>
      <c r="D50" s="336">
        <f t="shared" si="1"/>
        <v>2</v>
      </c>
      <c r="E50" s="334">
        <f>'入力（参考）'!AZ70</f>
        <v>0</v>
      </c>
      <c r="F50" s="335">
        <f>'入力（参考）'!BA70</f>
        <v>0</v>
      </c>
      <c r="G50" s="336">
        <f t="shared" si="2"/>
        <v>0</v>
      </c>
      <c r="H50" s="334">
        <f t="shared" si="3"/>
        <v>1</v>
      </c>
      <c r="I50" s="335">
        <f t="shared" si="3"/>
        <v>1</v>
      </c>
      <c r="J50" s="336">
        <f t="shared" si="3"/>
        <v>2</v>
      </c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332"/>
      <c r="AN50" s="332"/>
      <c r="AO50" s="332"/>
      <c r="AP50" s="332"/>
      <c r="AQ50" s="332"/>
      <c r="AR50" s="332"/>
      <c r="AS50" s="332"/>
    </row>
    <row r="51" spans="1:45" s="304" customFormat="1" ht="14.45" customHeight="1">
      <c r="A51" s="337" t="s">
        <v>40</v>
      </c>
      <c r="B51" s="334">
        <f>'入力（参考）'!AX71</f>
        <v>0</v>
      </c>
      <c r="C51" s="335">
        <f>'入力（参考）'!AY71</f>
        <v>0</v>
      </c>
      <c r="D51" s="336">
        <f t="shared" si="1"/>
        <v>0</v>
      </c>
      <c r="E51" s="334">
        <f>'入力（参考）'!AZ71</f>
        <v>0</v>
      </c>
      <c r="F51" s="335">
        <f>'入力（参考）'!BA71</f>
        <v>0</v>
      </c>
      <c r="G51" s="336">
        <f t="shared" si="2"/>
        <v>0</v>
      </c>
      <c r="H51" s="334">
        <f t="shared" si="3"/>
        <v>0</v>
      </c>
      <c r="I51" s="335">
        <f t="shared" si="3"/>
        <v>0</v>
      </c>
      <c r="J51" s="336">
        <f t="shared" si="3"/>
        <v>0</v>
      </c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</row>
    <row r="52" spans="1:45" s="304" customFormat="1" ht="14.45" customHeight="1">
      <c r="A52" s="337" t="s">
        <v>41</v>
      </c>
      <c r="B52" s="334">
        <f>'入力（参考）'!AX72</f>
        <v>0</v>
      </c>
      <c r="C52" s="335">
        <f>'入力（参考）'!AY72</f>
        <v>0</v>
      </c>
      <c r="D52" s="336">
        <f t="shared" si="1"/>
        <v>0</v>
      </c>
      <c r="E52" s="334">
        <f>'入力（参考）'!AZ72</f>
        <v>0</v>
      </c>
      <c r="F52" s="335">
        <f>'入力（参考）'!BA72</f>
        <v>0</v>
      </c>
      <c r="G52" s="336">
        <f t="shared" si="2"/>
        <v>0</v>
      </c>
      <c r="H52" s="334">
        <f t="shared" si="3"/>
        <v>0</v>
      </c>
      <c r="I52" s="335">
        <f t="shared" si="3"/>
        <v>0</v>
      </c>
      <c r="J52" s="336">
        <f t="shared" si="3"/>
        <v>0</v>
      </c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332"/>
      <c r="AN52" s="332"/>
      <c r="AO52" s="332"/>
      <c r="AP52" s="332"/>
      <c r="AQ52" s="332"/>
      <c r="AR52" s="332"/>
      <c r="AS52" s="332"/>
    </row>
    <row r="53" spans="1:45" s="304" customFormat="1" ht="14.45" customHeight="1">
      <c r="A53" s="337" t="s">
        <v>42</v>
      </c>
      <c r="B53" s="334">
        <f>'入力（参考）'!AX73</f>
        <v>0</v>
      </c>
      <c r="C53" s="335">
        <f>'入力（参考）'!AY73</f>
        <v>0</v>
      </c>
      <c r="D53" s="336">
        <f t="shared" si="1"/>
        <v>0</v>
      </c>
      <c r="E53" s="334">
        <f>'入力（参考）'!AZ73</f>
        <v>0</v>
      </c>
      <c r="F53" s="335">
        <f>'入力（参考）'!BA73</f>
        <v>0</v>
      </c>
      <c r="G53" s="336">
        <f t="shared" si="2"/>
        <v>0</v>
      </c>
      <c r="H53" s="334">
        <f t="shared" si="3"/>
        <v>0</v>
      </c>
      <c r="I53" s="335">
        <f t="shared" si="3"/>
        <v>0</v>
      </c>
      <c r="J53" s="336">
        <f t="shared" si="3"/>
        <v>0</v>
      </c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</row>
    <row r="54" spans="1:45" s="304" customFormat="1" ht="14.45" customHeight="1">
      <c r="A54" s="337" t="s">
        <v>43</v>
      </c>
      <c r="B54" s="334">
        <f>'入力（参考）'!AX74</f>
        <v>0</v>
      </c>
      <c r="C54" s="335">
        <f>'入力（参考）'!AY74</f>
        <v>1</v>
      </c>
      <c r="D54" s="336">
        <f t="shared" si="1"/>
        <v>1</v>
      </c>
      <c r="E54" s="334">
        <f>'入力（参考）'!AZ74</f>
        <v>0</v>
      </c>
      <c r="F54" s="335">
        <f>'入力（参考）'!BA74</f>
        <v>0</v>
      </c>
      <c r="G54" s="336">
        <f t="shared" si="2"/>
        <v>0</v>
      </c>
      <c r="H54" s="334">
        <f t="shared" si="3"/>
        <v>0</v>
      </c>
      <c r="I54" s="335">
        <f t="shared" si="3"/>
        <v>1</v>
      </c>
      <c r="J54" s="336">
        <f t="shared" si="3"/>
        <v>1</v>
      </c>
      <c r="S54" s="332"/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32"/>
      <c r="AG54" s="332"/>
      <c r="AH54" s="332"/>
      <c r="AI54" s="332"/>
      <c r="AJ54" s="332"/>
      <c r="AK54" s="332"/>
      <c r="AL54" s="332"/>
      <c r="AM54" s="332"/>
      <c r="AN54" s="332"/>
      <c r="AO54" s="332"/>
      <c r="AP54" s="332"/>
      <c r="AQ54" s="332"/>
      <c r="AR54" s="332"/>
      <c r="AS54" s="332"/>
    </row>
    <row r="55" spans="1:45" s="304" customFormat="1" ht="14.45" customHeight="1">
      <c r="A55" s="338" t="s">
        <v>44</v>
      </c>
      <c r="B55" s="334">
        <f>'入力（参考）'!AX75</f>
        <v>0</v>
      </c>
      <c r="C55" s="335">
        <f>'入力（参考）'!AY75</f>
        <v>0</v>
      </c>
      <c r="D55" s="336">
        <f t="shared" si="1"/>
        <v>0</v>
      </c>
      <c r="E55" s="334">
        <f>'入力（参考）'!AZ75</f>
        <v>0</v>
      </c>
      <c r="F55" s="335">
        <f>'入力（参考）'!BA75</f>
        <v>0</v>
      </c>
      <c r="G55" s="336">
        <f t="shared" si="2"/>
        <v>0</v>
      </c>
      <c r="H55" s="334">
        <f t="shared" si="3"/>
        <v>0</v>
      </c>
      <c r="I55" s="335">
        <f t="shared" si="3"/>
        <v>0</v>
      </c>
      <c r="J55" s="336">
        <f t="shared" si="3"/>
        <v>0</v>
      </c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32"/>
      <c r="AJ55" s="332"/>
      <c r="AK55" s="332"/>
      <c r="AL55" s="332"/>
      <c r="AM55" s="332"/>
      <c r="AN55" s="332"/>
      <c r="AO55" s="332"/>
      <c r="AP55" s="332"/>
      <c r="AQ55" s="332"/>
      <c r="AR55" s="332"/>
      <c r="AS55" s="332"/>
    </row>
    <row r="56" spans="1:45" s="304" customFormat="1" ht="14.45" customHeight="1" thickBot="1">
      <c r="A56" s="354" t="s">
        <v>183</v>
      </c>
      <c r="B56" s="343">
        <f>SUM(B50:B55)</f>
        <v>1</v>
      </c>
      <c r="C56" s="344">
        <f>SUM(C50:C55)</f>
        <v>2</v>
      </c>
      <c r="D56" s="345">
        <f t="shared" si="1"/>
        <v>3</v>
      </c>
      <c r="E56" s="343">
        <f t="shared" ref="E56:F56" si="7">SUM(E50:E55)</f>
        <v>0</v>
      </c>
      <c r="F56" s="344">
        <f t="shared" si="7"/>
        <v>0</v>
      </c>
      <c r="G56" s="357">
        <f t="shared" si="2"/>
        <v>0</v>
      </c>
      <c r="H56" s="355">
        <f t="shared" si="3"/>
        <v>1</v>
      </c>
      <c r="I56" s="356">
        <f t="shared" si="3"/>
        <v>2</v>
      </c>
      <c r="J56" s="357">
        <f t="shared" si="3"/>
        <v>3</v>
      </c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32"/>
      <c r="AQ56" s="332"/>
      <c r="AR56" s="332"/>
      <c r="AS56" s="332"/>
    </row>
    <row r="57" spans="1:45" s="304" customFormat="1" ht="14.45" customHeight="1" thickBot="1">
      <c r="A57" s="358" t="s">
        <v>184</v>
      </c>
      <c r="B57" s="359">
        <f>B27+B34+B35+B36+B37+B38+B39+B40+B41+B42+B49+B56</f>
        <v>24</v>
      </c>
      <c r="C57" s="360">
        <f>C27+C34+C35+C36+C37+C38+C39+C40+C41+C42+C49+C56</f>
        <v>5</v>
      </c>
      <c r="D57" s="361">
        <f t="shared" ref="D57:G57" si="8">D27+D34+D35+D36+D37+D38+D39+D40+D41+D42+D49+D56</f>
        <v>29</v>
      </c>
      <c r="E57" s="359">
        <f t="shared" si="8"/>
        <v>18</v>
      </c>
      <c r="F57" s="360">
        <f t="shared" si="8"/>
        <v>6</v>
      </c>
      <c r="G57" s="362">
        <f t="shared" si="8"/>
        <v>24</v>
      </c>
      <c r="H57" s="359">
        <f t="shared" si="3"/>
        <v>42</v>
      </c>
      <c r="I57" s="360">
        <f t="shared" si="3"/>
        <v>11</v>
      </c>
      <c r="J57" s="363">
        <f t="shared" si="3"/>
        <v>53</v>
      </c>
      <c r="S57" s="332"/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2"/>
      <c r="AP57" s="332"/>
      <c r="AQ57" s="332"/>
      <c r="AR57" s="332"/>
      <c r="AS57" s="332"/>
    </row>
    <row r="58" spans="1:45" ht="15" customHeight="1"/>
  </sheetData>
  <phoneticPr fontId="3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U74"/>
  <sheetViews>
    <sheetView view="pageBreakPreview" topLeftCell="A3" zoomScale="40" zoomScaleNormal="75" zoomScaleSheetLayoutView="40" workbookViewId="0">
      <selection activeCell="V29" sqref="V29"/>
    </sheetView>
  </sheetViews>
  <sheetFormatPr defaultRowHeight="12"/>
  <cols>
    <col min="1" max="1" width="16" style="364" customWidth="1"/>
    <col min="2" max="13" width="14.1640625" style="364" customWidth="1"/>
    <col min="14" max="14" width="16.83203125" style="366" customWidth="1"/>
    <col min="15" max="16384" width="9.33203125" style="366"/>
  </cols>
  <sheetData>
    <row r="1" spans="1:21" hidden="1">
      <c r="B1" s="365">
        <v>11</v>
      </c>
      <c r="C1" s="365">
        <v>17</v>
      </c>
      <c r="D1" s="365">
        <v>23</v>
      </c>
      <c r="E1" s="365">
        <v>24</v>
      </c>
      <c r="F1" s="365">
        <v>25</v>
      </c>
      <c r="G1" s="365">
        <v>26</v>
      </c>
      <c r="H1" s="365">
        <v>27</v>
      </c>
      <c r="I1" s="365">
        <v>28</v>
      </c>
      <c r="J1" s="365">
        <v>29</v>
      </c>
      <c r="K1" s="365">
        <v>30</v>
      </c>
      <c r="L1" s="365">
        <v>31</v>
      </c>
      <c r="M1" s="365">
        <v>37</v>
      </c>
    </row>
    <row r="2" spans="1:21" hidden="1">
      <c r="B2" s="365">
        <v>16</v>
      </c>
      <c r="C2" s="365">
        <v>22</v>
      </c>
      <c r="D2" s="365">
        <v>23</v>
      </c>
      <c r="E2" s="365">
        <v>24</v>
      </c>
      <c r="F2" s="365">
        <v>25</v>
      </c>
      <c r="G2" s="365">
        <v>26</v>
      </c>
      <c r="H2" s="365">
        <v>27</v>
      </c>
      <c r="I2" s="365">
        <v>28</v>
      </c>
      <c r="J2" s="365">
        <v>29</v>
      </c>
      <c r="K2" s="365">
        <v>30</v>
      </c>
      <c r="L2" s="365">
        <v>36</v>
      </c>
      <c r="M2" s="365">
        <v>42</v>
      </c>
    </row>
    <row r="3" spans="1:21">
      <c r="P3" s="366" t="s">
        <v>77</v>
      </c>
    </row>
    <row r="4" spans="1:21" ht="12.75" thickBot="1"/>
    <row r="5" spans="1:21" ht="18" customHeight="1">
      <c r="A5" s="367"/>
      <c r="B5" s="367"/>
      <c r="C5" s="367"/>
      <c r="D5" s="367"/>
      <c r="E5" s="367"/>
      <c r="F5" s="367"/>
      <c r="G5" s="367"/>
      <c r="H5" s="368"/>
      <c r="I5" s="368"/>
      <c r="J5" s="369"/>
      <c r="K5" s="369"/>
      <c r="L5" s="369"/>
      <c r="M5" s="369"/>
      <c r="N5" s="370"/>
    </row>
    <row r="6" spans="1:21" ht="18" customHeight="1">
      <c r="A6" s="367"/>
      <c r="B6" s="367"/>
      <c r="C6" s="367"/>
      <c r="D6" s="367"/>
      <c r="E6" s="367"/>
      <c r="F6" s="367"/>
      <c r="G6" s="367"/>
      <c r="H6" s="371"/>
      <c r="I6" s="371"/>
      <c r="J6" s="367"/>
      <c r="K6" s="367"/>
      <c r="L6" s="367"/>
      <c r="M6" s="367"/>
      <c r="N6" s="372"/>
    </row>
    <row r="7" spans="1:21" ht="18" customHeight="1">
      <c r="A7" s="367"/>
      <c r="B7" s="367"/>
      <c r="C7" s="367"/>
      <c r="D7" s="367"/>
      <c r="E7" s="367"/>
      <c r="F7" s="367"/>
      <c r="G7" s="367"/>
      <c r="H7" s="371"/>
      <c r="I7" s="371"/>
      <c r="J7" s="367"/>
      <c r="K7" s="367"/>
      <c r="L7" s="367"/>
      <c r="M7" s="367"/>
      <c r="N7" s="372"/>
    </row>
    <row r="8" spans="1:21" ht="18" customHeight="1">
      <c r="A8" s="373"/>
      <c r="B8" s="373"/>
      <c r="C8" s="373"/>
      <c r="D8" s="373"/>
      <c r="E8" s="373"/>
      <c r="F8" s="373"/>
      <c r="G8" s="373"/>
      <c r="H8" s="374"/>
      <c r="I8" s="374"/>
      <c r="J8" s="375"/>
      <c r="K8" s="375"/>
      <c r="L8" s="373"/>
      <c r="M8" s="373"/>
      <c r="N8" s="372"/>
      <c r="O8" s="364"/>
      <c r="P8" s="364"/>
      <c r="Q8" s="364"/>
      <c r="R8" s="364"/>
      <c r="S8" s="364"/>
      <c r="T8" s="364"/>
      <c r="U8" s="364"/>
    </row>
    <row r="9" spans="1:21" ht="18" customHeight="1">
      <c r="A9" s="373"/>
      <c r="B9" s="373"/>
      <c r="C9" s="373"/>
      <c r="D9" s="373"/>
      <c r="E9" s="373"/>
      <c r="F9" s="373"/>
      <c r="G9" s="373"/>
      <c r="H9" s="374"/>
      <c r="I9" s="374"/>
      <c r="J9" s="375"/>
      <c r="K9" s="375"/>
      <c r="L9" s="373"/>
      <c r="M9" s="373"/>
      <c r="N9" s="372"/>
      <c r="O9" s="364"/>
      <c r="P9" s="364"/>
      <c r="Q9" s="364"/>
      <c r="R9" s="364"/>
      <c r="S9" s="364"/>
      <c r="T9" s="364"/>
      <c r="U9" s="364"/>
    </row>
    <row r="10" spans="1:21" ht="18" customHeight="1">
      <c r="A10" s="373"/>
      <c r="B10" s="373"/>
      <c r="C10" s="373"/>
      <c r="D10" s="373"/>
      <c r="E10" s="373"/>
      <c r="F10" s="373"/>
      <c r="G10" s="373"/>
      <c r="H10" s="371"/>
      <c r="I10" s="371"/>
      <c r="J10" s="367"/>
      <c r="K10" s="367"/>
      <c r="L10" s="367"/>
      <c r="M10" s="367"/>
      <c r="N10" s="372"/>
      <c r="O10" s="364"/>
      <c r="P10" s="364"/>
      <c r="Q10" s="364"/>
      <c r="R10" s="364"/>
      <c r="S10" s="364"/>
      <c r="T10" s="364"/>
      <c r="U10" s="364"/>
    </row>
    <row r="11" spans="1:21" ht="30" customHeight="1">
      <c r="A11" s="376" t="s">
        <v>190</v>
      </c>
      <c r="B11" s="377"/>
      <c r="C11" s="377"/>
      <c r="D11" s="377"/>
      <c r="E11" s="377"/>
      <c r="F11" s="377"/>
      <c r="G11" s="377"/>
      <c r="H11" s="378" t="s">
        <v>3</v>
      </c>
      <c r="I11" s="378" t="s">
        <v>3</v>
      </c>
      <c r="J11" s="373"/>
      <c r="K11" s="373"/>
      <c r="L11" s="373"/>
      <c r="M11" s="367"/>
      <c r="N11" s="372"/>
      <c r="P11" s="379"/>
      <c r="Q11" s="379"/>
      <c r="R11" s="379"/>
      <c r="S11" s="379"/>
      <c r="T11" s="379"/>
      <c r="U11" s="379"/>
    </row>
    <row r="12" spans="1:21" ht="18" customHeight="1">
      <c r="A12" s="380"/>
      <c r="B12" s="377"/>
      <c r="C12" s="377"/>
      <c r="D12" s="377"/>
      <c r="E12" s="377"/>
      <c r="F12" s="377"/>
      <c r="G12" s="377"/>
      <c r="H12" s="378"/>
      <c r="I12" s="378"/>
      <c r="J12" s="373"/>
      <c r="K12" s="373"/>
      <c r="L12" s="373"/>
      <c r="M12" s="367"/>
      <c r="N12" s="372"/>
      <c r="P12" s="379"/>
      <c r="Q12" s="379"/>
      <c r="R12" s="379"/>
      <c r="S12" s="379"/>
      <c r="T12" s="379"/>
      <c r="U12" s="379"/>
    </row>
    <row r="13" spans="1:21" ht="18" customHeight="1">
      <c r="A13" s="380"/>
      <c r="B13" s="377"/>
      <c r="C13" s="377"/>
      <c r="D13" s="377"/>
      <c r="E13" s="377"/>
      <c r="F13" s="377"/>
      <c r="G13" s="377"/>
      <c r="H13" s="378"/>
      <c r="I13" s="378"/>
      <c r="J13" s="373"/>
      <c r="K13" s="373"/>
      <c r="L13" s="373"/>
      <c r="M13" s="367"/>
      <c r="N13" s="372"/>
      <c r="P13" s="379"/>
      <c r="Q13" s="379"/>
      <c r="R13" s="379"/>
      <c r="S13" s="379"/>
      <c r="T13" s="379"/>
      <c r="U13" s="379"/>
    </row>
    <row r="14" spans="1:21" ht="18" customHeight="1">
      <c r="A14" s="380"/>
      <c r="B14" s="377"/>
      <c r="C14" s="377"/>
      <c r="D14" s="377"/>
      <c r="E14" s="377"/>
      <c r="F14" s="377"/>
      <c r="G14" s="377"/>
      <c r="H14" s="378"/>
      <c r="I14" s="378"/>
      <c r="J14" s="373"/>
      <c r="K14" s="373"/>
      <c r="L14" s="373"/>
      <c r="M14" s="367"/>
      <c r="N14" s="372"/>
      <c r="P14" s="379"/>
      <c r="Q14" s="379"/>
      <c r="R14" s="379"/>
      <c r="S14" s="379"/>
      <c r="T14" s="379"/>
      <c r="U14" s="379"/>
    </row>
    <row r="15" spans="1:21" ht="18" customHeight="1">
      <c r="A15" s="373"/>
      <c r="B15" s="373"/>
      <c r="D15" s="373"/>
      <c r="E15" s="373"/>
      <c r="F15" s="373"/>
      <c r="G15" s="373"/>
      <c r="H15" s="378"/>
      <c r="I15" s="378"/>
      <c r="J15" s="373"/>
      <c r="K15" s="373"/>
      <c r="L15" s="373"/>
      <c r="M15" s="373"/>
      <c r="N15" s="372"/>
      <c r="U15" s="379"/>
    </row>
    <row r="16" spans="1:21" ht="18" customHeight="1">
      <c r="A16" s="373"/>
      <c r="B16" s="373"/>
      <c r="D16" s="373"/>
      <c r="E16" s="373"/>
      <c r="F16" s="381"/>
      <c r="G16" s="377"/>
      <c r="H16" s="378"/>
      <c r="I16" s="378"/>
      <c r="J16" s="373"/>
      <c r="K16" s="373"/>
      <c r="L16" s="373"/>
      <c r="M16" s="373"/>
      <c r="N16" s="372"/>
      <c r="U16" s="379"/>
    </row>
    <row r="17" spans="1:21" ht="18" customHeight="1">
      <c r="A17" s="373"/>
      <c r="B17" s="373"/>
      <c r="D17" s="373"/>
      <c r="E17" s="373"/>
      <c r="F17" s="373"/>
      <c r="G17" s="373"/>
      <c r="H17" s="378"/>
      <c r="I17" s="378"/>
      <c r="J17" s="373"/>
      <c r="K17" s="373"/>
      <c r="L17" s="373"/>
      <c r="M17" s="373"/>
      <c r="N17" s="372"/>
      <c r="U17" s="379"/>
    </row>
    <row r="18" spans="1:21" ht="18" customHeight="1">
      <c r="A18" s="373"/>
      <c r="B18" s="373"/>
      <c r="D18" s="373"/>
      <c r="E18" s="373"/>
      <c r="F18" s="381" t="s">
        <v>159</v>
      </c>
      <c r="G18" s="377"/>
      <c r="H18" s="378"/>
      <c r="I18" s="378"/>
      <c r="J18" s="373"/>
      <c r="K18" s="373"/>
      <c r="L18" s="373"/>
      <c r="M18" s="373"/>
      <c r="N18" s="372"/>
      <c r="U18" s="379"/>
    </row>
    <row r="19" spans="1:21" ht="18" customHeight="1">
      <c r="A19" s="373"/>
      <c r="B19" s="373"/>
      <c r="D19" s="373"/>
      <c r="E19" s="373"/>
      <c r="F19" s="373"/>
      <c r="G19" s="373"/>
      <c r="H19" s="378"/>
      <c r="I19" s="378"/>
      <c r="J19" s="373"/>
      <c r="K19" s="373"/>
      <c r="L19" s="373"/>
      <c r="M19" s="373"/>
      <c r="N19" s="372"/>
      <c r="U19" s="379"/>
    </row>
    <row r="20" spans="1:21" ht="18" customHeight="1">
      <c r="A20" s="373"/>
      <c r="B20" s="373"/>
      <c r="D20" s="373"/>
      <c r="E20" s="373"/>
      <c r="F20" s="381" t="s">
        <v>160</v>
      </c>
      <c r="G20" s="377"/>
      <c r="H20" s="378"/>
      <c r="I20" s="378"/>
      <c r="J20" s="373"/>
      <c r="K20" s="373"/>
      <c r="L20" s="373"/>
      <c r="M20" s="373"/>
      <c r="N20" s="372"/>
      <c r="T20" s="379"/>
    </row>
    <row r="21" spans="1:21" ht="18" customHeight="1" thickBot="1">
      <c r="A21" s="382"/>
      <c r="B21" s="382"/>
      <c r="D21" s="382"/>
      <c r="E21" s="382"/>
      <c r="F21" s="382"/>
      <c r="G21" s="382"/>
      <c r="H21" s="378"/>
      <c r="I21" s="378"/>
      <c r="J21" s="373"/>
      <c r="K21" s="373"/>
      <c r="L21" s="373"/>
      <c r="M21" s="373"/>
      <c r="N21" s="372"/>
      <c r="T21" s="379"/>
    </row>
    <row r="22" spans="1:21" ht="18" customHeight="1">
      <c r="A22" s="383" t="s">
        <v>214</v>
      </c>
      <c r="B22" s="384"/>
      <c r="C22" s="385"/>
      <c r="D22" s="385"/>
      <c r="E22" s="385"/>
      <c r="F22" s="385"/>
      <c r="G22" s="385"/>
      <c r="H22" s="378"/>
      <c r="I22" s="378"/>
      <c r="J22" s="373"/>
      <c r="K22" s="373"/>
      <c r="L22" s="373"/>
      <c r="M22" s="373"/>
      <c r="N22" s="372"/>
      <c r="S22" s="379"/>
      <c r="T22" s="379"/>
    </row>
    <row r="23" spans="1:21" ht="18" customHeight="1" thickBot="1">
      <c r="A23" s="386" t="s">
        <v>307</v>
      </c>
      <c r="B23" s="382"/>
      <c r="C23" s="387"/>
      <c r="D23" s="387"/>
      <c r="E23" s="387"/>
      <c r="F23" s="387"/>
      <c r="G23" s="387"/>
      <c r="H23" s="388"/>
      <c r="I23" s="388"/>
      <c r="J23" s="382"/>
      <c r="K23" s="382"/>
      <c r="L23" s="382"/>
      <c r="M23" s="382"/>
      <c r="N23" s="389"/>
      <c r="S23" s="379"/>
      <c r="T23" s="379"/>
    </row>
    <row r="24" spans="1:21" s="393" customFormat="1" ht="22.15" customHeight="1" thickBot="1">
      <c r="A24" s="390" t="s">
        <v>156</v>
      </c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2"/>
    </row>
    <row r="25" spans="1:21" ht="18" customHeight="1">
      <c r="A25" s="394"/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72"/>
    </row>
    <row r="26" spans="1:21" ht="18" customHeight="1">
      <c r="A26" s="378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2"/>
    </row>
    <row r="27" spans="1:21" ht="18" customHeight="1">
      <c r="A27" s="378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2"/>
    </row>
    <row r="28" spans="1:21" ht="18" customHeight="1">
      <c r="A28" s="378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2"/>
    </row>
    <row r="29" spans="1:21" ht="18" customHeight="1">
      <c r="A29" s="378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2"/>
    </row>
    <row r="30" spans="1:21" ht="18" customHeight="1">
      <c r="A30" s="378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2"/>
    </row>
    <row r="31" spans="1:21" ht="18" customHeight="1">
      <c r="A31" s="378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2"/>
    </row>
    <row r="32" spans="1:21" ht="18" customHeight="1">
      <c r="A32" s="378"/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2"/>
    </row>
    <row r="33" spans="1:14" ht="18" customHeight="1">
      <c r="A33" s="378"/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2"/>
    </row>
    <row r="34" spans="1:14" ht="18" customHeight="1">
      <c r="A34" s="378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2"/>
    </row>
    <row r="35" spans="1:14" ht="18" customHeight="1">
      <c r="A35" s="378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2"/>
    </row>
    <row r="36" spans="1:14" ht="18" customHeight="1" thickBot="1">
      <c r="A36" s="388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9"/>
    </row>
    <row r="37" spans="1:14" s="393" customFormat="1" ht="19.899999999999999" customHeight="1" thickBot="1">
      <c r="A37" s="396" t="s">
        <v>124</v>
      </c>
      <c r="B37" s="397" t="s">
        <v>191</v>
      </c>
      <c r="C37" s="398" t="s">
        <v>192</v>
      </c>
      <c r="D37" s="398" t="s">
        <v>193</v>
      </c>
      <c r="E37" s="398" t="s">
        <v>194</v>
      </c>
      <c r="F37" s="398" t="s">
        <v>195</v>
      </c>
      <c r="G37" s="398" t="s">
        <v>196</v>
      </c>
      <c r="H37" s="398" t="s">
        <v>197</v>
      </c>
      <c r="I37" s="398" t="s">
        <v>198</v>
      </c>
      <c r="J37" s="398" t="s">
        <v>199</v>
      </c>
      <c r="K37" s="398" t="s">
        <v>200</v>
      </c>
      <c r="L37" s="398" t="s">
        <v>201</v>
      </c>
      <c r="M37" s="398" t="s">
        <v>202</v>
      </c>
      <c r="N37" s="399" t="s">
        <v>14</v>
      </c>
    </row>
    <row r="38" spans="1:14" s="393" customFormat="1" ht="19.899999999999999" customHeight="1">
      <c r="A38" s="400" t="s">
        <v>159</v>
      </c>
      <c r="B38" s="589">
        <f>'No.5_1（歩行者交通量）'!B27</f>
        <v>4</v>
      </c>
      <c r="C38" s="584">
        <f>'No.5_1（歩行者交通量）'!B34</f>
        <v>2</v>
      </c>
      <c r="D38" s="584">
        <f>'No.5_1（歩行者交通量）'!B35</f>
        <v>6</v>
      </c>
      <c r="E38" s="584">
        <f>'No.5_1（歩行者交通量）'!B36</f>
        <v>3</v>
      </c>
      <c r="F38" s="584">
        <f>'No.5_1（歩行者交通量）'!B37</f>
        <v>1</v>
      </c>
      <c r="G38" s="584">
        <f>'No.5_1（歩行者交通量）'!B38</f>
        <v>1</v>
      </c>
      <c r="H38" s="584">
        <f>'No.5_1（歩行者交通量）'!B39</f>
        <v>6</v>
      </c>
      <c r="I38" s="584">
        <f>'No.5_1（歩行者交通量）'!B40</f>
        <v>5</v>
      </c>
      <c r="J38" s="584">
        <f>'No.5_1（歩行者交通量）'!B41</f>
        <v>4</v>
      </c>
      <c r="K38" s="584">
        <f>'No.5_1（歩行者交通量）'!B42</f>
        <v>1</v>
      </c>
      <c r="L38" s="584">
        <f>'No.5_1（歩行者交通量）'!B49</f>
        <v>2</v>
      </c>
      <c r="M38" s="585">
        <f>'No.5_1（歩行者交通量）'!B56</f>
        <v>1</v>
      </c>
      <c r="N38" s="454">
        <f>SUM(B38:M38)</f>
        <v>36</v>
      </c>
    </row>
    <row r="39" spans="1:14" s="393" customFormat="1" ht="19.899999999999999" customHeight="1" thickBot="1">
      <c r="A39" s="402" t="s">
        <v>160</v>
      </c>
      <c r="B39" s="586">
        <f>'No.5_1（歩行者交通量）'!C27</f>
        <v>3</v>
      </c>
      <c r="C39" s="587">
        <f>'No.5_1（歩行者交通量）'!C34</f>
        <v>0</v>
      </c>
      <c r="D39" s="587">
        <f>'No.5_1（歩行者交通量）'!C35</f>
        <v>0</v>
      </c>
      <c r="E39" s="587">
        <f>'No.5_1（歩行者交通量）'!C36</f>
        <v>1</v>
      </c>
      <c r="F39" s="587">
        <f>'No.5_1（歩行者交通量）'!C37</f>
        <v>0</v>
      </c>
      <c r="G39" s="587">
        <f>'No.5_1（歩行者交通量）'!C38</f>
        <v>0</v>
      </c>
      <c r="H39" s="587">
        <f>'No.5_1（歩行者交通量）'!C39</f>
        <v>3</v>
      </c>
      <c r="I39" s="587">
        <f>'No.5_1（歩行者交通量）'!C40</f>
        <v>1</v>
      </c>
      <c r="J39" s="587">
        <f>'No.5_1（歩行者交通量）'!C41</f>
        <v>1</v>
      </c>
      <c r="K39" s="587">
        <f>'No.5_1（歩行者交通量）'!C42</f>
        <v>1</v>
      </c>
      <c r="L39" s="587">
        <f>'No.5_1（歩行者交通量）'!C49</f>
        <v>0</v>
      </c>
      <c r="M39" s="588">
        <f>'No.5_1（歩行者交通量）'!C56</f>
        <v>0</v>
      </c>
      <c r="N39" s="405">
        <f t="shared" ref="N39:N40" si="0">SUM(B39:M39)</f>
        <v>10</v>
      </c>
    </row>
    <row r="40" spans="1:14" s="393" customFormat="1" ht="19.899999999999999" customHeight="1" thickBot="1">
      <c r="A40" s="406" t="s">
        <v>126</v>
      </c>
      <c r="B40" s="455">
        <f>SUM(B38:B39)</f>
        <v>7</v>
      </c>
      <c r="C40" s="456">
        <f>SUM(C38:C39)</f>
        <v>2</v>
      </c>
      <c r="D40" s="456">
        <f t="shared" ref="D40:M40" si="1">SUM(D38:D39)</f>
        <v>6</v>
      </c>
      <c r="E40" s="456">
        <f t="shared" si="1"/>
        <v>4</v>
      </c>
      <c r="F40" s="456">
        <f t="shared" si="1"/>
        <v>1</v>
      </c>
      <c r="G40" s="456">
        <f t="shared" si="1"/>
        <v>1</v>
      </c>
      <c r="H40" s="456">
        <f t="shared" si="1"/>
        <v>9</v>
      </c>
      <c r="I40" s="456">
        <f t="shared" si="1"/>
        <v>6</v>
      </c>
      <c r="J40" s="456">
        <f t="shared" si="1"/>
        <v>5</v>
      </c>
      <c r="K40" s="456">
        <f t="shared" si="1"/>
        <v>2</v>
      </c>
      <c r="L40" s="456">
        <f t="shared" si="1"/>
        <v>2</v>
      </c>
      <c r="M40" s="457">
        <f t="shared" si="1"/>
        <v>1</v>
      </c>
      <c r="N40" s="401">
        <f t="shared" si="0"/>
        <v>46</v>
      </c>
    </row>
    <row r="41" spans="1:14" s="393" customFormat="1" ht="22.15" customHeight="1" thickBot="1">
      <c r="A41" s="390" t="s">
        <v>157</v>
      </c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2"/>
    </row>
    <row r="42" spans="1:14" ht="18" customHeight="1">
      <c r="A42" s="394"/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72"/>
    </row>
    <row r="43" spans="1:14" ht="18" customHeight="1">
      <c r="A43" s="378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2"/>
    </row>
    <row r="44" spans="1:14" ht="18" customHeight="1">
      <c r="A44" s="378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2"/>
    </row>
    <row r="45" spans="1:14" ht="18" customHeight="1">
      <c r="A45" s="378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2"/>
    </row>
    <row r="46" spans="1:14" ht="18" customHeight="1">
      <c r="A46" s="378"/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2"/>
    </row>
    <row r="47" spans="1:14" ht="18" customHeight="1">
      <c r="A47" s="378"/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2"/>
    </row>
    <row r="48" spans="1:14" ht="18" customHeight="1">
      <c r="A48" s="378"/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2"/>
    </row>
    <row r="49" spans="1:14" ht="18" customHeight="1">
      <c r="A49" s="378"/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2"/>
    </row>
    <row r="50" spans="1:14" ht="18" customHeight="1">
      <c r="A50" s="378"/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2"/>
    </row>
    <row r="51" spans="1:14" ht="18" customHeight="1">
      <c r="A51" s="378"/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2"/>
    </row>
    <row r="52" spans="1:14" ht="18" customHeight="1">
      <c r="A52" s="378"/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2"/>
    </row>
    <row r="53" spans="1:14" ht="18" customHeight="1" thickBot="1">
      <c r="A53" s="388"/>
      <c r="B53" s="382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9"/>
    </row>
    <row r="54" spans="1:14" s="393" customFormat="1" ht="19.899999999999999" customHeight="1" thickBot="1">
      <c r="A54" s="396" t="s">
        <v>124</v>
      </c>
      <c r="B54" s="397" t="s">
        <v>191</v>
      </c>
      <c r="C54" s="398" t="s">
        <v>192</v>
      </c>
      <c r="D54" s="398" t="s">
        <v>193</v>
      </c>
      <c r="E54" s="398" t="s">
        <v>194</v>
      </c>
      <c r="F54" s="398" t="s">
        <v>195</v>
      </c>
      <c r="G54" s="398" t="s">
        <v>196</v>
      </c>
      <c r="H54" s="398" t="s">
        <v>197</v>
      </c>
      <c r="I54" s="398" t="s">
        <v>198</v>
      </c>
      <c r="J54" s="398" t="s">
        <v>199</v>
      </c>
      <c r="K54" s="398" t="s">
        <v>200</v>
      </c>
      <c r="L54" s="398" t="s">
        <v>201</v>
      </c>
      <c r="M54" s="398" t="s">
        <v>202</v>
      </c>
      <c r="N54" s="399" t="s">
        <v>14</v>
      </c>
    </row>
    <row r="55" spans="1:14" s="393" customFormat="1" ht="19.899999999999999" customHeight="1">
      <c r="A55" s="400" t="s">
        <v>159</v>
      </c>
      <c r="B55" s="451">
        <f>'No.5_1（歩行者交通量）'!E27</f>
        <v>2</v>
      </c>
      <c r="C55" s="452">
        <f>'No.5_1（歩行者交通量）'!E34</f>
        <v>0</v>
      </c>
      <c r="D55" s="452">
        <f>'No.5_1（歩行者交通量）'!E35</f>
        <v>3</v>
      </c>
      <c r="E55" s="452">
        <f>'No.5_1（歩行者交通量）'!E36</f>
        <v>2</v>
      </c>
      <c r="F55" s="452">
        <f>'No.5_1（歩行者交通量）'!E37</f>
        <v>0</v>
      </c>
      <c r="G55" s="452">
        <f>'No.5_1（歩行者交通量）'!E38</f>
        <v>3</v>
      </c>
      <c r="H55" s="452">
        <f>'No.5_1（歩行者交通量）'!E39</f>
        <v>6</v>
      </c>
      <c r="I55" s="452">
        <f>'No.5_1（歩行者交通量）'!E40</f>
        <v>3</v>
      </c>
      <c r="J55" s="452">
        <f>'No.5_1（歩行者交通量）'!E41</f>
        <v>2</v>
      </c>
      <c r="K55" s="452">
        <f>'No.5_1（歩行者交通量）'!E42</f>
        <v>2</v>
      </c>
      <c r="L55" s="452">
        <f>'No.5_1（歩行者交通量）'!E49</f>
        <v>0</v>
      </c>
      <c r="M55" s="453">
        <f>'No.5_1（歩行者交通量）'!E56</f>
        <v>0</v>
      </c>
      <c r="N55" s="454">
        <f>SUM(B55:M55)</f>
        <v>23</v>
      </c>
    </row>
    <row r="56" spans="1:14" s="393" customFormat="1" ht="19.899999999999999" customHeight="1" thickBot="1">
      <c r="A56" s="402" t="s">
        <v>160</v>
      </c>
      <c r="B56" s="455">
        <f>'No.5_1（歩行者交通量）'!F27</f>
        <v>1</v>
      </c>
      <c r="C56" s="456">
        <f>'No.5_1（歩行者交通量）'!F34</f>
        <v>0</v>
      </c>
      <c r="D56" s="456">
        <f>'No.5_1（歩行者交通量）'!F35</f>
        <v>0</v>
      </c>
      <c r="E56" s="456">
        <f>'No.5_1（歩行者交通量）'!F36</f>
        <v>0</v>
      </c>
      <c r="F56" s="456">
        <f>'No.5_1（歩行者交通量）'!F37</f>
        <v>0</v>
      </c>
      <c r="G56" s="456">
        <f>'No.5_1（歩行者交通量）'!F38</f>
        <v>0</v>
      </c>
      <c r="H56" s="456">
        <f>'No.5_1（歩行者交通量）'!F39</f>
        <v>0</v>
      </c>
      <c r="I56" s="456">
        <f>'No.5_1（歩行者交通量）'!F40</f>
        <v>3</v>
      </c>
      <c r="J56" s="456">
        <f>'No.5_1（歩行者交通量）'!F41</f>
        <v>2</v>
      </c>
      <c r="K56" s="456">
        <f>'No.5_1（歩行者交通量）'!F42</f>
        <v>0</v>
      </c>
      <c r="L56" s="456">
        <f>'No.5_1（歩行者交通量）'!F49</f>
        <v>0</v>
      </c>
      <c r="M56" s="457">
        <f>'No.5_1（歩行者交通量）'!F56</f>
        <v>0</v>
      </c>
      <c r="N56" s="405">
        <f t="shared" ref="N56:N57" si="2">SUM(B56:M56)</f>
        <v>6</v>
      </c>
    </row>
    <row r="57" spans="1:14" s="393" customFormat="1" ht="19.899999999999999" customHeight="1" thickBot="1">
      <c r="A57" s="406" t="s">
        <v>126</v>
      </c>
      <c r="B57" s="455">
        <f>SUM(B55:B56)</f>
        <v>3</v>
      </c>
      <c r="C57" s="456">
        <f>SUM(C55:C56)</f>
        <v>0</v>
      </c>
      <c r="D57" s="456">
        <f t="shared" ref="D57:M57" si="3">SUM(D55:D56)</f>
        <v>3</v>
      </c>
      <c r="E57" s="456">
        <f t="shared" si="3"/>
        <v>2</v>
      </c>
      <c r="F57" s="456">
        <f t="shared" si="3"/>
        <v>0</v>
      </c>
      <c r="G57" s="456">
        <f t="shared" si="3"/>
        <v>3</v>
      </c>
      <c r="H57" s="456">
        <f t="shared" si="3"/>
        <v>6</v>
      </c>
      <c r="I57" s="456">
        <f t="shared" si="3"/>
        <v>6</v>
      </c>
      <c r="J57" s="456">
        <f t="shared" si="3"/>
        <v>4</v>
      </c>
      <c r="K57" s="456">
        <f t="shared" si="3"/>
        <v>2</v>
      </c>
      <c r="L57" s="456">
        <f t="shared" si="3"/>
        <v>0</v>
      </c>
      <c r="M57" s="457">
        <f t="shared" si="3"/>
        <v>0</v>
      </c>
      <c r="N57" s="401">
        <f t="shared" si="2"/>
        <v>29</v>
      </c>
    </row>
    <row r="58" spans="1:14" s="393" customFormat="1" ht="22.15" customHeight="1" thickBot="1">
      <c r="A58" s="390" t="s">
        <v>203</v>
      </c>
      <c r="B58" s="391"/>
      <c r="C58" s="391"/>
      <c r="D58" s="391"/>
      <c r="E58" s="391"/>
      <c r="F58" s="391"/>
      <c r="G58" s="391"/>
      <c r="H58" s="391"/>
      <c r="I58" s="391"/>
      <c r="J58" s="391"/>
      <c r="K58" s="391"/>
      <c r="L58" s="391"/>
      <c r="M58" s="391"/>
      <c r="N58" s="392"/>
    </row>
    <row r="59" spans="1:14" ht="18" customHeight="1">
      <c r="A59" s="394"/>
      <c r="B59" s="395"/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72"/>
    </row>
    <row r="60" spans="1:14" ht="18" customHeight="1">
      <c r="A60" s="378"/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2"/>
    </row>
    <row r="61" spans="1:14" ht="18" customHeight="1">
      <c r="A61" s="378"/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2"/>
    </row>
    <row r="62" spans="1:14" ht="18" customHeight="1">
      <c r="A62" s="378"/>
      <c r="B62" s="373"/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2"/>
    </row>
    <row r="63" spans="1:14" ht="18" customHeight="1">
      <c r="A63" s="378"/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2"/>
    </row>
    <row r="64" spans="1:14" ht="18" customHeight="1">
      <c r="A64" s="378"/>
      <c r="B64" s="373"/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2"/>
    </row>
    <row r="65" spans="1:14" ht="18" customHeight="1">
      <c r="A65" s="378"/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2"/>
    </row>
    <row r="66" spans="1:14" ht="18" customHeight="1">
      <c r="A66" s="378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2"/>
    </row>
    <row r="67" spans="1:14" ht="18" customHeight="1">
      <c r="A67" s="378"/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2"/>
    </row>
    <row r="68" spans="1:14" ht="18" customHeight="1">
      <c r="A68" s="378"/>
      <c r="B68" s="373"/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2"/>
    </row>
    <row r="69" spans="1:14" ht="18" customHeight="1">
      <c r="A69" s="378"/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2"/>
    </row>
    <row r="70" spans="1:14" ht="18" customHeight="1" thickBot="1">
      <c r="A70" s="388"/>
      <c r="B70" s="382"/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9"/>
    </row>
    <row r="71" spans="1:14" s="393" customFormat="1" ht="19.899999999999999" customHeight="1" thickBot="1">
      <c r="A71" s="396" t="s">
        <v>124</v>
      </c>
      <c r="B71" s="397" t="s">
        <v>191</v>
      </c>
      <c r="C71" s="398" t="s">
        <v>192</v>
      </c>
      <c r="D71" s="398" t="s">
        <v>193</v>
      </c>
      <c r="E71" s="398" t="s">
        <v>194</v>
      </c>
      <c r="F71" s="398" t="s">
        <v>195</v>
      </c>
      <c r="G71" s="398" t="s">
        <v>196</v>
      </c>
      <c r="H71" s="398" t="s">
        <v>197</v>
      </c>
      <c r="I71" s="398" t="s">
        <v>198</v>
      </c>
      <c r="J71" s="398" t="s">
        <v>199</v>
      </c>
      <c r="K71" s="398" t="s">
        <v>200</v>
      </c>
      <c r="L71" s="398" t="s">
        <v>201</v>
      </c>
      <c r="M71" s="398" t="s">
        <v>202</v>
      </c>
      <c r="N71" s="399" t="s">
        <v>14</v>
      </c>
    </row>
    <row r="72" spans="1:14" s="393" customFormat="1" ht="19.899999999999999" customHeight="1">
      <c r="A72" s="400" t="s">
        <v>159</v>
      </c>
      <c r="B72" s="451">
        <f>B38+B55</f>
        <v>6</v>
      </c>
      <c r="C72" s="452">
        <f t="shared" ref="C72:M73" si="4">C38+C55</f>
        <v>2</v>
      </c>
      <c r="D72" s="452">
        <f t="shared" si="4"/>
        <v>9</v>
      </c>
      <c r="E72" s="452">
        <f t="shared" si="4"/>
        <v>5</v>
      </c>
      <c r="F72" s="452">
        <f t="shared" si="4"/>
        <v>1</v>
      </c>
      <c r="G72" s="452">
        <f t="shared" si="4"/>
        <v>4</v>
      </c>
      <c r="H72" s="452">
        <f t="shared" si="4"/>
        <v>12</v>
      </c>
      <c r="I72" s="452">
        <f t="shared" si="4"/>
        <v>8</v>
      </c>
      <c r="J72" s="452">
        <f t="shared" si="4"/>
        <v>6</v>
      </c>
      <c r="K72" s="452">
        <f t="shared" si="4"/>
        <v>3</v>
      </c>
      <c r="L72" s="452">
        <f t="shared" si="4"/>
        <v>2</v>
      </c>
      <c r="M72" s="453">
        <f t="shared" si="4"/>
        <v>1</v>
      </c>
      <c r="N72" s="454">
        <f>SUM(B72:M72)</f>
        <v>59</v>
      </c>
    </row>
    <row r="73" spans="1:14" s="393" customFormat="1" ht="19.899999999999999" customHeight="1" thickBot="1">
      <c r="A73" s="402" t="s">
        <v>160</v>
      </c>
      <c r="B73" s="455">
        <f>B39+B56</f>
        <v>4</v>
      </c>
      <c r="C73" s="456">
        <f t="shared" si="4"/>
        <v>0</v>
      </c>
      <c r="D73" s="456">
        <f t="shared" si="4"/>
        <v>0</v>
      </c>
      <c r="E73" s="456">
        <f t="shared" si="4"/>
        <v>1</v>
      </c>
      <c r="F73" s="456">
        <f t="shared" si="4"/>
        <v>0</v>
      </c>
      <c r="G73" s="456">
        <f t="shared" si="4"/>
        <v>0</v>
      </c>
      <c r="H73" s="456">
        <f t="shared" si="4"/>
        <v>3</v>
      </c>
      <c r="I73" s="456">
        <f t="shared" si="4"/>
        <v>4</v>
      </c>
      <c r="J73" s="456">
        <f t="shared" si="4"/>
        <v>3</v>
      </c>
      <c r="K73" s="456">
        <f t="shared" si="4"/>
        <v>1</v>
      </c>
      <c r="L73" s="456">
        <f t="shared" si="4"/>
        <v>0</v>
      </c>
      <c r="M73" s="457">
        <f t="shared" si="4"/>
        <v>0</v>
      </c>
      <c r="N73" s="405">
        <f t="shared" ref="N73:N74" si="5">SUM(B73:M73)</f>
        <v>16</v>
      </c>
    </row>
    <row r="74" spans="1:14" s="393" customFormat="1" ht="19.899999999999999" customHeight="1" thickBot="1">
      <c r="A74" s="406" t="s">
        <v>126</v>
      </c>
      <c r="B74" s="455">
        <f>SUM(B72:B73)</f>
        <v>10</v>
      </c>
      <c r="C74" s="456">
        <f>SUM(C72:C73)</f>
        <v>2</v>
      </c>
      <c r="D74" s="456">
        <f t="shared" ref="D74:M74" si="6">SUM(D72:D73)</f>
        <v>9</v>
      </c>
      <c r="E74" s="456">
        <f t="shared" si="6"/>
        <v>6</v>
      </c>
      <c r="F74" s="456">
        <f t="shared" si="6"/>
        <v>1</v>
      </c>
      <c r="G74" s="456">
        <f t="shared" si="6"/>
        <v>4</v>
      </c>
      <c r="H74" s="456">
        <f t="shared" si="6"/>
        <v>15</v>
      </c>
      <c r="I74" s="456">
        <f t="shared" si="6"/>
        <v>12</v>
      </c>
      <c r="J74" s="456">
        <f t="shared" si="6"/>
        <v>9</v>
      </c>
      <c r="K74" s="456">
        <f t="shared" si="6"/>
        <v>4</v>
      </c>
      <c r="L74" s="456">
        <f t="shared" si="6"/>
        <v>2</v>
      </c>
      <c r="M74" s="457">
        <f t="shared" si="6"/>
        <v>1</v>
      </c>
      <c r="N74" s="401">
        <f t="shared" si="5"/>
        <v>75</v>
      </c>
    </row>
  </sheetData>
  <phoneticPr fontId="3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U74"/>
  <sheetViews>
    <sheetView view="pageBreakPreview" topLeftCell="A3" zoomScale="40" zoomScaleNormal="75" zoomScaleSheetLayoutView="40" workbookViewId="0">
      <selection activeCell="N72" sqref="N72:N74"/>
    </sheetView>
  </sheetViews>
  <sheetFormatPr defaultRowHeight="12"/>
  <cols>
    <col min="1" max="1" width="16" style="364" customWidth="1"/>
    <col min="2" max="13" width="14.1640625" style="364" customWidth="1"/>
    <col min="14" max="14" width="16.83203125" style="366" customWidth="1"/>
    <col min="15" max="16384" width="9.33203125" style="366"/>
  </cols>
  <sheetData>
    <row r="1" spans="1:21" hidden="1">
      <c r="B1" s="365">
        <v>11</v>
      </c>
      <c r="C1" s="365">
        <v>17</v>
      </c>
      <c r="D1" s="365">
        <v>23</v>
      </c>
      <c r="E1" s="365">
        <v>24</v>
      </c>
      <c r="F1" s="365">
        <v>25</v>
      </c>
      <c r="G1" s="365">
        <v>26</v>
      </c>
      <c r="H1" s="365">
        <v>27</v>
      </c>
      <c r="I1" s="365">
        <v>28</v>
      </c>
      <c r="J1" s="365">
        <v>29</v>
      </c>
      <c r="K1" s="365">
        <v>30</v>
      </c>
      <c r="L1" s="365">
        <v>31</v>
      </c>
      <c r="M1" s="365">
        <v>37</v>
      </c>
    </row>
    <row r="2" spans="1:21" hidden="1">
      <c r="B2" s="365">
        <v>16</v>
      </c>
      <c r="C2" s="365">
        <v>22</v>
      </c>
      <c r="D2" s="365">
        <v>23</v>
      </c>
      <c r="E2" s="365">
        <v>24</v>
      </c>
      <c r="F2" s="365">
        <v>25</v>
      </c>
      <c r="G2" s="365">
        <v>26</v>
      </c>
      <c r="H2" s="365">
        <v>27</v>
      </c>
      <c r="I2" s="365">
        <v>28</v>
      </c>
      <c r="J2" s="365">
        <v>29</v>
      </c>
      <c r="K2" s="365">
        <v>30</v>
      </c>
      <c r="L2" s="365">
        <v>36</v>
      </c>
      <c r="M2" s="365">
        <v>42</v>
      </c>
    </row>
    <row r="3" spans="1:21">
      <c r="P3" s="366" t="s">
        <v>77</v>
      </c>
    </row>
    <row r="4" spans="1:21" ht="12.75" thickBot="1"/>
    <row r="5" spans="1:21" ht="18" customHeight="1">
      <c r="A5" s="367"/>
      <c r="B5" s="367"/>
      <c r="C5" s="367"/>
      <c r="D5" s="367"/>
      <c r="E5" s="367"/>
      <c r="F5" s="367"/>
      <c r="G5" s="367"/>
      <c r="H5" s="368"/>
      <c r="I5" s="368"/>
      <c r="J5" s="369"/>
      <c r="K5" s="369"/>
      <c r="L5" s="369"/>
      <c r="M5" s="369"/>
      <c r="N5" s="370"/>
    </row>
    <row r="6" spans="1:21" ht="18" customHeight="1">
      <c r="A6" s="367"/>
      <c r="B6" s="367"/>
      <c r="C6" s="367"/>
      <c r="D6" s="367"/>
      <c r="E6" s="367"/>
      <c r="F6" s="367"/>
      <c r="G6" s="367"/>
      <c r="H6" s="371"/>
      <c r="I6" s="371"/>
      <c r="J6" s="367"/>
      <c r="K6" s="367"/>
      <c r="L6" s="367"/>
      <c r="M6" s="367"/>
      <c r="N6" s="372"/>
    </row>
    <row r="7" spans="1:21" ht="18" customHeight="1">
      <c r="A7" s="367"/>
      <c r="B7" s="367"/>
      <c r="C7" s="367"/>
      <c r="D7" s="367"/>
      <c r="E7" s="367"/>
      <c r="F7" s="367"/>
      <c r="G7" s="367"/>
      <c r="H7" s="371"/>
      <c r="I7" s="371"/>
      <c r="J7" s="367"/>
      <c r="K7" s="367"/>
      <c r="L7" s="367"/>
      <c r="M7" s="367"/>
      <c r="N7" s="372"/>
    </row>
    <row r="8" spans="1:21" ht="18" customHeight="1">
      <c r="A8" s="373"/>
      <c r="B8" s="373"/>
      <c r="C8" s="373"/>
      <c r="D8" s="373"/>
      <c r="E8" s="373"/>
      <c r="F8" s="373"/>
      <c r="G8" s="373"/>
      <c r="H8" s="374"/>
      <c r="I8" s="374"/>
      <c r="J8" s="375"/>
      <c r="K8" s="375"/>
      <c r="L8" s="373"/>
      <c r="M8" s="373"/>
      <c r="N8" s="372"/>
      <c r="O8" s="364"/>
      <c r="P8" s="364"/>
      <c r="Q8" s="364"/>
      <c r="R8" s="364"/>
      <c r="S8" s="364"/>
      <c r="T8" s="364"/>
      <c r="U8" s="364"/>
    </row>
    <row r="9" spans="1:21" ht="18" customHeight="1">
      <c r="A9" s="373"/>
      <c r="B9" s="373"/>
      <c r="C9" s="373"/>
      <c r="D9" s="373"/>
      <c r="E9" s="373"/>
      <c r="F9" s="373"/>
      <c r="G9" s="373"/>
      <c r="H9" s="374"/>
      <c r="I9" s="374"/>
      <c r="J9" s="375"/>
      <c r="K9" s="375"/>
      <c r="L9" s="373"/>
      <c r="M9" s="373"/>
      <c r="N9" s="372"/>
      <c r="O9" s="364"/>
      <c r="P9" s="364"/>
      <c r="Q9" s="364"/>
      <c r="R9" s="364"/>
      <c r="S9" s="364"/>
      <c r="T9" s="364"/>
      <c r="U9" s="364"/>
    </row>
    <row r="10" spans="1:21" ht="18" customHeight="1">
      <c r="A10" s="373"/>
      <c r="B10" s="373"/>
      <c r="C10" s="373"/>
      <c r="D10" s="373"/>
      <c r="E10" s="373"/>
      <c r="F10" s="373"/>
      <c r="G10" s="373"/>
      <c r="H10" s="371"/>
      <c r="I10" s="371"/>
      <c r="J10" s="367"/>
      <c r="K10" s="367"/>
      <c r="L10" s="367"/>
      <c r="M10" s="367"/>
      <c r="N10" s="372"/>
      <c r="O10" s="364"/>
      <c r="P10" s="364"/>
      <c r="Q10" s="364"/>
      <c r="R10" s="364"/>
      <c r="S10" s="364"/>
      <c r="T10" s="364"/>
      <c r="U10" s="364"/>
    </row>
    <row r="11" spans="1:21" ht="30" customHeight="1">
      <c r="A11" s="376" t="s">
        <v>204</v>
      </c>
      <c r="B11" s="377"/>
      <c r="C11" s="377"/>
      <c r="D11" s="377"/>
      <c r="E11" s="377"/>
      <c r="F11" s="377"/>
      <c r="G11" s="377"/>
      <c r="H11" s="378" t="s">
        <v>3</v>
      </c>
      <c r="I11" s="378" t="s">
        <v>3</v>
      </c>
      <c r="J11" s="373"/>
      <c r="K11" s="373"/>
      <c r="L11" s="373"/>
      <c r="M11" s="367"/>
      <c r="N11" s="372"/>
      <c r="P11" s="379"/>
      <c r="Q11" s="379"/>
      <c r="R11" s="379"/>
      <c r="S11" s="379"/>
      <c r="T11" s="379"/>
      <c r="U11" s="379"/>
    </row>
    <row r="12" spans="1:21" ht="18" customHeight="1">
      <c r="A12" s="380"/>
      <c r="B12" s="377"/>
      <c r="C12" s="377"/>
      <c r="D12" s="377"/>
      <c r="E12" s="377"/>
      <c r="F12" s="377"/>
      <c r="G12" s="377"/>
      <c r="H12" s="378"/>
      <c r="I12" s="378"/>
      <c r="J12" s="373"/>
      <c r="K12" s="373"/>
      <c r="L12" s="373"/>
      <c r="M12" s="367"/>
      <c r="N12" s="372"/>
      <c r="P12" s="379"/>
      <c r="Q12" s="379"/>
      <c r="R12" s="379"/>
      <c r="S12" s="379"/>
      <c r="T12" s="379"/>
      <c r="U12" s="379"/>
    </row>
    <row r="13" spans="1:21" ht="18" customHeight="1">
      <c r="A13" s="380"/>
      <c r="B13" s="377"/>
      <c r="C13" s="377"/>
      <c r="D13" s="377"/>
      <c r="E13" s="377"/>
      <c r="F13" s="377"/>
      <c r="G13" s="377"/>
      <c r="H13" s="378"/>
      <c r="I13" s="378"/>
      <c r="J13" s="373"/>
      <c r="K13" s="373"/>
      <c r="L13" s="373"/>
      <c r="M13" s="367"/>
      <c r="N13" s="372"/>
      <c r="P13" s="379"/>
      <c r="Q13" s="379"/>
      <c r="R13" s="379"/>
      <c r="S13" s="379"/>
      <c r="T13" s="379"/>
      <c r="U13" s="379"/>
    </row>
    <row r="14" spans="1:21" ht="18" customHeight="1">
      <c r="A14" s="380"/>
      <c r="B14" s="377"/>
      <c r="C14" s="377"/>
      <c r="D14" s="377"/>
      <c r="E14" s="377"/>
      <c r="F14" s="377"/>
      <c r="G14" s="377"/>
      <c r="H14" s="378"/>
      <c r="I14" s="378"/>
      <c r="J14" s="373"/>
      <c r="K14" s="373"/>
      <c r="L14" s="373"/>
      <c r="M14" s="367"/>
      <c r="N14" s="372"/>
      <c r="P14" s="379"/>
      <c r="Q14" s="379"/>
      <c r="R14" s="379"/>
      <c r="S14" s="379"/>
      <c r="T14" s="379"/>
      <c r="U14" s="379"/>
    </row>
    <row r="15" spans="1:21" ht="18" customHeight="1">
      <c r="A15" s="373"/>
      <c r="B15" s="373"/>
      <c r="D15" s="373"/>
      <c r="E15" s="373"/>
      <c r="F15" s="373"/>
      <c r="G15" s="373"/>
      <c r="H15" s="378"/>
      <c r="I15" s="378"/>
      <c r="J15" s="373"/>
      <c r="K15" s="373"/>
      <c r="L15" s="373"/>
      <c r="M15" s="373"/>
      <c r="N15" s="372"/>
      <c r="U15" s="379"/>
    </row>
    <row r="16" spans="1:21" ht="18" customHeight="1">
      <c r="A16" s="373"/>
      <c r="B16" s="373"/>
      <c r="D16" s="373"/>
      <c r="E16" s="373"/>
      <c r="F16" s="381"/>
      <c r="G16" s="377"/>
      <c r="H16" s="378"/>
      <c r="I16" s="378"/>
      <c r="J16" s="373"/>
      <c r="K16" s="373"/>
      <c r="L16" s="373"/>
      <c r="M16" s="373"/>
      <c r="N16" s="372"/>
      <c r="U16" s="379"/>
    </row>
    <row r="17" spans="1:21" ht="18" customHeight="1">
      <c r="A17" s="373"/>
      <c r="B17" s="373"/>
      <c r="D17" s="373"/>
      <c r="E17" s="373"/>
      <c r="F17" s="373"/>
      <c r="G17" s="373"/>
      <c r="H17" s="378"/>
      <c r="I17" s="378"/>
      <c r="J17" s="373"/>
      <c r="K17" s="373"/>
      <c r="L17" s="373"/>
      <c r="M17" s="373"/>
      <c r="N17" s="372"/>
      <c r="U17" s="379"/>
    </row>
    <row r="18" spans="1:21" ht="18" customHeight="1">
      <c r="A18" s="373"/>
      <c r="B18" s="373"/>
      <c r="D18" s="373"/>
      <c r="E18" s="373"/>
      <c r="F18" s="381" t="s">
        <v>159</v>
      </c>
      <c r="G18" s="377"/>
      <c r="H18" s="378"/>
      <c r="I18" s="378"/>
      <c r="J18" s="373"/>
      <c r="K18" s="373"/>
      <c r="L18" s="373"/>
      <c r="M18" s="373"/>
      <c r="N18" s="372"/>
      <c r="U18" s="379"/>
    </row>
    <row r="19" spans="1:21" ht="18" customHeight="1">
      <c r="A19" s="373"/>
      <c r="B19" s="373"/>
      <c r="D19" s="373"/>
      <c r="E19" s="373"/>
      <c r="F19" s="373"/>
      <c r="G19" s="373"/>
      <c r="H19" s="378"/>
      <c r="I19" s="378"/>
      <c r="J19" s="373"/>
      <c r="K19" s="373"/>
      <c r="L19" s="373"/>
      <c r="M19" s="373"/>
      <c r="N19" s="372"/>
      <c r="U19" s="379"/>
    </row>
    <row r="20" spans="1:21" ht="18" customHeight="1">
      <c r="A20" s="373"/>
      <c r="B20" s="373"/>
      <c r="D20" s="373"/>
      <c r="E20" s="373"/>
      <c r="F20" s="381" t="s">
        <v>160</v>
      </c>
      <c r="G20" s="377"/>
      <c r="H20" s="378"/>
      <c r="I20" s="378"/>
      <c r="J20" s="373"/>
      <c r="K20" s="373"/>
      <c r="L20" s="373"/>
      <c r="M20" s="373"/>
      <c r="N20" s="372"/>
      <c r="T20" s="379"/>
    </row>
    <row r="21" spans="1:21" ht="18" customHeight="1" thickBot="1">
      <c r="A21" s="382"/>
      <c r="B21" s="382"/>
      <c r="D21" s="382"/>
      <c r="E21" s="382"/>
      <c r="F21" s="382"/>
      <c r="G21" s="382"/>
      <c r="H21" s="378"/>
      <c r="I21" s="378"/>
      <c r="J21" s="373"/>
      <c r="K21" s="373"/>
      <c r="L21" s="373"/>
      <c r="M21" s="373"/>
      <c r="N21" s="372"/>
      <c r="T21" s="379"/>
    </row>
    <row r="22" spans="1:21" ht="18" customHeight="1">
      <c r="A22" s="383" t="s">
        <v>214</v>
      </c>
      <c r="B22" s="384"/>
      <c r="C22" s="385"/>
      <c r="D22" s="385"/>
      <c r="E22" s="385"/>
      <c r="F22" s="385"/>
      <c r="G22" s="385"/>
      <c r="H22" s="378"/>
      <c r="I22" s="378"/>
      <c r="J22" s="373"/>
      <c r="K22" s="373"/>
      <c r="L22" s="373"/>
      <c r="M22" s="373"/>
      <c r="N22" s="372"/>
      <c r="S22" s="379"/>
      <c r="T22" s="379"/>
    </row>
    <row r="23" spans="1:21" ht="18" customHeight="1" thickBot="1">
      <c r="A23" s="386" t="s">
        <v>307</v>
      </c>
      <c r="B23" s="382"/>
      <c r="C23" s="387"/>
      <c r="D23" s="387"/>
      <c r="E23" s="387"/>
      <c r="F23" s="387"/>
      <c r="G23" s="387"/>
      <c r="H23" s="388"/>
      <c r="I23" s="388"/>
      <c r="J23" s="382"/>
      <c r="K23" s="382"/>
      <c r="L23" s="382"/>
      <c r="M23" s="382"/>
      <c r="N23" s="389"/>
      <c r="S23" s="379"/>
      <c r="T23" s="379"/>
    </row>
    <row r="24" spans="1:21" s="393" customFormat="1" ht="22.15" customHeight="1" thickBot="1">
      <c r="A24" s="390" t="s">
        <v>185</v>
      </c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2"/>
    </row>
    <row r="25" spans="1:21" ht="18" customHeight="1">
      <c r="A25" s="394"/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72"/>
    </row>
    <row r="26" spans="1:21" ht="18" customHeight="1">
      <c r="A26" s="378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2"/>
    </row>
    <row r="27" spans="1:21" ht="18" customHeight="1">
      <c r="A27" s="378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2"/>
    </row>
    <row r="28" spans="1:21" ht="18" customHeight="1">
      <c r="A28" s="378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2"/>
    </row>
    <row r="29" spans="1:21" ht="18" customHeight="1">
      <c r="A29" s="378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2"/>
    </row>
    <row r="30" spans="1:21" ht="18" customHeight="1">
      <c r="A30" s="378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2"/>
    </row>
    <row r="31" spans="1:21" ht="18" customHeight="1">
      <c r="A31" s="378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2"/>
    </row>
    <row r="32" spans="1:21" ht="18" customHeight="1">
      <c r="A32" s="378"/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2"/>
    </row>
    <row r="33" spans="1:14" ht="18" customHeight="1">
      <c r="A33" s="378"/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2"/>
    </row>
    <row r="34" spans="1:14" ht="18" customHeight="1">
      <c r="A34" s="378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2"/>
    </row>
    <row r="35" spans="1:14" ht="18" customHeight="1">
      <c r="A35" s="378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2"/>
    </row>
    <row r="36" spans="1:14" ht="18" customHeight="1" thickBot="1">
      <c r="A36" s="388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9"/>
    </row>
    <row r="37" spans="1:14" s="393" customFormat="1" ht="19.899999999999999" customHeight="1" thickBot="1">
      <c r="A37" s="396" t="s">
        <v>124</v>
      </c>
      <c r="B37" s="397" t="s">
        <v>191</v>
      </c>
      <c r="C37" s="398" t="s">
        <v>192</v>
      </c>
      <c r="D37" s="398" t="s">
        <v>193</v>
      </c>
      <c r="E37" s="398" t="s">
        <v>194</v>
      </c>
      <c r="F37" s="398" t="s">
        <v>195</v>
      </c>
      <c r="G37" s="398" t="s">
        <v>196</v>
      </c>
      <c r="H37" s="398" t="s">
        <v>197</v>
      </c>
      <c r="I37" s="398" t="s">
        <v>198</v>
      </c>
      <c r="J37" s="398" t="s">
        <v>199</v>
      </c>
      <c r="K37" s="398" t="s">
        <v>200</v>
      </c>
      <c r="L37" s="398" t="s">
        <v>201</v>
      </c>
      <c r="M37" s="398" t="s">
        <v>202</v>
      </c>
      <c r="N37" s="399" t="s">
        <v>14</v>
      </c>
    </row>
    <row r="38" spans="1:14" s="393" customFormat="1" ht="19.899999999999999" customHeight="1">
      <c r="A38" s="400" t="s">
        <v>159</v>
      </c>
      <c r="B38" s="451">
        <f>'No.5_2（歩行者交通量）'!B27</f>
        <v>0</v>
      </c>
      <c r="C38" s="452">
        <f>'No.5_2（歩行者交通量）'!B34</f>
        <v>1</v>
      </c>
      <c r="D38" s="452">
        <f>'No.5_2（歩行者交通量）'!B35</f>
        <v>4</v>
      </c>
      <c r="E38" s="452">
        <f>'No.5_2（歩行者交通量）'!B36</f>
        <v>5</v>
      </c>
      <c r="F38" s="452">
        <f>'No.5_2（歩行者交通量）'!B37</f>
        <v>6</v>
      </c>
      <c r="G38" s="452">
        <f>'No.5_2（歩行者交通量）'!B38</f>
        <v>4</v>
      </c>
      <c r="H38" s="452">
        <f>'No.5_2（歩行者交通量）'!B39</f>
        <v>0</v>
      </c>
      <c r="I38" s="452">
        <f>'No.5_2（歩行者交通量）'!B40</f>
        <v>0</v>
      </c>
      <c r="J38" s="452">
        <f>'No.5_2（歩行者交通量）'!B41</f>
        <v>0</v>
      </c>
      <c r="K38" s="452">
        <f>'No.5_2（歩行者交通量）'!B42</f>
        <v>0</v>
      </c>
      <c r="L38" s="452">
        <f>'No.5_2（歩行者交通量）'!B49</f>
        <v>3</v>
      </c>
      <c r="M38" s="453">
        <f>'No.5_2（歩行者交通量）'!B56</f>
        <v>6</v>
      </c>
      <c r="N38" s="401">
        <f>SUM(B38:M38)</f>
        <v>29</v>
      </c>
    </row>
    <row r="39" spans="1:14" s="393" customFormat="1" ht="19.899999999999999" customHeight="1" thickBot="1">
      <c r="A39" s="402" t="s">
        <v>160</v>
      </c>
      <c r="B39" s="455">
        <f>'No.5_2（歩行者交通量）'!C27</f>
        <v>2</v>
      </c>
      <c r="C39" s="456">
        <f>'No.5_2（歩行者交通量）'!C34</f>
        <v>4</v>
      </c>
      <c r="D39" s="456">
        <f>'No.5_2（歩行者交通量）'!C35</f>
        <v>1</v>
      </c>
      <c r="E39" s="456">
        <f>'No.5_2（歩行者交通量）'!C36</f>
        <v>3</v>
      </c>
      <c r="F39" s="456">
        <f>'No.5_2（歩行者交通量）'!C37</f>
        <v>3</v>
      </c>
      <c r="G39" s="456">
        <f>'No.5_2（歩行者交通量）'!C38</f>
        <v>1</v>
      </c>
      <c r="H39" s="456">
        <f>'No.5_2（歩行者交通量）'!C39</f>
        <v>2</v>
      </c>
      <c r="I39" s="456">
        <f>'No.5_2（歩行者交通量）'!C40</f>
        <v>0</v>
      </c>
      <c r="J39" s="456">
        <f>'No.5_2（歩行者交通量）'!C41</f>
        <v>4</v>
      </c>
      <c r="K39" s="456">
        <f>'No.5_2（歩行者交通量）'!C42</f>
        <v>4</v>
      </c>
      <c r="L39" s="456">
        <f>'No.5_2（歩行者交通量）'!C49</f>
        <v>7</v>
      </c>
      <c r="M39" s="457">
        <f>'No.5_2（歩行者交通量）'!C56</f>
        <v>5</v>
      </c>
      <c r="N39" s="405">
        <f>SUM(B39:M39)</f>
        <v>36</v>
      </c>
    </row>
    <row r="40" spans="1:14" s="393" customFormat="1" ht="19.899999999999999" customHeight="1" thickBot="1">
      <c r="A40" s="406" t="s">
        <v>126</v>
      </c>
      <c r="B40" s="403">
        <v>0</v>
      </c>
      <c r="C40" s="404">
        <v>29</v>
      </c>
      <c r="D40" s="404">
        <v>19</v>
      </c>
      <c r="E40" s="404">
        <v>14</v>
      </c>
      <c r="F40" s="404">
        <v>12</v>
      </c>
      <c r="G40" s="404">
        <v>9</v>
      </c>
      <c r="H40" s="404">
        <v>6</v>
      </c>
      <c r="I40" s="404">
        <v>4</v>
      </c>
      <c r="J40" s="404">
        <v>8</v>
      </c>
      <c r="K40" s="404">
        <v>14</v>
      </c>
      <c r="L40" s="404">
        <v>14</v>
      </c>
      <c r="M40" s="404">
        <v>14</v>
      </c>
      <c r="N40" s="405">
        <f>SUM(N38:N39)</f>
        <v>65</v>
      </c>
    </row>
    <row r="41" spans="1:14" s="393" customFormat="1" ht="22.15" customHeight="1" thickBot="1">
      <c r="A41" s="390" t="s">
        <v>186</v>
      </c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2"/>
    </row>
    <row r="42" spans="1:14" ht="18" customHeight="1">
      <c r="A42" s="394"/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72"/>
    </row>
    <row r="43" spans="1:14" ht="18" customHeight="1">
      <c r="A43" s="378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2"/>
    </row>
    <row r="44" spans="1:14" ht="18" customHeight="1">
      <c r="A44" s="378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2"/>
    </row>
    <row r="45" spans="1:14" ht="18" customHeight="1">
      <c r="A45" s="378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2"/>
    </row>
    <row r="46" spans="1:14" ht="18" customHeight="1">
      <c r="A46" s="378"/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2"/>
    </row>
    <row r="47" spans="1:14" ht="18" customHeight="1">
      <c r="A47" s="378"/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2"/>
    </row>
    <row r="48" spans="1:14" ht="18" customHeight="1">
      <c r="A48" s="378"/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2"/>
    </row>
    <row r="49" spans="1:14" ht="18" customHeight="1">
      <c r="A49" s="378"/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2"/>
    </row>
    <row r="50" spans="1:14" ht="18" customHeight="1">
      <c r="A50" s="378"/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2"/>
    </row>
    <row r="51" spans="1:14" ht="18" customHeight="1">
      <c r="A51" s="378"/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2"/>
    </row>
    <row r="52" spans="1:14" ht="18" customHeight="1">
      <c r="A52" s="378"/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2"/>
    </row>
    <row r="53" spans="1:14" ht="18" customHeight="1" thickBot="1">
      <c r="A53" s="388"/>
      <c r="B53" s="382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9"/>
    </row>
    <row r="54" spans="1:14" s="393" customFormat="1" ht="19.899999999999999" customHeight="1" thickBot="1">
      <c r="A54" s="396" t="s">
        <v>124</v>
      </c>
      <c r="B54" s="397" t="s">
        <v>191</v>
      </c>
      <c r="C54" s="398" t="s">
        <v>192</v>
      </c>
      <c r="D54" s="398" t="s">
        <v>193</v>
      </c>
      <c r="E54" s="398" t="s">
        <v>194</v>
      </c>
      <c r="F54" s="398" t="s">
        <v>195</v>
      </c>
      <c r="G54" s="398" t="s">
        <v>196</v>
      </c>
      <c r="H54" s="398" t="s">
        <v>197</v>
      </c>
      <c r="I54" s="398" t="s">
        <v>198</v>
      </c>
      <c r="J54" s="398" t="s">
        <v>199</v>
      </c>
      <c r="K54" s="398" t="s">
        <v>200</v>
      </c>
      <c r="L54" s="398" t="s">
        <v>201</v>
      </c>
      <c r="M54" s="398" t="s">
        <v>202</v>
      </c>
      <c r="N54" s="399" t="s">
        <v>14</v>
      </c>
    </row>
    <row r="55" spans="1:14" s="393" customFormat="1" ht="19.899999999999999" customHeight="1">
      <c r="A55" s="400" t="s">
        <v>159</v>
      </c>
      <c r="B55" s="451">
        <f>'No.5_2（歩行者交通量）'!E27</f>
        <v>2</v>
      </c>
      <c r="C55" s="452">
        <f>'No.5_2（歩行者交通量）'!E34</f>
        <v>1</v>
      </c>
      <c r="D55" s="452">
        <f>'No.5_2（歩行者交通量）'!E35</f>
        <v>4</v>
      </c>
      <c r="E55" s="452">
        <f>'No.5_2（歩行者交通量）'!E36</f>
        <v>0</v>
      </c>
      <c r="F55" s="452">
        <f>'No.5_2（歩行者交通量）'!E37</f>
        <v>5</v>
      </c>
      <c r="G55" s="452">
        <f>'No.5_2（歩行者交通量）'!E38</f>
        <v>3</v>
      </c>
      <c r="H55" s="452">
        <f>'No.5_2（歩行者交通量）'!E39</f>
        <v>0</v>
      </c>
      <c r="I55" s="452">
        <f>'No.5_2（歩行者交通量）'!E40</f>
        <v>0</v>
      </c>
      <c r="J55" s="452">
        <f>'No.5_2（歩行者交通量）'!E41</f>
        <v>0</v>
      </c>
      <c r="K55" s="452">
        <f>'No.5_2（歩行者交通量）'!E42</f>
        <v>0</v>
      </c>
      <c r="L55" s="452">
        <f>'No.5_2（歩行者交通量）'!E49</f>
        <v>6</v>
      </c>
      <c r="M55" s="453">
        <f>'No.5_2（歩行者交通量）'!E56</f>
        <v>0</v>
      </c>
      <c r="N55" s="401">
        <f>SUM(B55:M55)</f>
        <v>21</v>
      </c>
    </row>
    <row r="56" spans="1:14" s="393" customFormat="1" ht="19.899999999999999" customHeight="1" thickBot="1">
      <c r="A56" s="402" t="s">
        <v>160</v>
      </c>
      <c r="B56" s="455">
        <f>'No.5_2（歩行者交通量）'!F27</f>
        <v>3</v>
      </c>
      <c r="C56" s="456">
        <f>'No.5_2（歩行者交通量）'!F34</f>
        <v>5</v>
      </c>
      <c r="D56" s="456">
        <f>'No.5_2（歩行者交通量）'!F35</f>
        <v>2</v>
      </c>
      <c r="E56" s="456">
        <f>'No.5_2（歩行者交通量）'!F36</f>
        <v>2</v>
      </c>
      <c r="F56" s="456">
        <f>'No.5_2（歩行者交通量）'!F37</f>
        <v>3</v>
      </c>
      <c r="G56" s="456">
        <f>'No.5_2（歩行者交通量）'!F38</f>
        <v>1</v>
      </c>
      <c r="H56" s="456">
        <f>'No.5_2（歩行者交通量）'!F39</f>
        <v>0</v>
      </c>
      <c r="I56" s="456">
        <f>'No.5_2（歩行者交通量）'!F40</f>
        <v>1</v>
      </c>
      <c r="J56" s="456">
        <f>'No.5_2（歩行者交通量）'!F41</f>
        <v>0</v>
      </c>
      <c r="K56" s="456">
        <f>'No.5_2（歩行者交通量）'!F42</f>
        <v>0</v>
      </c>
      <c r="L56" s="456">
        <f>'No.5_2（歩行者交通量）'!F49</f>
        <v>2</v>
      </c>
      <c r="M56" s="457">
        <f>'No.5_2（歩行者交通量）'!F56</f>
        <v>1</v>
      </c>
      <c r="N56" s="405">
        <f>SUM(B56:M56)</f>
        <v>20</v>
      </c>
    </row>
    <row r="57" spans="1:14" s="393" customFormat="1" ht="19.899999999999999" customHeight="1" thickBot="1">
      <c r="A57" s="406" t="s">
        <v>126</v>
      </c>
      <c r="B57" s="403">
        <v>61</v>
      </c>
      <c r="C57" s="404">
        <v>29</v>
      </c>
      <c r="D57" s="404">
        <v>19</v>
      </c>
      <c r="E57" s="404">
        <v>14</v>
      </c>
      <c r="F57" s="404">
        <v>12</v>
      </c>
      <c r="G57" s="404">
        <v>9</v>
      </c>
      <c r="H57" s="404">
        <v>6</v>
      </c>
      <c r="I57" s="404">
        <v>4</v>
      </c>
      <c r="J57" s="404">
        <v>8</v>
      </c>
      <c r="K57" s="404">
        <v>14</v>
      </c>
      <c r="L57" s="404">
        <v>14</v>
      </c>
      <c r="M57" s="404">
        <v>14</v>
      </c>
      <c r="N57" s="405">
        <f>SUM(N55:N56)</f>
        <v>41</v>
      </c>
    </row>
    <row r="58" spans="1:14" s="393" customFormat="1" ht="22.15" customHeight="1" thickBot="1">
      <c r="A58" s="390" t="s">
        <v>203</v>
      </c>
      <c r="B58" s="391"/>
      <c r="C58" s="391"/>
      <c r="D58" s="391"/>
      <c r="E58" s="391"/>
      <c r="F58" s="391"/>
      <c r="G58" s="391"/>
      <c r="H58" s="391"/>
      <c r="I58" s="391"/>
      <c r="J58" s="391"/>
      <c r="K58" s="391"/>
      <c r="L58" s="391"/>
      <c r="M58" s="391"/>
      <c r="N58" s="392"/>
    </row>
    <row r="59" spans="1:14" ht="18" customHeight="1">
      <c r="A59" s="394"/>
      <c r="B59" s="395"/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72"/>
    </row>
    <row r="60" spans="1:14" ht="18" customHeight="1">
      <c r="A60" s="378"/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2"/>
    </row>
    <row r="61" spans="1:14" ht="18" customHeight="1">
      <c r="A61" s="378"/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2"/>
    </row>
    <row r="62" spans="1:14" ht="18" customHeight="1">
      <c r="A62" s="378"/>
      <c r="B62" s="373"/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2"/>
    </row>
    <row r="63" spans="1:14" ht="18" customHeight="1">
      <c r="A63" s="378"/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2"/>
    </row>
    <row r="64" spans="1:14" ht="18" customHeight="1">
      <c r="A64" s="378"/>
      <c r="B64" s="373"/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2"/>
    </row>
    <row r="65" spans="1:14" ht="18" customHeight="1">
      <c r="A65" s="378"/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2"/>
    </row>
    <row r="66" spans="1:14" ht="18" customHeight="1">
      <c r="A66" s="378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2"/>
    </row>
    <row r="67" spans="1:14" ht="18" customHeight="1">
      <c r="A67" s="378"/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2"/>
    </row>
    <row r="68" spans="1:14" ht="18" customHeight="1">
      <c r="A68" s="378"/>
      <c r="B68" s="373"/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2"/>
    </row>
    <row r="69" spans="1:14" ht="18" customHeight="1">
      <c r="A69" s="378"/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2"/>
    </row>
    <row r="70" spans="1:14" ht="18" customHeight="1" thickBot="1">
      <c r="A70" s="388"/>
      <c r="B70" s="382"/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9"/>
    </row>
    <row r="71" spans="1:14" s="393" customFormat="1" ht="19.899999999999999" customHeight="1" thickBot="1">
      <c r="A71" s="396" t="s">
        <v>124</v>
      </c>
      <c r="B71" s="397" t="s">
        <v>191</v>
      </c>
      <c r="C71" s="398" t="s">
        <v>192</v>
      </c>
      <c r="D71" s="398" t="s">
        <v>193</v>
      </c>
      <c r="E71" s="398" t="s">
        <v>194</v>
      </c>
      <c r="F71" s="398" t="s">
        <v>195</v>
      </c>
      <c r="G71" s="398" t="s">
        <v>196</v>
      </c>
      <c r="H71" s="398" t="s">
        <v>197</v>
      </c>
      <c r="I71" s="398" t="s">
        <v>198</v>
      </c>
      <c r="J71" s="398" t="s">
        <v>199</v>
      </c>
      <c r="K71" s="398" t="s">
        <v>200</v>
      </c>
      <c r="L71" s="398" t="s">
        <v>201</v>
      </c>
      <c r="M71" s="398" t="s">
        <v>202</v>
      </c>
      <c r="N71" s="399" t="s">
        <v>14</v>
      </c>
    </row>
    <row r="72" spans="1:14" s="393" customFormat="1" ht="19.899999999999999" customHeight="1">
      <c r="A72" s="400" t="s">
        <v>159</v>
      </c>
      <c r="B72" s="451">
        <f>B38+B55</f>
        <v>2</v>
      </c>
      <c r="C72" s="452">
        <f t="shared" ref="C72:M73" si="0">C38+C55</f>
        <v>2</v>
      </c>
      <c r="D72" s="452">
        <f t="shared" si="0"/>
        <v>8</v>
      </c>
      <c r="E72" s="452">
        <f t="shared" si="0"/>
        <v>5</v>
      </c>
      <c r="F72" s="452">
        <f t="shared" si="0"/>
        <v>11</v>
      </c>
      <c r="G72" s="452">
        <f t="shared" si="0"/>
        <v>7</v>
      </c>
      <c r="H72" s="452">
        <f t="shared" si="0"/>
        <v>0</v>
      </c>
      <c r="I72" s="452">
        <f t="shared" si="0"/>
        <v>0</v>
      </c>
      <c r="J72" s="452">
        <f t="shared" si="0"/>
        <v>0</v>
      </c>
      <c r="K72" s="452">
        <f t="shared" si="0"/>
        <v>0</v>
      </c>
      <c r="L72" s="452">
        <f t="shared" si="0"/>
        <v>9</v>
      </c>
      <c r="M72" s="453">
        <f t="shared" si="0"/>
        <v>6</v>
      </c>
      <c r="N72" s="401">
        <f>SUM(B72:M72)</f>
        <v>50</v>
      </c>
    </row>
    <row r="73" spans="1:14" s="393" customFormat="1" ht="19.899999999999999" customHeight="1" thickBot="1">
      <c r="A73" s="402" t="s">
        <v>160</v>
      </c>
      <c r="B73" s="455">
        <f>B39+B56</f>
        <v>5</v>
      </c>
      <c r="C73" s="456">
        <f t="shared" si="0"/>
        <v>9</v>
      </c>
      <c r="D73" s="456">
        <f t="shared" si="0"/>
        <v>3</v>
      </c>
      <c r="E73" s="456">
        <f t="shared" si="0"/>
        <v>5</v>
      </c>
      <c r="F73" s="456">
        <f t="shared" si="0"/>
        <v>6</v>
      </c>
      <c r="G73" s="456">
        <f t="shared" si="0"/>
        <v>2</v>
      </c>
      <c r="H73" s="456">
        <f t="shared" si="0"/>
        <v>2</v>
      </c>
      <c r="I73" s="456">
        <f t="shared" si="0"/>
        <v>1</v>
      </c>
      <c r="J73" s="456">
        <f t="shared" si="0"/>
        <v>4</v>
      </c>
      <c r="K73" s="456">
        <f t="shared" si="0"/>
        <v>4</v>
      </c>
      <c r="L73" s="456">
        <f t="shared" si="0"/>
        <v>9</v>
      </c>
      <c r="M73" s="457">
        <f t="shared" si="0"/>
        <v>6</v>
      </c>
      <c r="N73" s="405">
        <f>SUM(B73:M73)</f>
        <v>56</v>
      </c>
    </row>
    <row r="74" spans="1:14" s="393" customFormat="1" ht="19.899999999999999" customHeight="1" thickBot="1">
      <c r="A74" s="406" t="s">
        <v>126</v>
      </c>
      <c r="B74" s="455">
        <f>SUM(B72:B73)</f>
        <v>7</v>
      </c>
      <c r="C74" s="456">
        <f>SUM(C72:C73)</f>
        <v>11</v>
      </c>
      <c r="D74" s="456">
        <f t="shared" ref="D74:M74" si="1">SUM(D72:D73)</f>
        <v>11</v>
      </c>
      <c r="E74" s="456">
        <f t="shared" si="1"/>
        <v>10</v>
      </c>
      <c r="F74" s="456">
        <f t="shared" si="1"/>
        <v>17</v>
      </c>
      <c r="G74" s="456">
        <f t="shared" si="1"/>
        <v>9</v>
      </c>
      <c r="H74" s="456">
        <f t="shared" si="1"/>
        <v>2</v>
      </c>
      <c r="I74" s="456">
        <f t="shared" si="1"/>
        <v>1</v>
      </c>
      <c r="J74" s="456">
        <f t="shared" si="1"/>
        <v>4</v>
      </c>
      <c r="K74" s="456">
        <f t="shared" si="1"/>
        <v>4</v>
      </c>
      <c r="L74" s="456">
        <f t="shared" si="1"/>
        <v>18</v>
      </c>
      <c r="M74" s="457">
        <f t="shared" si="1"/>
        <v>12</v>
      </c>
      <c r="N74" s="405">
        <f>SUM(N72:N73)</f>
        <v>106</v>
      </c>
    </row>
  </sheetData>
  <phoneticPr fontId="3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U74"/>
  <sheetViews>
    <sheetView view="pageBreakPreview" topLeftCell="A3" zoomScale="40" zoomScaleNormal="75" zoomScaleSheetLayoutView="40" workbookViewId="0">
      <selection activeCell="A22" sqref="A22"/>
    </sheetView>
  </sheetViews>
  <sheetFormatPr defaultRowHeight="12"/>
  <cols>
    <col min="1" max="1" width="16" style="364" customWidth="1"/>
    <col min="2" max="13" width="14.1640625" style="364" customWidth="1"/>
    <col min="14" max="14" width="16.83203125" style="366" customWidth="1"/>
    <col min="15" max="16384" width="9.33203125" style="366"/>
  </cols>
  <sheetData>
    <row r="1" spans="1:21" hidden="1">
      <c r="B1" s="365">
        <v>11</v>
      </c>
      <c r="C1" s="365">
        <v>17</v>
      </c>
      <c r="D1" s="365">
        <v>23</v>
      </c>
      <c r="E1" s="365">
        <v>24</v>
      </c>
      <c r="F1" s="365">
        <v>25</v>
      </c>
      <c r="G1" s="365">
        <v>26</v>
      </c>
      <c r="H1" s="365">
        <v>27</v>
      </c>
      <c r="I1" s="365">
        <v>28</v>
      </c>
      <c r="J1" s="365">
        <v>29</v>
      </c>
      <c r="K1" s="365">
        <v>30</v>
      </c>
      <c r="L1" s="365">
        <v>31</v>
      </c>
      <c r="M1" s="365">
        <v>37</v>
      </c>
    </row>
    <row r="2" spans="1:21" hidden="1">
      <c r="B2" s="365">
        <v>16</v>
      </c>
      <c r="C2" s="365">
        <v>22</v>
      </c>
      <c r="D2" s="365">
        <v>23</v>
      </c>
      <c r="E2" s="365">
        <v>24</v>
      </c>
      <c r="F2" s="365">
        <v>25</v>
      </c>
      <c r="G2" s="365">
        <v>26</v>
      </c>
      <c r="H2" s="365">
        <v>27</v>
      </c>
      <c r="I2" s="365">
        <v>28</v>
      </c>
      <c r="J2" s="365">
        <v>29</v>
      </c>
      <c r="K2" s="365">
        <v>30</v>
      </c>
      <c r="L2" s="365">
        <v>36</v>
      </c>
      <c r="M2" s="365">
        <v>42</v>
      </c>
    </row>
    <row r="3" spans="1:21">
      <c r="P3" s="366" t="s">
        <v>77</v>
      </c>
    </row>
    <row r="4" spans="1:21" ht="12.75" thickBot="1"/>
    <row r="5" spans="1:21" ht="18" customHeight="1">
      <c r="A5" s="367"/>
      <c r="B5" s="367"/>
      <c r="C5" s="367"/>
      <c r="D5" s="367"/>
      <c r="E5" s="367"/>
      <c r="F5" s="367"/>
      <c r="G5" s="367"/>
      <c r="H5" s="368"/>
      <c r="I5" s="368"/>
      <c r="J5" s="369"/>
      <c r="K5" s="369"/>
      <c r="L5" s="369"/>
      <c r="M5" s="369"/>
      <c r="N5" s="370"/>
    </row>
    <row r="6" spans="1:21" ht="18" customHeight="1">
      <c r="A6" s="367"/>
      <c r="B6" s="367"/>
      <c r="C6" s="367"/>
      <c r="D6" s="367"/>
      <c r="E6" s="367"/>
      <c r="F6" s="367"/>
      <c r="G6" s="367"/>
      <c r="H6" s="371"/>
      <c r="I6" s="371"/>
      <c r="J6" s="367"/>
      <c r="K6" s="367"/>
      <c r="L6" s="367"/>
      <c r="M6" s="367"/>
      <c r="N6" s="372"/>
    </row>
    <row r="7" spans="1:21" ht="18" customHeight="1">
      <c r="A7" s="367"/>
      <c r="B7" s="367"/>
      <c r="C7" s="367"/>
      <c r="D7" s="367"/>
      <c r="E7" s="367"/>
      <c r="F7" s="367"/>
      <c r="G7" s="367"/>
      <c r="H7" s="371"/>
      <c r="I7" s="371"/>
      <c r="J7" s="367"/>
      <c r="K7" s="367"/>
      <c r="L7" s="367"/>
      <c r="M7" s="367"/>
      <c r="N7" s="372"/>
    </row>
    <row r="8" spans="1:21" ht="18" customHeight="1">
      <c r="A8" s="373"/>
      <c r="B8" s="373"/>
      <c r="C8" s="373"/>
      <c r="D8" s="373"/>
      <c r="E8" s="373"/>
      <c r="F8" s="373"/>
      <c r="G8" s="373"/>
      <c r="H8" s="374"/>
      <c r="I8" s="374"/>
      <c r="J8" s="375"/>
      <c r="K8" s="375"/>
      <c r="L8" s="373"/>
      <c r="M8" s="373"/>
      <c r="N8" s="372"/>
      <c r="O8" s="364"/>
      <c r="P8" s="364"/>
      <c r="Q8" s="364"/>
      <c r="R8" s="364"/>
      <c r="S8" s="364"/>
      <c r="T8" s="364"/>
      <c r="U8" s="364"/>
    </row>
    <row r="9" spans="1:21" ht="18" customHeight="1">
      <c r="A9" s="373"/>
      <c r="B9" s="373"/>
      <c r="C9" s="373"/>
      <c r="D9" s="373"/>
      <c r="E9" s="373"/>
      <c r="F9" s="373"/>
      <c r="G9" s="373"/>
      <c r="H9" s="374"/>
      <c r="I9" s="374"/>
      <c r="J9" s="375"/>
      <c r="K9" s="375"/>
      <c r="L9" s="373"/>
      <c r="M9" s="373"/>
      <c r="N9" s="372"/>
      <c r="O9" s="364"/>
      <c r="P9" s="364"/>
      <c r="Q9" s="364"/>
      <c r="R9" s="364"/>
      <c r="S9" s="364"/>
      <c r="T9" s="364"/>
      <c r="U9" s="364"/>
    </row>
    <row r="10" spans="1:21" ht="18" customHeight="1">
      <c r="A10" s="373"/>
      <c r="B10" s="373"/>
      <c r="C10" s="373"/>
      <c r="D10" s="373"/>
      <c r="E10" s="373"/>
      <c r="F10" s="373"/>
      <c r="G10" s="373"/>
      <c r="H10" s="371"/>
      <c r="I10" s="371"/>
      <c r="J10" s="367"/>
      <c r="K10" s="367"/>
      <c r="L10" s="367"/>
      <c r="M10" s="367"/>
      <c r="N10" s="372"/>
      <c r="O10" s="364"/>
      <c r="P10" s="364"/>
      <c r="Q10" s="364"/>
      <c r="R10" s="364"/>
      <c r="S10" s="364"/>
      <c r="T10" s="364"/>
      <c r="U10" s="364"/>
    </row>
    <row r="11" spans="1:21" ht="30" customHeight="1">
      <c r="A11" s="376" t="s">
        <v>205</v>
      </c>
      <c r="B11" s="377"/>
      <c r="C11" s="377"/>
      <c r="D11" s="377"/>
      <c r="E11" s="377"/>
      <c r="F11" s="377"/>
      <c r="G11" s="377"/>
      <c r="H11" s="378" t="s">
        <v>3</v>
      </c>
      <c r="I11" s="378" t="s">
        <v>3</v>
      </c>
      <c r="J11" s="373"/>
      <c r="K11" s="373"/>
      <c r="L11" s="373"/>
      <c r="M11" s="367"/>
      <c r="N11" s="372"/>
      <c r="P11" s="379"/>
      <c r="Q11" s="379"/>
      <c r="R11" s="379"/>
      <c r="S11" s="379"/>
      <c r="T11" s="379"/>
      <c r="U11" s="379"/>
    </row>
    <row r="12" spans="1:21" ht="18" customHeight="1">
      <c r="A12" s="380"/>
      <c r="B12" s="377"/>
      <c r="C12" s="377"/>
      <c r="D12" s="377"/>
      <c r="E12" s="377"/>
      <c r="F12" s="377"/>
      <c r="G12" s="377"/>
      <c r="H12" s="378"/>
      <c r="I12" s="378"/>
      <c r="J12" s="373"/>
      <c r="K12" s="373"/>
      <c r="L12" s="373"/>
      <c r="M12" s="367"/>
      <c r="N12" s="372"/>
      <c r="P12" s="379"/>
      <c r="Q12" s="379"/>
      <c r="R12" s="379"/>
      <c r="S12" s="379"/>
      <c r="T12" s="379"/>
      <c r="U12" s="379"/>
    </row>
    <row r="13" spans="1:21" ht="18" customHeight="1">
      <c r="A13" s="380"/>
      <c r="B13" s="377"/>
      <c r="C13" s="377"/>
      <c r="D13" s="377"/>
      <c r="E13" s="377"/>
      <c r="F13" s="377"/>
      <c r="G13" s="377"/>
      <c r="H13" s="378"/>
      <c r="I13" s="378"/>
      <c r="J13" s="373"/>
      <c r="K13" s="373"/>
      <c r="L13" s="373"/>
      <c r="M13" s="367"/>
      <c r="N13" s="372"/>
      <c r="P13" s="379"/>
      <c r="Q13" s="379"/>
      <c r="R13" s="379"/>
      <c r="S13" s="379"/>
      <c r="T13" s="379"/>
      <c r="U13" s="379"/>
    </row>
    <row r="14" spans="1:21" ht="18" customHeight="1">
      <c r="A14" s="380"/>
      <c r="B14" s="377"/>
      <c r="C14" s="377"/>
      <c r="D14" s="377"/>
      <c r="E14" s="377"/>
      <c r="F14" s="377"/>
      <c r="G14" s="377"/>
      <c r="H14" s="378"/>
      <c r="I14" s="378"/>
      <c r="J14" s="373"/>
      <c r="K14" s="373"/>
      <c r="L14" s="373"/>
      <c r="M14" s="367"/>
      <c r="N14" s="372"/>
      <c r="P14" s="379"/>
      <c r="Q14" s="379"/>
      <c r="R14" s="379"/>
      <c r="S14" s="379"/>
      <c r="T14" s="379"/>
      <c r="U14" s="379"/>
    </row>
    <row r="15" spans="1:21" ht="18" customHeight="1">
      <c r="A15" s="373"/>
      <c r="B15" s="373"/>
      <c r="D15" s="373"/>
      <c r="E15" s="373"/>
      <c r="F15" s="373"/>
      <c r="G15" s="373"/>
      <c r="H15" s="378"/>
      <c r="I15" s="378"/>
      <c r="J15" s="373"/>
      <c r="K15" s="373"/>
      <c r="L15" s="373"/>
      <c r="M15" s="373"/>
      <c r="N15" s="372"/>
      <c r="U15" s="379"/>
    </row>
    <row r="16" spans="1:21" ht="18" customHeight="1">
      <c r="A16" s="373"/>
      <c r="B16" s="373"/>
      <c r="D16" s="373"/>
      <c r="E16" s="373"/>
      <c r="F16" s="381"/>
      <c r="G16" s="377"/>
      <c r="H16" s="378"/>
      <c r="I16" s="378"/>
      <c r="J16" s="373"/>
      <c r="K16" s="373"/>
      <c r="L16" s="373"/>
      <c r="M16" s="373"/>
      <c r="N16" s="372"/>
      <c r="U16" s="379"/>
    </row>
    <row r="17" spans="1:21" ht="18" customHeight="1">
      <c r="A17" s="373"/>
      <c r="B17" s="373"/>
      <c r="D17" s="373"/>
      <c r="E17" s="373"/>
      <c r="F17" s="373"/>
      <c r="G17" s="373"/>
      <c r="H17" s="378"/>
      <c r="I17" s="378"/>
      <c r="J17" s="373"/>
      <c r="K17" s="373"/>
      <c r="L17" s="373"/>
      <c r="M17" s="373"/>
      <c r="N17" s="372"/>
      <c r="U17" s="379"/>
    </row>
    <row r="18" spans="1:21" ht="18" customHeight="1">
      <c r="A18" s="373"/>
      <c r="B18" s="373"/>
      <c r="D18" s="373"/>
      <c r="E18" s="373"/>
      <c r="F18" s="381" t="s">
        <v>159</v>
      </c>
      <c r="G18" s="377"/>
      <c r="H18" s="378"/>
      <c r="I18" s="378"/>
      <c r="J18" s="373"/>
      <c r="K18" s="373"/>
      <c r="L18" s="373"/>
      <c r="M18" s="373"/>
      <c r="N18" s="372"/>
      <c r="U18" s="379"/>
    </row>
    <row r="19" spans="1:21" ht="18" customHeight="1">
      <c r="A19" s="373"/>
      <c r="B19" s="373"/>
      <c r="D19" s="373"/>
      <c r="E19" s="373"/>
      <c r="F19" s="373"/>
      <c r="G19" s="373"/>
      <c r="H19" s="378"/>
      <c r="I19" s="378"/>
      <c r="J19" s="373"/>
      <c r="K19" s="373"/>
      <c r="L19" s="373"/>
      <c r="M19" s="373"/>
      <c r="N19" s="372"/>
      <c r="U19" s="379"/>
    </row>
    <row r="20" spans="1:21" ht="18" customHeight="1">
      <c r="A20" s="373"/>
      <c r="B20" s="373"/>
      <c r="D20" s="373"/>
      <c r="E20" s="373"/>
      <c r="F20" s="381" t="s">
        <v>160</v>
      </c>
      <c r="G20" s="377"/>
      <c r="H20" s="378"/>
      <c r="I20" s="378"/>
      <c r="J20" s="373"/>
      <c r="K20" s="373"/>
      <c r="L20" s="373"/>
      <c r="M20" s="373"/>
      <c r="N20" s="372"/>
      <c r="T20" s="379"/>
    </row>
    <row r="21" spans="1:21" ht="18" customHeight="1" thickBot="1">
      <c r="A21" s="382"/>
      <c r="B21" s="382"/>
      <c r="D21" s="382"/>
      <c r="E21" s="382"/>
      <c r="F21" s="382"/>
      <c r="G21" s="382"/>
      <c r="H21" s="378"/>
      <c r="I21" s="378"/>
      <c r="J21" s="373"/>
      <c r="K21" s="373"/>
      <c r="L21" s="373"/>
      <c r="M21" s="373"/>
      <c r="N21" s="372"/>
      <c r="T21" s="379"/>
    </row>
    <row r="22" spans="1:21" ht="18" customHeight="1">
      <c r="A22" s="383" t="s">
        <v>214</v>
      </c>
      <c r="B22" s="384"/>
      <c r="C22" s="385"/>
      <c r="D22" s="385"/>
      <c r="E22" s="385"/>
      <c r="F22" s="385"/>
      <c r="G22" s="385"/>
      <c r="H22" s="378"/>
      <c r="I22" s="378"/>
      <c r="J22" s="373"/>
      <c r="K22" s="373"/>
      <c r="L22" s="373"/>
      <c r="M22" s="373"/>
      <c r="N22" s="372"/>
      <c r="S22" s="379"/>
      <c r="T22" s="379"/>
    </row>
    <row r="23" spans="1:21" ht="18" customHeight="1" thickBot="1">
      <c r="A23" s="386" t="s">
        <v>307</v>
      </c>
      <c r="B23" s="382"/>
      <c r="C23" s="387"/>
      <c r="D23" s="387"/>
      <c r="E23" s="387"/>
      <c r="F23" s="387"/>
      <c r="G23" s="387"/>
      <c r="H23" s="388"/>
      <c r="I23" s="388"/>
      <c r="J23" s="382"/>
      <c r="K23" s="382"/>
      <c r="L23" s="382"/>
      <c r="M23" s="382"/>
      <c r="N23" s="389"/>
      <c r="S23" s="379"/>
      <c r="T23" s="379"/>
    </row>
    <row r="24" spans="1:21" s="393" customFormat="1" ht="22.15" customHeight="1" thickBot="1">
      <c r="A24" s="390" t="s">
        <v>188</v>
      </c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2"/>
    </row>
    <row r="25" spans="1:21" ht="18" customHeight="1">
      <c r="A25" s="394"/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72"/>
    </row>
    <row r="26" spans="1:21" ht="18" customHeight="1">
      <c r="A26" s="378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2"/>
    </row>
    <row r="27" spans="1:21" ht="18" customHeight="1">
      <c r="A27" s="378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2"/>
    </row>
    <row r="28" spans="1:21" ht="18" customHeight="1">
      <c r="A28" s="378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2"/>
    </row>
    <row r="29" spans="1:21" ht="18" customHeight="1">
      <c r="A29" s="378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2"/>
    </row>
    <row r="30" spans="1:21" ht="18" customHeight="1">
      <c r="A30" s="378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2"/>
    </row>
    <row r="31" spans="1:21" ht="18" customHeight="1">
      <c r="A31" s="378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2"/>
    </row>
    <row r="32" spans="1:21" ht="18" customHeight="1">
      <c r="A32" s="378"/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2"/>
    </row>
    <row r="33" spans="1:14" ht="18" customHeight="1">
      <c r="A33" s="378"/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2"/>
    </row>
    <row r="34" spans="1:14" ht="18" customHeight="1">
      <c r="A34" s="378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2"/>
    </row>
    <row r="35" spans="1:14" ht="18" customHeight="1">
      <c r="A35" s="378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2"/>
    </row>
    <row r="36" spans="1:14" ht="18" customHeight="1" thickBot="1">
      <c r="A36" s="388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9"/>
    </row>
    <row r="37" spans="1:14" s="393" customFormat="1" ht="19.899999999999999" customHeight="1" thickBot="1">
      <c r="A37" s="396" t="s">
        <v>124</v>
      </c>
      <c r="B37" s="397" t="s">
        <v>191</v>
      </c>
      <c r="C37" s="398" t="s">
        <v>192</v>
      </c>
      <c r="D37" s="398" t="s">
        <v>193</v>
      </c>
      <c r="E37" s="398" t="s">
        <v>194</v>
      </c>
      <c r="F37" s="398" t="s">
        <v>195</v>
      </c>
      <c r="G37" s="398" t="s">
        <v>196</v>
      </c>
      <c r="H37" s="398" t="s">
        <v>197</v>
      </c>
      <c r="I37" s="398" t="s">
        <v>198</v>
      </c>
      <c r="J37" s="398" t="s">
        <v>199</v>
      </c>
      <c r="K37" s="398" t="s">
        <v>200</v>
      </c>
      <c r="L37" s="398" t="s">
        <v>201</v>
      </c>
      <c r="M37" s="398" t="s">
        <v>202</v>
      </c>
      <c r="N37" s="399" t="s">
        <v>14</v>
      </c>
    </row>
    <row r="38" spans="1:14" s="393" customFormat="1" ht="19.899999999999999" customHeight="1">
      <c r="A38" s="400" t="s">
        <v>159</v>
      </c>
      <c r="B38" s="451">
        <f>'No.5_3（歩行者交通量）'!B27</f>
        <v>1</v>
      </c>
      <c r="C38" s="452">
        <f>'No.5_3（歩行者交通量）'!B34</f>
        <v>3</v>
      </c>
      <c r="D38" s="452">
        <f>'No.5_3（歩行者交通量）'!B35</f>
        <v>2</v>
      </c>
      <c r="E38" s="452">
        <f>'No.5_3（歩行者交通量）'!B36</f>
        <v>6</v>
      </c>
      <c r="F38" s="452">
        <f>'No.5_3（歩行者交通量）'!B37</f>
        <v>3</v>
      </c>
      <c r="G38" s="452">
        <v>2</v>
      </c>
      <c r="H38" s="452">
        <v>0</v>
      </c>
      <c r="I38" s="452">
        <f>'No.5_3（歩行者交通量）'!B40</f>
        <v>0</v>
      </c>
      <c r="J38" s="452">
        <v>3</v>
      </c>
      <c r="K38" s="452">
        <f>'No.5_3（歩行者交通量）'!B42</f>
        <v>2</v>
      </c>
      <c r="L38" s="452">
        <f>'No.5_3（歩行者交通量）'!B49</f>
        <v>1</v>
      </c>
      <c r="M38" s="453">
        <v>1</v>
      </c>
      <c r="N38" s="401">
        <f>SUM(B38:M38)</f>
        <v>24</v>
      </c>
    </row>
    <row r="39" spans="1:14" s="393" customFormat="1" ht="19.899999999999999" customHeight="1" thickBot="1">
      <c r="A39" s="402" t="s">
        <v>160</v>
      </c>
      <c r="B39" s="455">
        <f>'No.5_3（歩行者交通量）'!C27</f>
        <v>0</v>
      </c>
      <c r="C39" s="456">
        <f>'No.5_3（歩行者交通量）'!C34</f>
        <v>0</v>
      </c>
      <c r="D39" s="456">
        <f>'No.5_3（歩行者交通量）'!C35</f>
        <v>0</v>
      </c>
      <c r="E39" s="456">
        <f>'No.5_3（歩行者交通量）'!C36</f>
        <v>0</v>
      </c>
      <c r="F39" s="456">
        <f>'No.5_3（歩行者交通量）'!C37</f>
        <v>0</v>
      </c>
      <c r="G39" s="456">
        <f>'No.5_3（歩行者交通量）'!C38</f>
        <v>0</v>
      </c>
      <c r="H39" s="456">
        <f>'No.5_3（歩行者交通量）'!C39</f>
        <v>2</v>
      </c>
      <c r="I39" s="456">
        <f>'No.5_3（歩行者交通量）'!C40</f>
        <v>0</v>
      </c>
      <c r="J39" s="456">
        <f>'No.5_3（歩行者交通量）'!C41</f>
        <v>1</v>
      </c>
      <c r="K39" s="456">
        <f>'No.5_3（歩行者交通量）'!C42</f>
        <v>0</v>
      </c>
      <c r="L39" s="456">
        <f>'No.5_3（歩行者交通量）'!C49</f>
        <v>0</v>
      </c>
      <c r="M39" s="457">
        <f>'No.5_3（歩行者交通量）'!C56</f>
        <v>2</v>
      </c>
      <c r="N39" s="405">
        <f>SUM(B39:M39)</f>
        <v>5</v>
      </c>
    </row>
    <row r="40" spans="1:14" s="393" customFormat="1" ht="19.899999999999999" customHeight="1" thickBot="1">
      <c r="A40" s="406" t="s">
        <v>126</v>
      </c>
      <c r="B40" s="403">
        <v>102</v>
      </c>
      <c r="C40" s="404">
        <v>28</v>
      </c>
      <c r="D40" s="404">
        <v>12</v>
      </c>
      <c r="E40" s="404">
        <v>17</v>
      </c>
      <c r="F40" s="404">
        <v>12</v>
      </c>
      <c r="G40" s="404">
        <v>7</v>
      </c>
      <c r="H40" s="404">
        <v>2</v>
      </c>
      <c r="I40" s="404">
        <v>5</v>
      </c>
      <c r="J40" s="404">
        <v>10</v>
      </c>
      <c r="K40" s="404">
        <v>12</v>
      </c>
      <c r="L40" s="404">
        <v>6</v>
      </c>
      <c r="M40" s="404">
        <v>2</v>
      </c>
      <c r="N40" s="405">
        <f>SUM(N38:N39)</f>
        <v>29</v>
      </c>
    </row>
    <row r="41" spans="1:14" s="393" customFormat="1" ht="22.15" customHeight="1" thickBot="1">
      <c r="A41" s="390" t="s">
        <v>189</v>
      </c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2"/>
    </row>
    <row r="42" spans="1:14" ht="18" customHeight="1">
      <c r="A42" s="394"/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72"/>
    </row>
    <row r="43" spans="1:14" ht="18" customHeight="1">
      <c r="A43" s="378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2"/>
    </row>
    <row r="44" spans="1:14" ht="18" customHeight="1">
      <c r="A44" s="378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2"/>
    </row>
    <row r="45" spans="1:14" ht="18" customHeight="1">
      <c r="A45" s="378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2"/>
    </row>
    <row r="46" spans="1:14" ht="18" customHeight="1">
      <c r="A46" s="378"/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2"/>
    </row>
    <row r="47" spans="1:14" ht="18" customHeight="1">
      <c r="A47" s="378"/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2"/>
    </row>
    <row r="48" spans="1:14" ht="18" customHeight="1">
      <c r="A48" s="378"/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2"/>
    </row>
    <row r="49" spans="1:14" ht="18" customHeight="1">
      <c r="A49" s="378"/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2"/>
    </row>
    <row r="50" spans="1:14" ht="18" customHeight="1">
      <c r="A50" s="378"/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2"/>
    </row>
    <row r="51" spans="1:14" ht="18" customHeight="1">
      <c r="A51" s="378"/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2"/>
    </row>
    <row r="52" spans="1:14" ht="18" customHeight="1">
      <c r="A52" s="378"/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2"/>
    </row>
    <row r="53" spans="1:14" ht="18" customHeight="1" thickBot="1">
      <c r="A53" s="388"/>
      <c r="B53" s="382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9"/>
    </row>
    <row r="54" spans="1:14" s="393" customFormat="1" ht="19.899999999999999" customHeight="1" thickBot="1">
      <c r="A54" s="396" t="s">
        <v>124</v>
      </c>
      <c r="B54" s="397" t="s">
        <v>191</v>
      </c>
      <c r="C54" s="398" t="s">
        <v>192</v>
      </c>
      <c r="D54" s="398" t="s">
        <v>193</v>
      </c>
      <c r="E54" s="398" t="s">
        <v>194</v>
      </c>
      <c r="F54" s="398" t="s">
        <v>195</v>
      </c>
      <c r="G54" s="398" t="s">
        <v>196</v>
      </c>
      <c r="H54" s="398" t="s">
        <v>197</v>
      </c>
      <c r="I54" s="398" t="s">
        <v>198</v>
      </c>
      <c r="J54" s="398" t="s">
        <v>199</v>
      </c>
      <c r="K54" s="398" t="s">
        <v>200</v>
      </c>
      <c r="L54" s="398" t="s">
        <v>201</v>
      </c>
      <c r="M54" s="398" t="s">
        <v>202</v>
      </c>
      <c r="N54" s="399" t="s">
        <v>14</v>
      </c>
    </row>
    <row r="55" spans="1:14" s="393" customFormat="1" ht="19.899999999999999" customHeight="1">
      <c r="A55" s="400" t="s">
        <v>159</v>
      </c>
      <c r="B55" s="451">
        <f>'No.5_3（歩行者交通量）'!E27</f>
        <v>0</v>
      </c>
      <c r="C55" s="452">
        <f>'No.5_3（歩行者交通量）'!E34</f>
        <v>0</v>
      </c>
      <c r="D55" s="452">
        <f>'No.5_3（歩行者交通量）'!E35</f>
        <v>4</v>
      </c>
      <c r="E55" s="452">
        <f>'No.5_3（歩行者交通量）'!E36</f>
        <v>2</v>
      </c>
      <c r="F55" s="452">
        <f>'No.5_3（歩行者交通量）'!E37</f>
        <v>2</v>
      </c>
      <c r="G55" s="452">
        <f>'No.5_3（歩行者交通量）'!E38</f>
        <v>1</v>
      </c>
      <c r="H55" s="452">
        <f>'No.5_3（歩行者交通量）'!E39</f>
        <v>1</v>
      </c>
      <c r="I55" s="452">
        <f>'No.5_3（歩行者交通量）'!E40</f>
        <v>0</v>
      </c>
      <c r="J55" s="452">
        <f>'No.5_3（歩行者交通量）'!E41</f>
        <v>1</v>
      </c>
      <c r="K55" s="452">
        <f>'No.5_3（歩行者交通量）'!E42</f>
        <v>4</v>
      </c>
      <c r="L55" s="452">
        <f>'No.5_3（歩行者交通量）'!E49</f>
        <v>3</v>
      </c>
      <c r="M55" s="453">
        <f>'No.5_3（歩行者交通量）'!E56</f>
        <v>0</v>
      </c>
      <c r="N55" s="401">
        <f>SUM(B55:M55)</f>
        <v>18</v>
      </c>
    </row>
    <row r="56" spans="1:14" s="393" customFormat="1" ht="19.899999999999999" customHeight="1" thickBot="1">
      <c r="A56" s="402" t="s">
        <v>160</v>
      </c>
      <c r="B56" s="455">
        <f>'No.5_3（歩行者交通量）'!F27</f>
        <v>0</v>
      </c>
      <c r="C56" s="456">
        <f>'No.5_3（歩行者交通量）'!F34</f>
        <v>1</v>
      </c>
      <c r="D56" s="456">
        <f>'No.5_3（歩行者交通量）'!F35</f>
        <v>1</v>
      </c>
      <c r="E56" s="456">
        <f>'No.5_3（歩行者交通量）'!F36</f>
        <v>0</v>
      </c>
      <c r="F56" s="456">
        <f>'No.5_3（歩行者交通量）'!F37</f>
        <v>0</v>
      </c>
      <c r="G56" s="456">
        <f>'No.5_3（歩行者交通量）'!F38</f>
        <v>1</v>
      </c>
      <c r="H56" s="456">
        <f>'No.5_3（歩行者交通量）'!F39</f>
        <v>0</v>
      </c>
      <c r="I56" s="456">
        <f>'No.5_3（歩行者交通量）'!F40</f>
        <v>0</v>
      </c>
      <c r="J56" s="456">
        <f>'No.5_3（歩行者交通量）'!F41</f>
        <v>2</v>
      </c>
      <c r="K56" s="456">
        <f>'No.5_3（歩行者交通量）'!F42</f>
        <v>1</v>
      </c>
      <c r="L56" s="456">
        <f>'No.5_3（歩行者交通量）'!F49</f>
        <v>0</v>
      </c>
      <c r="M56" s="457">
        <f>'No.5_3（歩行者交通量）'!F56</f>
        <v>0</v>
      </c>
      <c r="N56" s="405">
        <f>SUM(B56:M56)</f>
        <v>6</v>
      </c>
    </row>
    <row r="57" spans="1:14" s="393" customFormat="1" ht="19.899999999999999" customHeight="1" thickBot="1">
      <c r="A57" s="406" t="s">
        <v>126</v>
      </c>
      <c r="B57" s="403">
        <v>102</v>
      </c>
      <c r="C57" s="404">
        <v>28</v>
      </c>
      <c r="D57" s="404">
        <v>12</v>
      </c>
      <c r="E57" s="404">
        <v>17</v>
      </c>
      <c r="F57" s="404">
        <v>12</v>
      </c>
      <c r="G57" s="404">
        <v>7</v>
      </c>
      <c r="H57" s="404">
        <v>2</v>
      </c>
      <c r="I57" s="404">
        <v>5</v>
      </c>
      <c r="J57" s="404">
        <v>10</v>
      </c>
      <c r="K57" s="404">
        <v>12</v>
      </c>
      <c r="L57" s="404">
        <v>6</v>
      </c>
      <c r="M57" s="404">
        <v>2</v>
      </c>
      <c r="N57" s="405">
        <f>SUM(N55:N56)</f>
        <v>24</v>
      </c>
    </row>
    <row r="58" spans="1:14" s="393" customFormat="1" ht="22.15" customHeight="1" thickBot="1">
      <c r="A58" s="390" t="s">
        <v>203</v>
      </c>
      <c r="B58" s="391"/>
      <c r="C58" s="391"/>
      <c r="D58" s="391"/>
      <c r="E58" s="391"/>
      <c r="F58" s="391"/>
      <c r="G58" s="391"/>
      <c r="H58" s="391"/>
      <c r="I58" s="391"/>
      <c r="J58" s="391"/>
      <c r="K58" s="391"/>
      <c r="L58" s="391"/>
      <c r="M58" s="391"/>
      <c r="N58" s="392"/>
    </row>
    <row r="59" spans="1:14" ht="18" customHeight="1">
      <c r="A59" s="394"/>
      <c r="B59" s="395"/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72"/>
    </row>
    <row r="60" spans="1:14" ht="18" customHeight="1">
      <c r="A60" s="378"/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2"/>
    </row>
    <row r="61" spans="1:14" ht="18" customHeight="1">
      <c r="A61" s="378"/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2"/>
    </row>
    <row r="62" spans="1:14" ht="18" customHeight="1">
      <c r="A62" s="378"/>
      <c r="B62" s="373"/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2"/>
    </row>
    <row r="63" spans="1:14" ht="18" customHeight="1">
      <c r="A63" s="378"/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2"/>
    </row>
    <row r="64" spans="1:14" ht="18" customHeight="1">
      <c r="A64" s="378"/>
      <c r="B64" s="373"/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2"/>
    </row>
    <row r="65" spans="1:14" ht="18" customHeight="1">
      <c r="A65" s="378"/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2"/>
    </row>
    <row r="66" spans="1:14" ht="18" customHeight="1">
      <c r="A66" s="378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2"/>
    </row>
    <row r="67" spans="1:14" ht="18" customHeight="1">
      <c r="A67" s="378"/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2"/>
    </row>
    <row r="68" spans="1:14" ht="18" customHeight="1">
      <c r="A68" s="378"/>
      <c r="B68" s="373"/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2"/>
    </row>
    <row r="69" spans="1:14" ht="18" customHeight="1">
      <c r="A69" s="378"/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2"/>
    </row>
    <row r="70" spans="1:14" ht="18" customHeight="1" thickBot="1">
      <c r="A70" s="388"/>
      <c r="B70" s="382"/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9"/>
    </row>
    <row r="71" spans="1:14" s="393" customFormat="1" ht="19.899999999999999" customHeight="1" thickBot="1">
      <c r="A71" s="396" t="s">
        <v>124</v>
      </c>
      <c r="B71" s="397" t="s">
        <v>191</v>
      </c>
      <c r="C71" s="398" t="s">
        <v>192</v>
      </c>
      <c r="D71" s="398" t="s">
        <v>193</v>
      </c>
      <c r="E71" s="398" t="s">
        <v>194</v>
      </c>
      <c r="F71" s="398" t="s">
        <v>195</v>
      </c>
      <c r="G71" s="398" t="s">
        <v>196</v>
      </c>
      <c r="H71" s="398" t="s">
        <v>197</v>
      </c>
      <c r="I71" s="398" t="s">
        <v>198</v>
      </c>
      <c r="J71" s="398" t="s">
        <v>199</v>
      </c>
      <c r="K71" s="398" t="s">
        <v>200</v>
      </c>
      <c r="L71" s="398" t="s">
        <v>201</v>
      </c>
      <c r="M71" s="398" t="s">
        <v>202</v>
      </c>
      <c r="N71" s="399" t="s">
        <v>14</v>
      </c>
    </row>
    <row r="72" spans="1:14" s="393" customFormat="1" ht="19.899999999999999" customHeight="1">
      <c r="A72" s="400" t="s">
        <v>159</v>
      </c>
      <c r="B72" s="451">
        <f>B38+B55</f>
        <v>1</v>
      </c>
      <c r="C72" s="452">
        <f t="shared" ref="C72:M73" si="0">C38+C55</f>
        <v>3</v>
      </c>
      <c r="D72" s="452">
        <f t="shared" si="0"/>
        <v>6</v>
      </c>
      <c r="E72" s="452">
        <f t="shared" si="0"/>
        <v>8</v>
      </c>
      <c r="F72" s="452">
        <f t="shared" si="0"/>
        <v>5</v>
      </c>
      <c r="G72" s="452">
        <f t="shared" si="0"/>
        <v>3</v>
      </c>
      <c r="H72" s="452">
        <f t="shared" si="0"/>
        <v>1</v>
      </c>
      <c r="I72" s="452">
        <f t="shared" si="0"/>
        <v>0</v>
      </c>
      <c r="J72" s="452">
        <f t="shared" si="0"/>
        <v>4</v>
      </c>
      <c r="K72" s="452">
        <f t="shared" si="0"/>
        <v>6</v>
      </c>
      <c r="L72" s="452">
        <f t="shared" si="0"/>
        <v>4</v>
      </c>
      <c r="M72" s="453">
        <f t="shared" si="0"/>
        <v>1</v>
      </c>
      <c r="N72" s="401">
        <f>SUM(B72:M72)</f>
        <v>42</v>
      </c>
    </row>
    <row r="73" spans="1:14" s="393" customFormat="1" ht="19.899999999999999" customHeight="1" thickBot="1">
      <c r="A73" s="402" t="s">
        <v>160</v>
      </c>
      <c r="B73" s="455">
        <f>B39+B56</f>
        <v>0</v>
      </c>
      <c r="C73" s="456">
        <f t="shared" si="0"/>
        <v>1</v>
      </c>
      <c r="D73" s="456">
        <f t="shared" si="0"/>
        <v>1</v>
      </c>
      <c r="E73" s="456">
        <f t="shared" si="0"/>
        <v>0</v>
      </c>
      <c r="F73" s="456">
        <f t="shared" si="0"/>
        <v>0</v>
      </c>
      <c r="G73" s="456">
        <f t="shared" si="0"/>
        <v>1</v>
      </c>
      <c r="H73" s="456">
        <f t="shared" si="0"/>
        <v>2</v>
      </c>
      <c r="I73" s="456">
        <f t="shared" si="0"/>
        <v>0</v>
      </c>
      <c r="J73" s="456">
        <f t="shared" si="0"/>
        <v>3</v>
      </c>
      <c r="K73" s="456">
        <f t="shared" si="0"/>
        <v>1</v>
      </c>
      <c r="L73" s="456">
        <f t="shared" si="0"/>
        <v>0</v>
      </c>
      <c r="M73" s="457">
        <f t="shared" si="0"/>
        <v>2</v>
      </c>
      <c r="N73" s="405">
        <f>SUM(B73:M73)</f>
        <v>11</v>
      </c>
    </row>
    <row r="74" spans="1:14" s="393" customFormat="1" ht="19.899999999999999" customHeight="1" thickBot="1">
      <c r="A74" s="406" t="s">
        <v>126</v>
      </c>
      <c r="B74" s="455">
        <f>SUM(B72:B73)</f>
        <v>1</v>
      </c>
      <c r="C74" s="456">
        <f>SUM(C72:C73)</f>
        <v>4</v>
      </c>
      <c r="D74" s="456">
        <f t="shared" ref="D74:M74" si="1">SUM(D72:D73)</f>
        <v>7</v>
      </c>
      <c r="E74" s="456">
        <f t="shared" si="1"/>
        <v>8</v>
      </c>
      <c r="F74" s="456">
        <f t="shared" si="1"/>
        <v>5</v>
      </c>
      <c r="G74" s="456">
        <f t="shared" si="1"/>
        <v>4</v>
      </c>
      <c r="H74" s="456">
        <f t="shared" si="1"/>
        <v>3</v>
      </c>
      <c r="I74" s="456">
        <f t="shared" si="1"/>
        <v>0</v>
      </c>
      <c r="J74" s="456">
        <f t="shared" si="1"/>
        <v>7</v>
      </c>
      <c r="K74" s="456">
        <f t="shared" si="1"/>
        <v>7</v>
      </c>
      <c r="L74" s="456">
        <f t="shared" si="1"/>
        <v>4</v>
      </c>
      <c r="M74" s="457">
        <f t="shared" si="1"/>
        <v>3</v>
      </c>
      <c r="N74" s="405">
        <f>SUM(N72:N73)</f>
        <v>53</v>
      </c>
    </row>
  </sheetData>
  <phoneticPr fontId="3"/>
  <printOptions gridLinesSet="0"/>
  <pageMargins left="0.86614173228346458" right="0.19685039370078741" top="0.98425196850393704" bottom="0.59055118110236227" header="0.51181102362204722" footer="0.51181102362204722"/>
  <pageSetup paperSize="9" scale="47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C19"/>
  <sheetViews>
    <sheetView view="pageBreakPreview" zoomScale="55" zoomScaleNormal="100" zoomScaleSheetLayoutView="55" workbookViewId="0">
      <selection activeCell="M13" sqref="M13"/>
    </sheetView>
  </sheetViews>
  <sheetFormatPr defaultRowHeight="13.5"/>
  <cols>
    <col min="1" max="1" width="9.33203125" style="599"/>
    <col min="2" max="2" width="48.6640625" style="599" customWidth="1"/>
    <col min="3" max="3" width="74.83203125" style="599" customWidth="1"/>
    <col min="4" max="16384" width="9.33203125" style="599"/>
  </cols>
  <sheetData>
    <row r="1" spans="2:3" ht="14.25" thickBot="1"/>
    <row r="2" spans="2:3" ht="31.5" customHeight="1">
      <c r="B2" s="683" t="s">
        <v>312</v>
      </c>
      <c r="C2" s="684"/>
    </row>
    <row r="3" spans="2:3" ht="22.5" customHeight="1">
      <c r="B3" s="609" t="s">
        <v>311</v>
      </c>
      <c r="C3" s="608" t="s">
        <v>310</v>
      </c>
    </row>
    <row r="4" spans="2:3" ht="19.5" customHeight="1">
      <c r="B4" s="607" t="s">
        <v>309</v>
      </c>
      <c r="C4" s="606"/>
    </row>
    <row r="5" spans="2:3" ht="56.25" customHeight="1">
      <c r="B5" s="603"/>
      <c r="C5" s="602"/>
    </row>
    <row r="6" spans="2:3" ht="56.25" customHeight="1">
      <c r="B6" s="603"/>
      <c r="C6" s="602"/>
    </row>
    <row r="7" spans="2:3" ht="56.25" customHeight="1">
      <c r="B7" s="603"/>
      <c r="C7" s="602"/>
    </row>
    <row r="8" spans="2:3" ht="56.25" customHeight="1">
      <c r="B8" s="603"/>
      <c r="C8" s="602"/>
    </row>
    <row r="9" spans="2:3" ht="56.25" customHeight="1">
      <c r="B9" s="603"/>
      <c r="C9" s="602"/>
    </row>
    <row r="10" spans="2:3" ht="56.25" customHeight="1">
      <c r="B10" s="603"/>
      <c r="C10" s="602"/>
    </row>
    <row r="11" spans="2:3" ht="56.25" customHeight="1" thickBot="1">
      <c r="B11" s="601"/>
      <c r="C11" s="600"/>
    </row>
    <row r="12" spans="2:3" ht="18" customHeight="1">
      <c r="B12" s="605" t="s">
        <v>308</v>
      </c>
      <c r="C12" s="604"/>
    </row>
    <row r="13" spans="2:3" ht="56.25" customHeight="1">
      <c r="B13" s="603"/>
      <c r="C13" s="602"/>
    </row>
    <row r="14" spans="2:3" ht="56.25" customHeight="1">
      <c r="B14" s="603"/>
      <c r="C14" s="602"/>
    </row>
    <row r="15" spans="2:3" ht="56.25" customHeight="1">
      <c r="B15" s="603"/>
      <c r="C15" s="602"/>
    </row>
    <row r="16" spans="2:3" ht="56.25" customHeight="1">
      <c r="B16" s="603"/>
      <c r="C16" s="602"/>
    </row>
    <row r="17" spans="2:3" ht="56.25" customHeight="1">
      <c r="B17" s="603"/>
      <c r="C17" s="602"/>
    </row>
    <row r="18" spans="2:3" ht="56.25" customHeight="1">
      <c r="B18" s="603"/>
      <c r="C18" s="602"/>
    </row>
    <row r="19" spans="2:3" ht="56.25" customHeight="1" thickBot="1">
      <c r="B19" s="601"/>
      <c r="C19" s="600"/>
    </row>
  </sheetData>
  <mergeCells count="1">
    <mergeCell ref="B2:C2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47"/>
  <sheetViews>
    <sheetView view="pageBreakPreview" zoomScale="40" zoomScaleNormal="100" zoomScaleSheetLayoutView="40" workbookViewId="0">
      <selection activeCell="O18" sqref="O18"/>
    </sheetView>
  </sheetViews>
  <sheetFormatPr defaultRowHeight="18.75"/>
  <cols>
    <col min="1" max="1" width="16.83203125" style="610" customWidth="1"/>
    <col min="2" max="2" width="3.5" style="610" customWidth="1"/>
    <col min="3" max="19" width="7.5" style="610" customWidth="1"/>
    <col min="20" max="20" width="8" style="610" customWidth="1"/>
    <col min="21" max="21" width="8.33203125" style="610" customWidth="1"/>
    <col min="22" max="22" width="7.5" style="610" customWidth="1"/>
    <col min="23" max="27" width="5.33203125" style="610" customWidth="1"/>
    <col min="28" max="16384" width="9.33203125" style="610"/>
  </cols>
  <sheetData>
    <row r="1" spans="1:22" ht="19.5" thickBot="1"/>
    <row r="2" spans="1:22" ht="18.75" customHeight="1">
      <c r="J2" s="724" t="s">
        <v>341</v>
      </c>
      <c r="K2" s="747"/>
      <c r="L2" s="747"/>
      <c r="M2" s="747"/>
      <c r="N2" s="747"/>
      <c r="O2" s="747"/>
      <c r="P2" s="747"/>
      <c r="Q2" s="747"/>
      <c r="R2" s="747"/>
      <c r="S2" s="725"/>
      <c r="T2" s="724" t="s">
        <v>340</v>
      </c>
      <c r="U2" s="747"/>
      <c r="V2" s="725"/>
    </row>
    <row r="3" spans="1:22" ht="23.25" customHeight="1">
      <c r="J3" s="662"/>
      <c r="K3" s="611"/>
      <c r="L3" s="611"/>
      <c r="M3" s="611"/>
      <c r="N3" s="611"/>
      <c r="O3" s="611"/>
      <c r="P3" s="611"/>
      <c r="Q3" s="611"/>
      <c r="R3" s="611"/>
      <c r="S3" s="611"/>
      <c r="T3" s="669"/>
      <c r="U3" s="748" t="s">
        <v>339</v>
      </c>
      <c r="V3" s="749"/>
    </row>
    <row r="4" spans="1:22" ht="38.25" customHeight="1">
      <c r="A4" s="750" t="s">
        <v>338</v>
      </c>
      <c r="B4" s="750"/>
      <c r="C4" s="750"/>
      <c r="D4" s="750"/>
      <c r="E4" s="750"/>
      <c r="F4" s="750"/>
      <c r="J4" s="662"/>
      <c r="K4" s="611"/>
      <c r="L4" s="611"/>
      <c r="M4" s="611"/>
      <c r="N4" s="611"/>
      <c r="O4" s="611"/>
      <c r="P4" s="611"/>
      <c r="Q4" s="611"/>
      <c r="R4" s="611"/>
      <c r="S4" s="611"/>
      <c r="T4" s="666"/>
      <c r="U4" s="745" t="s">
        <v>337</v>
      </c>
      <c r="V4" s="746"/>
    </row>
    <row r="5" spans="1:22" ht="38.25" customHeight="1">
      <c r="C5" s="668"/>
      <c r="D5" s="667"/>
      <c r="E5" s="667"/>
      <c r="F5" s="611"/>
      <c r="J5" s="662"/>
      <c r="K5" s="611"/>
      <c r="L5" s="611"/>
      <c r="M5" s="611"/>
      <c r="N5" s="611"/>
      <c r="O5" s="611"/>
      <c r="P5" s="611"/>
      <c r="Q5" s="611"/>
      <c r="R5" s="611"/>
      <c r="S5" s="611"/>
      <c r="T5" s="666"/>
      <c r="U5" s="745" t="s">
        <v>336</v>
      </c>
      <c r="V5" s="746"/>
    </row>
    <row r="6" spans="1:22" ht="38.25" customHeight="1">
      <c r="A6" s="737" t="s">
        <v>335</v>
      </c>
      <c r="B6" s="737"/>
      <c r="C6" s="738" t="s">
        <v>343</v>
      </c>
      <c r="D6" s="738"/>
      <c r="E6" s="738"/>
      <c r="F6" s="738"/>
      <c r="G6" s="738"/>
      <c r="H6" s="738"/>
      <c r="J6" s="662"/>
      <c r="K6" s="611"/>
      <c r="L6" s="611"/>
      <c r="M6" s="611"/>
      <c r="N6" s="611"/>
      <c r="O6" s="611"/>
      <c r="P6" s="611"/>
      <c r="Q6" s="611"/>
      <c r="R6" s="611"/>
      <c r="S6" s="611"/>
      <c r="T6" s="665"/>
      <c r="U6" s="739" t="s">
        <v>334</v>
      </c>
      <c r="V6" s="740"/>
    </row>
    <row r="7" spans="1:22" ht="38.25" customHeight="1">
      <c r="A7" s="741" t="s">
        <v>333</v>
      </c>
      <c r="B7" s="741"/>
      <c r="C7" s="742" t="s">
        <v>332</v>
      </c>
      <c r="D7" s="742"/>
      <c r="E7" s="742"/>
      <c r="F7" s="742"/>
      <c r="G7" s="742"/>
      <c r="H7" s="742"/>
      <c r="J7" s="662"/>
      <c r="K7" s="611"/>
      <c r="L7" s="611"/>
      <c r="M7" s="611"/>
      <c r="N7" s="611"/>
      <c r="O7" s="611"/>
      <c r="P7" s="611"/>
      <c r="Q7" s="611"/>
      <c r="R7" s="611"/>
      <c r="S7" s="611"/>
      <c r="T7" s="664" t="s">
        <v>325</v>
      </c>
      <c r="U7" s="743" t="s">
        <v>331</v>
      </c>
      <c r="V7" s="744"/>
    </row>
    <row r="8" spans="1:22" ht="38.25" customHeight="1">
      <c r="A8" s="663"/>
      <c r="B8" s="663"/>
      <c r="C8" s="663"/>
      <c r="D8" s="663"/>
      <c r="E8" s="663"/>
      <c r="F8" s="663"/>
      <c r="J8" s="662"/>
      <c r="K8" s="611"/>
      <c r="L8" s="611"/>
      <c r="M8" s="611"/>
      <c r="N8" s="611"/>
      <c r="O8" s="611"/>
      <c r="P8" s="611"/>
      <c r="Q8" s="611"/>
      <c r="R8" s="611"/>
      <c r="S8" s="611"/>
      <c r="T8" s="661"/>
      <c r="U8" s="660"/>
      <c r="V8" s="659"/>
    </row>
    <row r="9" spans="1:22" ht="38.25" customHeight="1" thickBot="1">
      <c r="C9" s="726"/>
      <c r="D9" s="726"/>
      <c r="E9" s="726"/>
      <c r="F9" s="726"/>
      <c r="G9" s="658"/>
      <c r="H9" s="658"/>
      <c r="J9" s="657"/>
      <c r="K9" s="656"/>
      <c r="L9" s="656"/>
      <c r="M9" s="656"/>
      <c r="N9" s="656"/>
      <c r="O9" s="656"/>
      <c r="P9" s="656"/>
      <c r="Q9" s="656"/>
      <c r="R9" s="656"/>
      <c r="S9" s="656"/>
      <c r="T9" s="655"/>
      <c r="U9" s="654"/>
      <c r="V9" s="653"/>
    </row>
    <row r="10" spans="1:22" ht="38.25" customHeight="1" thickBot="1">
      <c r="A10" s="652"/>
      <c r="C10" s="727"/>
      <c r="D10" s="727"/>
      <c r="E10" s="727"/>
      <c r="F10" s="727"/>
    </row>
    <row r="11" spans="1:22" ht="22.5" customHeight="1">
      <c r="A11" s="728" t="s">
        <v>330</v>
      </c>
      <c r="B11" s="729"/>
      <c r="C11" s="730"/>
      <c r="D11" s="651"/>
      <c r="E11" s="651"/>
      <c r="F11" s="651"/>
      <c r="G11" s="651"/>
      <c r="H11" s="651"/>
      <c r="I11" s="651"/>
      <c r="J11" s="651"/>
      <c r="K11" s="651"/>
      <c r="L11" s="651"/>
      <c r="M11" s="651"/>
      <c r="N11" s="651"/>
      <c r="O11" s="651"/>
      <c r="P11" s="651"/>
      <c r="Q11" s="651"/>
      <c r="R11" s="651"/>
      <c r="S11" s="651"/>
      <c r="T11" s="645"/>
      <c r="U11" s="731" t="s">
        <v>7</v>
      </c>
      <c r="V11" s="732"/>
    </row>
    <row r="12" spans="1:22" ht="22.5" customHeight="1" thickBot="1">
      <c r="A12" s="733" t="s">
        <v>329</v>
      </c>
      <c r="B12" s="734"/>
      <c r="C12" s="735"/>
      <c r="D12" s="650">
        <v>1</v>
      </c>
      <c r="E12" s="650">
        <v>2</v>
      </c>
      <c r="F12" s="650">
        <v>3</v>
      </c>
      <c r="G12" s="650">
        <v>4</v>
      </c>
      <c r="H12" s="650">
        <v>5</v>
      </c>
      <c r="I12" s="650">
        <v>6</v>
      </c>
      <c r="J12" s="650">
        <v>7</v>
      </c>
      <c r="K12" s="650">
        <v>8</v>
      </c>
      <c r="L12" s="650">
        <v>9</v>
      </c>
      <c r="M12" s="650">
        <v>10</v>
      </c>
      <c r="N12" s="650">
        <v>11</v>
      </c>
      <c r="O12" s="650">
        <v>12</v>
      </c>
      <c r="P12" s="650">
        <v>13</v>
      </c>
      <c r="Q12" s="650">
        <v>14</v>
      </c>
      <c r="R12" s="650">
        <v>15</v>
      </c>
      <c r="S12" s="650">
        <v>16</v>
      </c>
      <c r="T12" s="649">
        <v>20</v>
      </c>
      <c r="U12" s="736" t="s">
        <v>14</v>
      </c>
      <c r="V12" s="694"/>
    </row>
    <row r="13" spans="1:22" ht="30" customHeight="1">
      <c r="A13" s="723" t="s">
        <v>328</v>
      </c>
      <c r="B13" s="723"/>
      <c r="C13" s="723"/>
      <c r="D13" s="646"/>
      <c r="E13" s="647" t="s">
        <v>325</v>
      </c>
      <c r="F13" s="646"/>
      <c r="G13" s="646"/>
      <c r="H13" s="648"/>
      <c r="I13" s="646"/>
      <c r="J13" s="646"/>
      <c r="K13" s="646"/>
      <c r="L13" s="647"/>
      <c r="M13" s="646"/>
      <c r="N13" s="646"/>
      <c r="O13" s="646"/>
      <c r="P13" s="646"/>
      <c r="Q13" s="646"/>
      <c r="R13" s="646"/>
      <c r="S13" s="646"/>
      <c r="T13" s="645"/>
      <c r="U13" s="724"/>
      <c r="V13" s="725"/>
    </row>
    <row r="14" spans="1:22" ht="30" customHeight="1">
      <c r="A14" s="720" t="s">
        <v>327</v>
      </c>
      <c r="B14" s="720"/>
      <c r="C14" s="720"/>
      <c r="D14" s="638"/>
      <c r="E14" s="638"/>
      <c r="F14" s="640"/>
      <c r="G14" s="640"/>
      <c r="H14" s="640"/>
      <c r="I14" s="638"/>
      <c r="J14" s="644"/>
      <c r="K14" s="644"/>
      <c r="L14" s="638"/>
      <c r="M14" s="638"/>
      <c r="N14" s="638"/>
      <c r="O14" s="638"/>
      <c r="P14" s="644"/>
      <c r="Q14" s="638"/>
      <c r="R14" s="638"/>
      <c r="S14" s="638"/>
      <c r="T14" s="642"/>
      <c r="U14" s="713"/>
      <c r="V14" s="714"/>
    </row>
    <row r="15" spans="1:22" ht="30" customHeight="1">
      <c r="A15" s="721" t="s">
        <v>326</v>
      </c>
      <c r="B15" s="721"/>
      <c r="C15" s="721"/>
      <c r="D15" s="638"/>
      <c r="E15" s="638"/>
      <c r="F15" s="638"/>
      <c r="G15" s="638"/>
      <c r="H15" s="639"/>
      <c r="I15" s="638"/>
      <c r="J15" s="643" t="s">
        <v>325</v>
      </c>
      <c r="K15" s="643"/>
      <c r="L15" s="638"/>
      <c r="M15" s="638"/>
      <c r="N15" s="638"/>
      <c r="O15" s="638"/>
      <c r="P15" s="638"/>
      <c r="Q15" s="638"/>
      <c r="R15" s="638"/>
      <c r="S15" s="638"/>
      <c r="T15" s="642"/>
      <c r="U15" s="713"/>
      <c r="V15" s="714"/>
    </row>
    <row r="16" spans="1:22" ht="30" customHeight="1">
      <c r="A16" s="720" t="s">
        <v>324</v>
      </c>
      <c r="B16" s="720"/>
      <c r="C16" s="720"/>
      <c r="D16" s="638"/>
      <c r="E16" s="638"/>
      <c r="F16" s="638"/>
      <c r="G16" s="640"/>
      <c r="H16" s="640"/>
      <c r="I16" s="640"/>
      <c r="J16" s="641"/>
      <c r="K16" s="641"/>
      <c r="L16" s="640"/>
      <c r="M16" s="638"/>
      <c r="N16" s="639"/>
      <c r="O16" s="638"/>
      <c r="P16" s="639"/>
      <c r="Q16" s="638"/>
      <c r="R16" s="638"/>
      <c r="S16" s="637"/>
      <c r="T16" s="636"/>
      <c r="U16" s="713"/>
      <c r="V16" s="714"/>
    </row>
    <row r="17" spans="1:22" ht="30" customHeight="1">
      <c r="A17" s="721"/>
      <c r="B17" s="721"/>
      <c r="C17" s="721"/>
      <c r="D17" s="633"/>
      <c r="E17" s="633"/>
      <c r="F17" s="633"/>
      <c r="G17" s="633"/>
      <c r="H17" s="633"/>
      <c r="I17" s="633"/>
      <c r="J17" s="633"/>
      <c r="K17" s="633"/>
      <c r="L17" s="633"/>
      <c r="M17" s="633"/>
      <c r="N17" s="633"/>
      <c r="O17" s="635"/>
      <c r="P17" s="634"/>
      <c r="Q17" s="633"/>
      <c r="R17" s="633"/>
      <c r="S17" s="633"/>
      <c r="T17" s="632"/>
      <c r="U17" s="713"/>
      <c r="V17" s="714"/>
    </row>
    <row r="18" spans="1:22" ht="30" customHeight="1" thickBot="1">
      <c r="A18" s="722"/>
      <c r="B18" s="722"/>
      <c r="C18" s="722"/>
      <c r="D18" s="630"/>
      <c r="E18" s="631"/>
      <c r="F18" s="630"/>
      <c r="G18" s="630"/>
      <c r="H18" s="630"/>
      <c r="I18" s="630"/>
      <c r="J18" s="630"/>
      <c r="K18" s="630"/>
      <c r="L18" s="630"/>
      <c r="M18" s="630"/>
      <c r="N18" s="630"/>
      <c r="O18" s="630"/>
      <c r="P18" s="630"/>
      <c r="Q18" s="630"/>
      <c r="R18" s="630"/>
      <c r="S18" s="630"/>
      <c r="T18" s="629"/>
      <c r="U18" s="716"/>
      <c r="V18" s="717"/>
    </row>
    <row r="19" spans="1:22" ht="30" customHeight="1">
      <c r="A19" s="712" t="s">
        <v>323</v>
      </c>
      <c r="B19" s="712"/>
      <c r="C19" s="712"/>
      <c r="D19" s="628">
        <v>76</v>
      </c>
      <c r="E19" s="628">
        <v>3</v>
      </c>
      <c r="F19" s="628">
        <v>1</v>
      </c>
      <c r="G19" s="628">
        <v>3</v>
      </c>
      <c r="H19" s="628">
        <v>3</v>
      </c>
      <c r="I19" s="628">
        <v>24</v>
      </c>
      <c r="J19" s="628">
        <v>4</v>
      </c>
      <c r="K19" s="628">
        <v>1</v>
      </c>
      <c r="L19" s="628">
        <v>3</v>
      </c>
      <c r="M19" s="628">
        <v>2</v>
      </c>
      <c r="N19" s="628"/>
      <c r="O19" s="628"/>
      <c r="P19" s="628"/>
      <c r="Q19" s="628"/>
      <c r="R19" s="627"/>
      <c r="S19" s="626"/>
      <c r="T19" s="625"/>
      <c r="U19" s="718">
        <f t="shared" ref="U19:U24" si="0">SUM(D19:T19)</f>
        <v>120</v>
      </c>
      <c r="V19" s="719"/>
    </row>
    <row r="20" spans="1:22" ht="30" customHeight="1">
      <c r="A20" s="712"/>
      <c r="B20" s="712"/>
      <c r="C20" s="712"/>
      <c r="D20" s="624">
        <v>76</v>
      </c>
      <c r="E20" s="624">
        <v>3</v>
      </c>
      <c r="F20" s="624">
        <v>1</v>
      </c>
      <c r="G20" s="624">
        <v>3</v>
      </c>
      <c r="H20" s="624">
        <v>3</v>
      </c>
      <c r="I20" s="624">
        <v>24</v>
      </c>
      <c r="J20" s="624">
        <v>4</v>
      </c>
      <c r="K20" s="624">
        <v>1</v>
      </c>
      <c r="L20" s="624">
        <v>3</v>
      </c>
      <c r="M20" s="624">
        <v>2</v>
      </c>
      <c r="N20" s="624"/>
      <c r="O20" s="624"/>
      <c r="P20" s="624"/>
      <c r="Q20" s="624"/>
      <c r="R20" s="623"/>
      <c r="S20" s="622"/>
      <c r="T20" s="621"/>
      <c r="U20" s="713">
        <f t="shared" si="0"/>
        <v>120</v>
      </c>
      <c r="V20" s="714"/>
    </row>
    <row r="21" spans="1:22" ht="30" customHeight="1">
      <c r="A21" s="712" t="s">
        <v>322</v>
      </c>
      <c r="B21" s="712"/>
      <c r="C21" s="712"/>
      <c r="D21" s="624">
        <v>76</v>
      </c>
      <c r="E21" s="624">
        <v>3</v>
      </c>
      <c r="F21" s="624">
        <v>1</v>
      </c>
      <c r="G21" s="624">
        <v>3</v>
      </c>
      <c r="H21" s="624">
        <v>2</v>
      </c>
      <c r="I21" s="624">
        <v>24</v>
      </c>
      <c r="J21" s="624">
        <v>4</v>
      </c>
      <c r="K21" s="624">
        <v>1</v>
      </c>
      <c r="L21" s="624">
        <v>3</v>
      </c>
      <c r="M21" s="624">
        <v>2</v>
      </c>
      <c r="N21" s="624"/>
      <c r="O21" s="624"/>
      <c r="P21" s="624"/>
      <c r="Q21" s="624"/>
      <c r="R21" s="623"/>
      <c r="S21" s="622"/>
      <c r="T21" s="621"/>
      <c r="U21" s="713">
        <f t="shared" si="0"/>
        <v>119</v>
      </c>
      <c r="V21" s="714"/>
    </row>
    <row r="22" spans="1:22" ht="30" customHeight="1">
      <c r="A22" s="712"/>
      <c r="B22" s="712"/>
      <c r="C22" s="712"/>
      <c r="D22" s="624">
        <v>76</v>
      </c>
      <c r="E22" s="624">
        <v>3</v>
      </c>
      <c r="F22" s="624">
        <v>1</v>
      </c>
      <c r="G22" s="624">
        <v>3</v>
      </c>
      <c r="H22" s="624">
        <v>2</v>
      </c>
      <c r="I22" s="624">
        <v>24</v>
      </c>
      <c r="J22" s="624">
        <v>4</v>
      </c>
      <c r="K22" s="624">
        <v>1</v>
      </c>
      <c r="L22" s="624">
        <v>3</v>
      </c>
      <c r="M22" s="624">
        <v>2</v>
      </c>
      <c r="N22" s="624"/>
      <c r="O22" s="624"/>
      <c r="P22" s="624"/>
      <c r="Q22" s="624"/>
      <c r="R22" s="623"/>
      <c r="S22" s="622"/>
      <c r="T22" s="621"/>
      <c r="U22" s="713">
        <f t="shared" si="0"/>
        <v>119</v>
      </c>
      <c r="V22" s="714"/>
    </row>
    <row r="23" spans="1:22" ht="30" customHeight="1">
      <c r="A23" s="712" t="s">
        <v>321</v>
      </c>
      <c r="B23" s="712"/>
      <c r="C23" s="712"/>
      <c r="D23" s="624">
        <v>76</v>
      </c>
      <c r="E23" s="624">
        <v>4</v>
      </c>
      <c r="F23" s="624">
        <v>1</v>
      </c>
      <c r="G23" s="624">
        <v>3</v>
      </c>
      <c r="H23" s="624">
        <v>2</v>
      </c>
      <c r="I23" s="624">
        <v>24</v>
      </c>
      <c r="J23" s="624">
        <v>4</v>
      </c>
      <c r="K23" s="624">
        <v>1</v>
      </c>
      <c r="L23" s="624">
        <v>3</v>
      </c>
      <c r="M23" s="624">
        <v>2</v>
      </c>
      <c r="N23" s="624"/>
      <c r="O23" s="624"/>
      <c r="P23" s="624"/>
      <c r="Q23" s="624"/>
      <c r="R23" s="623"/>
      <c r="S23" s="622"/>
      <c r="T23" s="621"/>
      <c r="U23" s="713">
        <f t="shared" si="0"/>
        <v>120</v>
      </c>
      <c r="V23" s="714"/>
    </row>
    <row r="24" spans="1:22" ht="30" customHeight="1" thickBot="1">
      <c r="A24" s="715"/>
      <c r="B24" s="715"/>
      <c r="C24" s="715"/>
      <c r="D24" s="620">
        <v>76</v>
      </c>
      <c r="E24" s="620">
        <v>4</v>
      </c>
      <c r="F24" s="620">
        <v>1</v>
      </c>
      <c r="G24" s="620">
        <v>3</v>
      </c>
      <c r="H24" s="620">
        <v>2</v>
      </c>
      <c r="I24" s="620">
        <v>24</v>
      </c>
      <c r="J24" s="620">
        <v>4</v>
      </c>
      <c r="K24" s="620">
        <v>1</v>
      </c>
      <c r="L24" s="620">
        <v>3</v>
      </c>
      <c r="M24" s="620">
        <v>2</v>
      </c>
      <c r="N24" s="620"/>
      <c r="O24" s="620"/>
      <c r="P24" s="620"/>
      <c r="Q24" s="620"/>
      <c r="R24" s="619"/>
      <c r="S24" s="619"/>
      <c r="T24" s="618"/>
      <c r="U24" s="716">
        <f t="shared" si="0"/>
        <v>120</v>
      </c>
      <c r="V24" s="717"/>
    </row>
    <row r="25" spans="1:22" ht="29.25" customHeight="1" thickBot="1">
      <c r="A25" s="695" t="s">
        <v>320</v>
      </c>
      <c r="B25" s="696"/>
      <c r="C25" s="697"/>
      <c r="D25" s="698">
        <v>1</v>
      </c>
      <c r="E25" s="698"/>
      <c r="F25" s="698">
        <v>2</v>
      </c>
      <c r="G25" s="698"/>
      <c r="H25" s="617">
        <v>3</v>
      </c>
      <c r="I25" s="698">
        <v>4</v>
      </c>
      <c r="J25" s="698"/>
      <c r="K25" s="698">
        <v>5</v>
      </c>
      <c r="L25" s="698"/>
      <c r="M25" s="617">
        <v>6</v>
      </c>
      <c r="N25" s="616"/>
      <c r="O25" s="616"/>
      <c r="P25" s="616"/>
      <c r="Q25" s="616"/>
      <c r="R25" s="616"/>
      <c r="S25" s="615"/>
      <c r="T25" s="614"/>
      <c r="U25" s="693"/>
      <c r="V25" s="694"/>
    </row>
    <row r="26" spans="1:22" s="611" customFormat="1" ht="8.25" customHeight="1" thickBot="1">
      <c r="A26" s="613"/>
      <c r="B26" s="612"/>
    </row>
    <row r="27" spans="1:22" ht="25.5" customHeight="1">
      <c r="A27" s="699" t="s">
        <v>319</v>
      </c>
      <c r="B27" s="700"/>
      <c r="C27" s="705" t="s">
        <v>318</v>
      </c>
      <c r="D27" s="706"/>
      <c r="E27" s="706"/>
      <c r="F27" s="706"/>
      <c r="G27" s="706"/>
      <c r="H27" s="706" t="s">
        <v>317</v>
      </c>
      <c r="I27" s="706"/>
      <c r="J27" s="706"/>
      <c r="K27" s="706"/>
      <c r="L27" s="706"/>
      <c r="M27" s="706" t="s">
        <v>316</v>
      </c>
      <c r="N27" s="706"/>
      <c r="O27" s="706"/>
      <c r="P27" s="706"/>
      <c r="Q27" s="706"/>
      <c r="R27" s="706" t="s">
        <v>315</v>
      </c>
      <c r="S27" s="706"/>
      <c r="T27" s="706"/>
      <c r="U27" s="706"/>
      <c r="V27" s="707"/>
    </row>
    <row r="28" spans="1:22" ht="25.5" customHeight="1">
      <c r="A28" s="701"/>
      <c r="B28" s="702"/>
      <c r="C28" s="708"/>
      <c r="D28" s="691"/>
      <c r="E28" s="691"/>
      <c r="F28" s="691"/>
      <c r="G28" s="691"/>
      <c r="H28" s="691"/>
      <c r="I28" s="691"/>
      <c r="J28" s="691"/>
      <c r="K28" s="691"/>
      <c r="L28" s="691"/>
      <c r="M28" s="691"/>
      <c r="N28" s="691"/>
      <c r="O28" s="691"/>
      <c r="P28" s="691"/>
      <c r="Q28" s="691"/>
      <c r="R28" s="691"/>
      <c r="S28" s="691"/>
      <c r="T28" s="691"/>
      <c r="U28" s="691"/>
      <c r="V28" s="692"/>
    </row>
    <row r="29" spans="1:22" ht="25.5" customHeight="1">
      <c r="A29" s="701"/>
      <c r="B29" s="702"/>
      <c r="C29" s="708"/>
      <c r="D29" s="691"/>
      <c r="E29" s="691"/>
      <c r="F29" s="691"/>
      <c r="G29" s="691"/>
      <c r="H29" s="691"/>
      <c r="I29" s="691"/>
      <c r="J29" s="691"/>
      <c r="K29" s="691"/>
      <c r="L29" s="691"/>
      <c r="M29" s="691"/>
      <c r="N29" s="691"/>
      <c r="O29" s="691"/>
      <c r="P29" s="691"/>
      <c r="Q29" s="691"/>
      <c r="R29" s="691"/>
      <c r="S29" s="691"/>
      <c r="T29" s="691"/>
      <c r="U29" s="691"/>
      <c r="V29" s="692"/>
    </row>
    <row r="30" spans="1:22" ht="25.5" customHeight="1">
      <c r="A30" s="701"/>
      <c r="B30" s="702"/>
      <c r="C30" s="708"/>
      <c r="D30" s="691"/>
      <c r="E30" s="691"/>
      <c r="F30" s="691"/>
      <c r="G30" s="691"/>
      <c r="H30" s="691"/>
      <c r="I30" s="691"/>
      <c r="J30" s="691"/>
      <c r="K30" s="691"/>
      <c r="L30" s="691"/>
      <c r="M30" s="691"/>
      <c r="N30" s="691"/>
      <c r="O30" s="691"/>
      <c r="P30" s="691"/>
      <c r="Q30" s="691"/>
      <c r="R30" s="691"/>
      <c r="S30" s="691"/>
      <c r="T30" s="691"/>
      <c r="U30" s="691"/>
      <c r="V30" s="692"/>
    </row>
    <row r="31" spans="1:22" ht="25.5" customHeight="1">
      <c r="A31" s="701"/>
      <c r="B31" s="702"/>
      <c r="C31" s="708"/>
      <c r="D31" s="691"/>
      <c r="E31" s="691"/>
      <c r="F31" s="691"/>
      <c r="G31" s="691"/>
      <c r="H31" s="691"/>
      <c r="I31" s="691"/>
      <c r="J31" s="691"/>
      <c r="K31" s="691"/>
      <c r="L31" s="691"/>
      <c r="M31" s="691"/>
      <c r="N31" s="691"/>
      <c r="O31" s="691"/>
      <c r="P31" s="691"/>
      <c r="Q31" s="691"/>
      <c r="R31" s="691"/>
      <c r="S31" s="691"/>
      <c r="T31" s="691"/>
      <c r="U31" s="691"/>
      <c r="V31" s="692"/>
    </row>
    <row r="32" spans="1:22" ht="25.5" customHeight="1">
      <c r="A32" s="701"/>
      <c r="B32" s="702"/>
      <c r="C32" s="708"/>
      <c r="D32" s="691"/>
      <c r="E32" s="691"/>
      <c r="F32" s="691"/>
      <c r="G32" s="691"/>
      <c r="H32" s="691"/>
      <c r="I32" s="691"/>
      <c r="J32" s="691"/>
      <c r="K32" s="691"/>
      <c r="L32" s="691"/>
      <c r="M32" s="691"/>
      <c r="N32" s="691"/>
      <c r="O32" s="691"/>
      <c r="P32" s="691"/>
      <c r="Q32" s="691"/>
      <c r="R32" s="691"/>
      <c r="S32" s="691"/>
      <c r="T32" s="691"/>
      <c r="U32" s="691"/>
      <c r="V32" s="692"/>
    </row>
    <row r="33" spans="1:22" ht="25.5" customHeight="1">
      <c r="A33" s="701"/>
      <c r="B33" s="702"/>
      <c r="C33" s="708"/>
      <c r="D33" s="691"/>
      <c r="E33" s="691"/>
      <c r="F33" s="691"/>
      <c r="G33" s="691"/>
      <c r="H33" s="691"/>
      <c r="I33" s="691"/>
      <c r="J33" s="691"/>
      <c r="K33" s="691"/>
      <c r="L33" s="691"/>
      <c r="M33" s="691"/>
      <c r="N33" s="691"/>
      <c r="O33" s="691"/>
      <c r="P33" s="691"/>
      <c r="Q33" s="691"/>
      <c r="R33" s="691"/>
      <c r="S33" s="691"/>
      <c r="T33" s="691"/>
      <c r="U33" s="691"/>
      <c r="V33" s="692"/>
    </row>
    <row r="34" spans="1:22" ht="25.5" customHeight="1">
      <c r="A34" s="701"/>
      <c r="B34" s="702"/>
      <c r="C34" s="690" t="s">
        <v>314</v>
      </c>
      <c r="D34" s="688"/>
      <c r="E34" s="688"/>
      <c r="F34" s="688"/>
      <c r="G34" s="688"/>
      <c r="H34" s="688" t="s">
        <v>313</v>
      </c>
      <c r="I34" s="688"/>
      <c r="J34" s="688"/>
      <c r="K34" s="688"/>
      <c r="L34" s="688"/>
      <c r="M34" s="688"/>
      <c r="N34" s="688"/>
      <c r="O34" s="688"/>
      <c r="P34" s="688"/>
      <c r="Q34" s="688"/>
      <c r="R34" s="688"/>
      <c r="S34" s="688"/>
      <c r="T34" s="688"/>
      <c r="U34" s="688"/>
      <c r="V34" s="689"/>
    </row>
    <row r="35" spans="1:22" ht="25.5" customHeight="1">
      <c r="A35" s="701"/>
      <c r="B35" s="702"/>
      <c r="C35" s="708"/>
      <c r="D35" s="691"/>
      <c r="E35" s="691"/>
      <c r="F35" s="691"/>
      <c r="G35" s="691"/>
      <c r="H35" s="691"/>
      <c r="I35" s="691"/>
      <c r="J35" s="691"/>
      <c r="K35" s="691"/>
      <c r="L35" s="691"/>
      <c r="M35" s="691"/>
      <c r="N35" s="691"/>
      <c r="O35" s="691"/>
      <c r="P35" s="691"/>
      <c r="Q35" s="691"/>
      <c r="R35" s="691"/>
      <c r="S35" s="691"/>
      <c r="T35" s="691"/>
      <c r="U35" s="691"/>
      <c r="V35" s="692"/>
    </row>
    <row r="36" spans="1:22" ht="25.5" customHeight="1">
      <c r="A36" s="701"/>
      <c r="B36" s="702"/>
      <c r="C36" s="708"/>
      <c r="D36" s="691"/>
      <c r="E36" s="691"/>
      <c r="F36" s="691"/>
      <c r="G36" s="691"/>
      <c r="H36" s="691"/>
      <c r="I36" s="691"/>
      <c r="J36" s="691"/>
      <c r="K36" s="691"/>
      <c r="L36" s="691"/>
      <c r="M36" s="691"/>
      <c r="N36" s="691"/>
      <c r="O36" s="691"/>
      <c r="P36" s="691"/>
      <c r="Q36" s="691"/>
      <c r="R36" s="691"/>
      <c r="S36" s="691"/>
      <c r="T36" s="691"/>
      <c r="U36" s="691"/>
      <c r="V36" s="692"/>
    </row>
    <row r="37" spans="1:22" ht="25.5" customHeight="1">
      <c r="A37" s="701"/>
      <c r="B37" s="702"/>
      <c r="C37" s="708"/>
      <c r="D37" s="691"/>
      <c r="E37" s="691"/>
      <c r="F37" s="691"/>
      <c r="G37" s="691"/>
      <c r="H37" s="691"/>
      <c r="I37" s="691"/>
      <c r="J37" s="691"/>
      <c r="K37" s="691"/>
      <c r="L37" s="691"/>
      <c r="M37" s="691"/>
      <c r="N37" s="691"/>
      <c r="O37" s="691"/>
      <c r="P37" s="691"/>
      <c r="Q37" s="691"/>
      <c r="R37" s="691"/>
      <c r="S37" s="691"/>
      <c r="T37" s="691"/>
      <c r="U37" s="691"/>
      <c r="V37" s="692"/>
    </row>
    <row r="38" spans="1:22" ht="25.5" customHeight="1">
      <c r="A38" s="701"/>
      <c r="B38" s="702"/>
      <c r="C38" s="708"/>
      <c r="D38" s="691"/>
      <c r="E38" s="691"/>
      <c r="F38" s="691"/>
      <c r="G38" s="691"/>
      <c r="H38" s="691"/>
      <c r="I38" s="691"/>
      <c r="J38" s="691"/>
      <c r="K38" s="691"/>
      <c r="L38" s="691"/>
      <c r="M38" s="691"/>
      <c r="N38" s="691"/>
      <c r="O38" s="691"/>
      <c r="P38" s="691"/>
      <c r="Q38" s="691"/>
      <c r="R38" s="691"/>
      <c r="S38" s="691"/>
      <c r="T38" s="691"/>
      <c r="U38" s="691"/>
      <c r="V38" s="692"/>
    </row>
    <row r="39" spans="1:22" ht="25.5" customHeight="1">
      <c r="A39" s="701"/>
      <c r="B39" s="702"/>
      <c r="C39" s="708"/>
      <c r="D39" s="691"/>
      <c r="E39" s="691"/>
      <c r="F39" s="691"/>
      <c r="G39" s="691"/>
      <c r="H39" s="691"/>
      <c r="I39" s="691"/>
      <c r="J39" s="691"/>
      <c r="K39" s="691"/>
      <c r="L39" s="691"/>
      <c r="M39" s="691"/>
      <c r="N39" s="691"/>
      <c r="O39" s="691"/>
      <c r="P39" s="691"/>
      <c r="Q39" s="691"/>
      <c r="R39" s="691"/>
      <c r="S39" s="691"/>
      <c r="T39" s="691"/>
      <c r="U39" s="691"/>
      <c r="V39" s="692"/>
    </row>
    <row r="40" spans="1:22" ht="25.5" customHeight="1">
      <c r="A40" s="701"/>
      <c r="B40" s="702"/>
      <c r="C40" s="708"/>
      <c r="D40" s="691"/>
      <c r="E40" s="691"/>
      <c r="F40" s="691"/>
      <c r="G40" s="691"/>
      <c r="H40" s="691"/>
      <c r="I40" s="691"/>
      <c r="J40" s="691"/>
      <c r="K40" s="691"/>
      <c r="L40" s="691"/>
      <c r="M40" s="691"/>
      <c r="N40" s="691"/>
      <c r="O40" s="691"/>
      <c r="P40" s="691"/>
      <c r="Q40" s="691"/>
      <c r="R40" s="691"/>
      <c r="S40" s="691"/>
      <c r="T40" s="691"/>
      <c r="U40" s="691"/>
      <c r="V40" s="692"/>
    </row>
    <row r="41" spans="1:22" ht="25.5" customHeight="1">
      <c r="A41" s="701"/>
      <c r="B41" s="702"/>
      <c r="C41" s="690"/>
      <c r="D41" s="688"/>
      <c r="E41" s="688"/>
      <c r="F41" s="688"/>
      <c r="G41" s="688"/>
      <c r="H41" s="688"/>
      <c r="I41" s="688"/>
      <c r="J41" s="688"/>
      <c r="K41" s="688"/>
      <c r="L41" s="688"/>
      <c r="M41" s="688"/>
      <c r="N41" s="688"/>
      <c r="O41" s="688"/>
      <c r="P41" s="688"/>
      <c r="Q41" s="688"/>
      <c r="R41" s="688"/>
      <c r="S41" s="688"/>
      <c r="T41" s="688"/>
      <c r="U41" s="688"/>
      <c r="V41" s="689"/>
    </row>
    <row r="42" spans="1:22" ht="25.5" customHeight="1">
      <c r="A42" s="701"/>
      <c r="B42" s="702"/>
      <c r="C42" s="708"/>
      <c r="D42" s="691"/>
      <c r="E42" s="691"/>
      <c r="F42" s="691"/>
      <c r="G42" s="691"/>
      <c r="H42" s="691"/>
      <c r="I42" s="691"/>
      <c r="J42" s="691"/>
      <c r="K42" s="691"/>
      <c r="L42" s="691"/>
      <c r="M42" s="691"/>
      <c r="N42" s="691"/>
      <c r="O42" s="691"/>
      <c r="P42" s="691"/>
      <c r="Q42" s="691"/>
      <c r="R42" s="691"/>
      <c r="S42" s="691"/>
      <c r="T42" s="691"/>
      <c r="U42" s="691"/>
      <c r="V42" s="692"/>
    </row>
    <row r="43" spans="1:22" ht="25.5" customHeight="1">
      <c r="A43" s="701"/>
      <c r="B43" s="702"/>
      <c r="C43" s="708"/>
      <c r="D43" s="691"/>
      <c r="E43" s="691"/>
      <c r="F43" s="691"/>
      <c r="G43" s="691"/>
      <c r="H43" s="691"/>
      <c r="I43" s="691"/>
      <c r="J43" s="691"/>
      <c r="K43" s="691"/>
      <c r="L43" s="691"/>
      <c r="M43" s="691"/>
      <c r="N43" s="691"/>
      <c r="O43" s="691"/>
      <c r="P43" s="691"/>
      <c r="Q43" s="691"/>
      <c r="R43" s="691"/>
      <c r="S43" s="691"/>
      <c r="T43" s="691"/>
      <c r="U43" s="691"/>
      <c r="V43" s="692"/>
    </row>
    <row r="44" spans="1:22" ht="25.5" customHeight="1">
      <c r="A44" s="701"/>
      <c r="B44" s="702"/>
      <c r="C44" s="708"/>
      <c r="D44" s="691"/>
      <c r="E44" s="691"/>
      <c r="F44" s="691"/>
      <c r="G44" s="691"/>
      <c r="H44" s="691"/>
      <c r="I44" s="691"/>
      <c r="J44" s="691"/>
      <c r="K44" s="691"/>
      <c r="L44" s="691"/>
      <c r="M44" s="691"/>
      <c r="N44" s="691"/>
      <c r="O44" s="691"/>
      <c r="P44" s="691"/>
      <c r="Q44" s="691"/>
      <c r="R44" s="691"/>
      <c r="S44" s="691"/>
      <c r="T44" s="691"/>
      <c r="U44" s="691"/>
      <c r="V44" s="692"/>
    </row>
    <row r="45" spans="1:22" ht="25.5" customHeight="1">
      <c r="A45" s="701"/>
      <c r="B45" s="702"/>
      <c r="C45" s="708"/>
      <c r="D45" s="691"/>
      <c r="E45" s="691"/>
      <c r="F45" s="691"/>
      <c r="G45" s="691"/>
      <c r="H45" s="691"/>
      <c r="I45" s="691"/>
      <c r="J45" s="691"/>
      <c r="K45" s="691"/>
      <c r="L45" s="691"/>
      <c r="M45" s="691"/>
      <c r="N45" s="691"/>
      <c r="O45" s="691"/>
      <c r="P45" s="691"/>
      <c r="Q45" s="691"/>
      <c r="R45" s="691"/>
      <c r="S45" s="691"/>
      <c r="T45" s="691"/>
      <c r="U45" s="691"/>
      <c r="V45" s="692"/>
    </row>
    <row r="46" spans="1:22" ht="25.5" customHeight="1">
      <c r="A46" s="701"/>
      <c r="B46" s="702"/>
      <c r="C46" s="708"/>
      <c r="D46" s="691"/>
      <c r="E46" s="691"/>
      <c r="F46" s="691"/>
      <c r="G46" s="691"/>
      <c r="H46" s="691"/>
      <c r="I46" s="691"/>
      <c r="J46" s="691"/>
      <c r="K46" s="691"/>
      <c r="L46" s="691"/>
      <c r="M46" s="691"/>
      <c r="N46" s="691"/>
      <c r="O46" s="691"/>
      <c r="P46" s="691"/>
      <c r="Q46" s="691"/>
      <c r="R46" s="691"/>
      <c r="S46" s="691"/>
      <c r="T46" s="691"/>
      <c r="U46" s="691"/>
      <c r="V46" s="692"/>
    </row>
    <row r="47" spans="1:22" ht="25.5" customHeight="1" thickBot="1">
      <c r="A47" s="703"/>
      <c r="B47" s="704"/>
      <c r="C47" s="709"/>
      <c r="D47" s="710"/>
      <c r="E47" s="710"/>
      <c r="F47" s="710"/>
      <c r="G47" s="710"/>
      <c r="H47" s="710"/>
      <c r="I47" s="710"/>
      <c r="J47" s="710"/>
      <c r="K47" s="710"/>
      <c r="L47" s="710"/>
      <c r="M47" s="710"/>
      <c r="N47" s="710"/>
      <c r="O47" s="710"/>
      <c r="P47" s="710"/>
      <c r="Q47" s="710"/>
      <c r="R47" s="710"/>
      <c r="S47" s="710"/>
      <c r="T47" s="710"/>
      <c r="U47" s="710"/>
      <c r="V47" s="711"/>
    </row>
  </sheetData>
  <mergeCells count="73">
    <mergeCell ref="U5:V5"/>
    <mergeCell ref="J2:S2"/>
    <mergeCell ref="T2:V2"/>
    <mergeCell ref="U3:V3"/>
    <mergeCell ref="A4:F4"/>
    <mergeCell ref="U4:V4"/>
    <mergeCell ref="A6:B6"/>
    <mergeCell ref="C6:H6"/>
    <mergeCell ref="U6:V6"/>
    <mergeCell ref="A7:B7"/>
    <mergeCell ref="C7:H7"/>
    <mergeCell ref="U7:V7"/>
    <mergeCell ref="C9:F9"/>
    <mergeCell ref="C10:F10"/>
    <mergeCell ref="A11:C11"/>
    <mergeCell ref="U11:V11"/>
    <mergeCell ref="A12:C12"/>
    <mergeCell ref="U12:V12"/>
    <mergeCell ref="A13:C13"/>
    <mergeCell ref="U13:V13"/>
    <mergeCell ref="A14:C14"/>
    <mergeCell ref="U14:V14"/>
    <mergeCell ref="A15:C15"/>
    <mergeCell ref="U15:V15"/>
    <mergeCell ref="A16:C16"/>
    <mergeCell ref="U16:V16"/>
    <mergeCell ref="A17:C17"/>
    <mergeCell ref="U17:V17"/>
    <mergeCell ref="A18:C18"/>
    <mergeCell ref="U18:V18"/>
    <mergeCell ref="A19:C19"/>
    <mergeCell ref="U19:V19"/>
    <mergeCell ref="A20:C20"/>
    <mergeCell ref="U20:V20"/>
    <mergeCell ref="A21:C21"/>
    <mergeCell ref="U21:V21"/>
    <mergeCell ref="A22:C22"/>
    <mergeCell ref="U22:V22"/>
    <mergeCell ref="A23:C23"/>
    <mergeCell ref="U23:V23"/>
    <mergeCell ref="A24:C24"/>
    <mergeCell ref="U24:V24"/>
    <mergeCell ref="R28:V33"/>
    <mergeCell ref="C34:G34"/>
    <mergeCell ref="A27:B47"/>
    <mergeCell ref="C27:G27"/>
    <mergeCell ref="H27:L27"/>
    <mergeCell ref="M27:Q27"/>
    <mergeCell ref="R27:V27"/>
    <mergeCell ref="C28:G33"/>
    <mergeCell ref="H28:L33"/>
    <mergeCell ref="M28:Q33"/>
    <mergeCell ref="C35:G40"/>
    <mergeCell ref="H35:L40"/>
    <mergeCell ref="C42:G47"/>
    <mergeCell ref="H42:L47"/>
    <mergeCell ref="M42:Q47"/>
    <mergeCell ref="R42:V47"/>
    <mergeCell ref="U25:V25"/>
    <mergeCell ref="A25:C25"/>
    <mergeCell ref="D25:E25"/>
    <mergeCell ref="F25:G25"/>
    <mergeCell ref="I25:J25"/>
    <mergeCell ref="K25:L25"/>
    <mergeCell ref="H34:L34"/>
    <mergeCell ref="M34:Q34"/>
    <mergeCell ref="R34:V34"/>
    <mergeCell ref="C41:G41"/>
    <mergeCell ref="H41:L41"/>
    <mergeCell ref="M41:Q41"/>
    <mergeCell ref="R41:V41"/>
    <mergeCell ref="M35:Q40"/>
    <mergeCell ref="R35:V40"/>
  </mergeCells>
  <phoneticPr fontId="3"/>
  <pageMargins left="0.73" right="0.2" top="0.5" bottom="0.31" header="0.51200000000000001" footer="0.51200000000000001"/>
  <pageSetup paperSize="9" scale="66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A77"/>
  <sheetViews>
    <sheetView zoomScale="55" zoomScaleNormal="55" zoomScaleSheetLayoutView="80" workbookViewId="0">
      <pane xSplit="7" ySplit="4" topLeftCell="AL30" activePane="bottomRight" state="frozen"/>
      <selection pane="topRight" activeCell="H1" sqref="H1"/>
      <selection pane="bottomLeft" activeCell="A5" sqref="A5"/>
      <selection pane="bottomRight" activeCell="BE36" sqref="BE36"/>
    </sheetView>
  </sheetViews>
  <sheetFormatPr defaultColWidth="12" defaultRowHeight="13.5"/>
  <cols>
    <col min="1" max="1" width="5" style="458" bestFit="1" customWidth="1"/>
    <col min="2" max="2" width="3.6640625" style="458" bestFit="1" customWidth="1"/>
    <col min="3" max="3" width="5.5" style="459" bestFit="1" customWidth="1"/>
    <col min="4" max="4" width="4.6640625" style="460" bestFit="1" customWidth="1"/>
    <col min="5" max="5" width="4" style="461" bestFit="1" customWidth="1"/>
    <col min="6" max="6" width="5.5" style="459" customWidth="1"/>
    <col min="7" max="7" width="4.6640625" style="460" bestFit="1" customWidth="1"/>
    <col min="8" max="33" width="15.83203125" style="458" customWidth="1"/>
    <col min="34" max="34" width="12" style="458"/>
    <col min="35" max="35" width="5" style="458" bestFit="1" customWidth="1"/>
    <col min="36" max="36" width="3.6640625" style="458" bestFit="1" customWidth="1"/>
    <col min="37" max="37" width="5.5" style="459" bestFit="1" customWidth="1"/>
    <col min="38" max="38" width="4.6640625" style="460" bestFit="1" customWidth="1"/>
    <col min="39" max="39" width="4" style="461" bestFit="1" customWidth="1"/>
    <col min="40" max="40" width="5.5" style="459" customWidth="1"/>
    <col min="41" max="41" width="4.6640625" style="460" bestFit="1" customWidth="1"/>
    <col min="42" max="53" width="15.83203125" style="458" customWidth="1"/>
    <col min="54" max="214" width="12" style="458"/>
    <col min="215" max="215" width="5" style="458" bestFit="1" customWidth="1"/>
    <col min="216" max="216" width="3.6640625" style="458" bestFit="1" customWidth="1"/>
    <col min="217" max="217" width="5.5" style="458" bestFit="1" customWidth="1"/>
    <col min="218" max="218" width="4.6640625" style="458" bestFit="1" customWidth="1"/>
    <col min="219" max="219" width="4" style="458" bestFit="1" customWidth="1"/>
    <col min="220" max="220" width="5.5" style="458" customWidth="1"/>
    <col min="221" max="221" width="4.6640625" style="458" bestFit="1" customWidth="1"/>
    <col min="222" max="279" width="15.83203125" style="458" customWidth="1"/>
    <col min="280" max="470" width="12" style="458"/>
    <col min="471" max="471" width="5" style="458" bestFit="1" customWidth="1"/>
    <col min="472" max="472" width="3.6640625" style="458" bestFit="1" customWidth="1"/>
    <col min="473" max="473" width="5.5" style="458" bestFit="1" customWidth="1"/>
    <col min="474" max="474" width="4.6640625" style="458" bestFit="1" customWidth="1"/>
    <col min="475" max="475" width="4" style="458" bestFit="1" customWidth="1"/>
    <col min="476" max="476" width="5.5" style="458" customWidth="1"/>
    <col min="477" max="477" width="4.6640625" style="458" bestFit="1" customWidth="1"/>
    <col min="478" max="535" width="15.83203125" style="458" customWidth="1"/>
    <col min="536" max="726" width="12" style="458"/>
    <col min="727" max="727" width="5" style="458" bestFit="1" customWidth="1"/>
    <col min="728" max="728" width="3.6640625" style="458" bestFit="1" customWidth="1"/>
    <col min="729" max="729" width="5.5" style="458" bestFit="1" customWidth="1"/>
    <col min="730" max="730" width="4.6640625" style="458" bestFit="1" customWidth="1"/>
    <col min="731" max="731" width="4" style="458" bestFit="1" customWidth="1"/>
    <col min="732" max="732" width="5.5" style="458" customWidth="1"/>
    <col min="733" max="733" width="4.6640625" style="458" bestFit="1" customWidth="1"/>
    <col min="734" max="791" width="15.83203125" style="458" customWidth="1"/>
    <col min="792" max="982" width="12" style="458"/>
    <col min="983" max="983" width="5" style="458" bestFit="1" customWidth="1"/>
    <col min="984" max="984" width="3.6640625" style="458" bestFit="1" customWidth="1"/>
    <col min="985" max="985" width="5.5" style="458" bestFit="1" customWidth="1"/>
    <col min="986" max="986" width="4.6640625" style="458" bestFit="1" customWidth="1"/>
    <col min="987" max="987" width="4" style="458" bestFit="1" customWidth="1"/>
    <col min="988" max="988" width="5.5" style="458" customWidth="1"/>
    <col min="989" max="989" width="4.6640625" style="458" bestFit="1" customWidth="1"/>
    <col min="990" max="1047" width="15.83203125" style="458" customWidth="1"/>
    <col min="1048" max="1238" width="12" style="458"/>
    <col min="1239" max="1239" width="5" style="458" bestFit="1" customWidth="1"/>
    <col min="1240" max="1240" width="3.6640625" style="458" bestFit="1" customWidth="1"/>
    <col min="1241" max="1241" width="5.5" style="458" bestFit="1" customWidth="1"/>
    <col min="1242" max="1242" width="4.6640625" style="458" bestFit="1" customWidth="1"/>
    <col min="1243" max="1243" width="4" style="458" bestFit="1" customWidth="1"/>
    <col min="1244" max="1244" width="5.5" style="458" customWidth="1"/>
    <col min="1245" max="1245" width="4.6640625" style="458" bestFit="1" customWidth="1"/>
    <col min="1246" max="1303" width="15.83203125" style="458" customWidth="1"/>
    <col min="1304" max="1494" width="12" style="458"/>
    <col min="1495" max="1495" width="5" style="458" bestFit="1" customWidth="1"/>
    <col min="1496" max="1496" width="3.6640625" style="458" bestFit="1" customWidth="1"/>
    <col min="1497" max="1497" width="5.5" style="458" bestFit="1" customWidth="1"/>
    <col min="1498" max="1498" width="4.6640625" style="458" bestFit="1" customWidth="1"/>
    <col min="1499" max="1499" width="4" style="458" bestFit="1" customWidth="1"/>
    <col min="1500" max="1500" width="5.5" style="458" customWidth="1"/>
    <col min="1501" max="1501" width="4.6640625" style="458" bestFit="1" customWidth="1"/>
    <col min="1502" max="1559" width="15.83203125" style="458" customWidth="1"/>
    <col min="1560" max="1750" width="12" style="458"/>
    <col min="1751" max="1751" width="5" style="458" bestFit="1" customWidth="1"/>
    <col min="1752" max="1752" width="3.6640625" style="458" bestFit="1" customWidth="1"/>
    <col min="1753" max="1753" width="5.5" style="458" bestFit="1" customWidth="1"/>
    <col min="1754" max="1754" width="4.6640625" style="458" bestFit="1" customWidth="1"/>
    <col min="1755" max="1755" width="4" style="458" bestFit="1" customWidth="1"/>
    <col min="1756" max="1756" width="5.5" style="458" customWidth="1"/>
    <col min="1757" max="1757" width="4.6640625" style="458" bestFit="1" customWidth="1"/>
    <col min="1758" max="1815" width="15.83203125" style="458" customWidth="1"/>
    <col min="1816" max="2006" width="12" style="458"/>
    <col min="2007" max="2007" width="5" style="458" bestFit="1" customWidth="1"/>
    <col min="2008" max="2008" width="3.6640625" style="458" bestFit="1" customWidth="1"/>
    <col min="2009" max="2009" width="5.5" style="458" bestFit="1" customWidth="1"/>
    <col min="2010" max="2010" width="4.6640625" style="458" bestFit="1" customWidth="1"/>
    <col min="2011" max="2011" width="4" style="458" bestFit="1" customWidth="1"/>
    <col min="2012" max="2012" width="5.5" style="458" customWidth="1"/>
    <col min="2013" max="2013" width="4.6640625" style="458" bestFit="1" customWidth="1"/>
    <col min="2014" max="2071" width="15.83203125" style="458" customWidth="1"/>
    <col min="2072" max="2262" width="12" style="458"/>
    <col min="2263" max="2263" width="5" style="458" bestFit="1" customWidth="1"/>
    <col min="2264" max="2264" width="3.6640625" style="458" bestFit="1" customWidth="1"/>
    <col min="2265" max="2265" width="5.5" style="458" bestFit="1" customWidth="1"/>
    <col min="2266" max="2266" width="4.6640625" style="458" bestFit="1" customWidth="1"/>
    <col min="2267" max="2267" width="4" style="458" bestFit="1" customWidth="1"/>
    <col min="2268" max="2268" width="5.5" style="458" customWidth="1"/>
    <col min="2269" max="2269" width="4.6640625" style="458" bestFit="1" customWidth="1"/>
    <col min="2270" max="2327" width="15.83203125" style="458" customWidth="1"/>
    <col min="2328" max="2518" width="12" style="458"/>
    <col min="2519" max="2519" width="5" style="458" bestFit="1" customWidth="1"/>
    <col min="2520" max="2520" width="3.6640625" style="458" bestFit="1" customWidth="1"/>
    <col min="2521" max="2521" width="5.5" style="458" bestFit="1" customWidth="1"/>
    <col min="2522" max="2522" width="4.6640625" style="458" bestFit="1" customWidth="1"/>
    <col min="2523" max="2523" width="4" style="458" bestFit="1" customWidth="1"/>
    <col min="2524" max="2524" width="5.5" style="458" customWidth="1"/>
    <col min="2525" max="2525" width="4.6640625" style="458" bestFit="1" customWidth="1"/>
    <col min="2526" max="2583" width="15.83203125" style="458" customWidth="1"/>
    <col min="2584" max="2774" width="12" style="458"/>
    <col min="2775" max="2775" width="5" style="458" bestFit="1" customWidth="1"/>
    <col min="2776" max="2776" width="3.6640625" style="458" bestFit="1" customWidth="1"/>
    <col min="2777" max="2777" width="5.5" style="458" bestFit="1" customWidth="1"/>
    <col min="2778" max="2778" width="4.6640625" style="458" bestFit="1" customWidth="1"/>
    <col min="2779" max="2779" width="4" style="458" bestFit="1" customWidth="1"/>
    <col min="2780" max="2780" width="5.5" style="458" customWidth="1"/>
    <col min="2781" max="2781" width="4.6640625" style="458" bestFit="1" customWidth="1"/>
    <col min="2782" max="2839" width="15.83203125" style="458" customWidth="1"/>
    <col min="2840" max="3030" width="12" style="458"/>
    <col min="3031" max="3031" width="5" style="458" bestFit="1" customWidth="1"/>
    <col min="3032" max="3032" width="3.6640625" style="458" bestFit="1" customWidth="1"/>
    <col min="3033" max="3033" width="5.5" style="458" bestFit="1" customWidth="1"/>
    <col min="3034" max="3034" width="4.6640625" style="458" bestFit="1" customWidth="1"/>
    <col min="3035" max="3035" width="4" style="458" bestFit="1" customWidth="1"/>
    <col min="3036" max="3036" width="5.5" style="458" customWidth="1"/>
    <col min="3037" max="3037" width="4.6640625" style="458" bestFit="1" customWidth="1"/>
    <col min="3038" max="3095" width="15.83203125" style="458" customWidth="1"/>
    <col min="3096" max="3286" width="12" style="458"/>
    <col min="3287" max="3287" width="5" style="458" bestFit="1" customWidth="1"/>
    <col min="3288" max="3288" width="3.6640625" style="458" bestFit="1" customWidth="1"/>
    <col min="3289" max="3289" width="5.5" style="458" bestFit="1" customWidth="1"/>
    <col min="3290" max="3290" width="4.6640625" style="458" bestFit="1" customWidth="1"/>
    <col min="3291" max="3291" width="4" style="458" bestFit="1" customWidth="1"/>
    <col min="3292" max="3292" width="5.5" style="458" customWidth="1"/>
    <col min="3293" max="3293" width="4.6640625" style="458" bestFit="1" customWidth="1"/>
    <col min="3294" max="3351" width="15.83203125" style="458" customWidth="1"/>
    <col min="3352" max="3542" width="12" style="458"/>
    <col min="3543" max="3543" width="5" style="458" bestFit="1" customWidth="1"/>
    <col min="3544" max="3544" width="3.6640625" style="458" bestFit="1" customWidth="1"/>
    <col min="3545" max="3545" width="5.5" style="458" bestFit="1" customWidth="1"/>
    <col min="3546" max="3546" width="4.6640625" style="458" bestFit="1" customWidth="1"/>
    <col min="3547" max="3547" width="4" style="458" bestFit="1" customWidth="1"/>
    <col min="3548" max="3548" width="5.5" style="458" customWidth="1"/>
    <col min="3549" max="3549" width="4.6640625" style="458" bestFit="1" customWidth="1"/>
    <col min="3550" max="3607" width="15.83203125" style="458" customWidth="1"/>
    <col min="3608" max="3798" width="12" style="458"/>
    <col min="3799" max="3799" width="5" style="458" bestFit="1" customWidth="1"/>
    <col min="3800" max="3800" width="3.6640625" style="458" bestFit="1" customWidth="1"/>
    <col min="3801" max="3801" width="5.5" style="458" bestFit="1" customWidth="1"/>
    <col min="3802" max="3802" width="4.6640625" style="458" bestFit="1" customWidth="1"/>
    <col min="3803" max="3803" width="4" style="458" bestFit="1" customWidth="1"/>
    <col min="3804" max="3804" width="5.5" style="458" customWidth="1"/>
    <col min="3805" max="3805" width="4.6640625" style="458" bestFit="1" customWidth="1"/>
    <col min="3806" max="3863" width="15.83203125" style="458" customWidth="1"/>
    <col min="3864" max="4054" width="12" style="458"/>
    <col min="4055" max="4055" width="5" style="458" bestFit="1" customWidth="1"/>
    <col min="4056" max="4056" width="3.6640625" style="458" bestFit="1" customWidth="1"/>
    <col min="4057" max="4057" width="5.5" style="458" bestFit="1" customWidth="1"/>
    <col min="4058" max="4058" width="4.6640625" style="458" bestFit="1" customWidth="1"/>
    <col min="4059" max="4059" width="4" style="458" bestFit="1" customWidth="1"/>
    <col min="4060" max="4060" width="5.5" style="458" customWidth="1"/>
    <col min="4061" max="4061" width="4.6640625" style="458" bestFit="1" customWidth="1"/>
    <col min="4062" max="4119" width="15.83203125" style="458" customWidth="1"/>
    <col min="4120" max="4310" width="12" style="458"/>
    <col min="4311" max="4311" width="5" style="458" bestFit="1" customWidth="1"/>
    <col min="4312" max="4312" width="3.6640625" style="458" bestFit="1" customWidth="1"/>
    <col min="4313" max="4313" width="5.5" style="458" bestFit="1" customWidth="1"/>
    <col min="4314" max="4314" width="4.6640625" style="458" bestFit="1" customWidth="1"/>
    <col min="4315" max="4315" width="4" style="458" bestFit="1" customWidth="1"/>
    <col min="4316" max="4316" width="5.5" style="458" customWidth="1"/>
    <col min="4317" max="4317" width="4.6640625" style="458" bestFit="1" customWidth="1"/>
    <col min="4318" max="4375" width="15.83203125" style="458" customWidth="1"/>
    <col min="4376" max="4566" width="12" style="458"/>
    <col min="4567" max="4567" width="5" style="458" bestFit="1" customWidth="1"/>
    <col min="4568" max="4568" width="3.6640625" style="458" bestFit="1" customWidth="1"/>
    <col min="4569" max="4569" width="5.5" style="458" bestFit="1" customWidth="1"/>
    <col min="4570" max="4570" width="4.6640625" style="458" bestFit="1" customWidth="1"/>
    <col min="4571" max="4571" width="4" style="458" bestFit="1" customWidth="1"/>
    <col min="4572" max="4572" width="5.5" style="458" customWidth="1"/>
    <col min="4573" max="4573" width="4.6640625" style="458" bestFit="1" customWidth="1"/>
    <col min="4574" max="4631" width="15.83203125" style="458" customWidth="1"/>
    <col min="4632" max="4822" width="12" style="458"/>
    <col min="4823" max="4823" width="5" style="458" bestFit="1" customWidth="1"/>
    <col min="4824" max="4824" width="3.6640625" style="458" bestFit="1" customWidth="1"/>
    <col min="4825" max="4825" width="5.5" style="458" bestFit="1" customWidth="1"/>
    <col min="4826" max="4826" width="4.6640625" style="458" bestFit="1" customWidth="1"/>
    <col min="4827" max="4827" width="4" style="458" bestFit="1" customWidth="1"/>
    <col min="4828" max="4828" width="5.5" style="458" customWidth="1"/>
    <col min="4829" max="4829" width="4.6640625" style="458" bestFit="1" customWidth="1"/>
    <col min="4830" max="4887" width="15.83203125" style="458" customWidth="1"/>
    <col min="4888" max="5078" width="12" style="458"/>
    <col min="5079" max="5079" width="5" style="458" bestFit="1" customWidth="1"/>
    <col min="5080" max="5080" width="3.6640625" style="458" bestFit="1" customWidth="1"/>
    <col min="5081" max="5081" width="5.5" style="458" bestFit="1" customWidth="1"/>
    <col min="5082" max="5082" width="4.6640625" style="458" bestFit="1" customWidth="1"/>
    <col min="5083" max="5083" width="4" style="458" bestFit="1" customWidth="1"/>
    <col min="5084" max="5084" width="5.5" style="458" customWidth="1"/>
    <col min="5085" max="5085" width="4.6640625" style="458" bestFit="1" customWidth="1"/>
    <col min="5086" max="5143" width="15.83203125" style="458" customWidth="1"/>
    <col min="5144" max="5334" width="12" style="458"/>
    <col min="5335" max="5335" width="5" style="458" bestFit="1" customWidth="1"/>
    <col min="5336" max="5336" width="3.6640625" style="458" bestFit="1" customWidth="1"/>
    <col min="5337" max="5337" width="5.5" style="458" bestFit="1" customWidth="1"/>
    <col min="5338" max="5338" width="4.6640625" style="458" bestFit="1" customWidth="1"/>
    <col min="5339" max="5339" width="4" style="458" bestFit="1" customWidth="1"/>
    <col min="5340" max="5340" width="5.5" style="458" customWidth="1"/>
    <col min="5341" max="5341" width="4.6640625" style="458" bestFit="1" customWidth="1"/>
    <col min="5342" max="5399" width="15.83203125" style="458" customWidth="1"/>
    <col min="5400" max="5590" width="12" style="458"/>
    <col min="5591" max="5591" width="5" style="458" bestFit="1" customWidth="1"/>
    <col min="5592" max="5592" width="3.6640625" style="458" bestFit="1" customWidth="1"/>
    <col min="5593" max="5593" width="5.5" style="458" bestFit="1" customWidth="1"/>
    <col min="5594" max="5594" width="4.6640625" style="458" bestFit="1" customWidth="1"/>
    <col min="5595" max="5595" width="4" style="458" bestFit="1" customWidth="1"/>
    <col min="5596" max="5596" width="5.5" style="458" customWidth="1"/>
    <col min="5597" max="5597" width="4.6640625" style="458" bestFit="1" customWidth="1"/>
    <col min="5598" max="5655" width="15.83203125" style="458" customWidth="1"/>
    <col min="5656" max="5846" width="12" style="458"/>
    <col min="5847" max="5847" width="5" style="458" bestFit="1" customWidth="1"/>
    <col min="5848" max="5848" width="3.6640625" style="458" bestFit="1" customWidth="1"/>
    <col min="5849" max="5849" width="5.5" style="458" bestFit="1" customWidth="1"/>
    <col min="5850" max="5850" width="4.6640625" style="458" bestFit="1" customWidth="1"/>
    <col min="5851" max="5851" width="4" style="458" bestFit="1" customWidth="1"/>
    <col min="5852" max="5852" width="5.5" style="458" customWidth="1"/>
    <col min="5853" max="5853" width="4.6640625" style="458" bestFit="1" customWidth="1"/>
    <col min="5854" max="5911" width="15.83203125" style="458" customWidth="1"/>
    <col min="5912" max="6102" width="12" style="458"/>
    <col min="6103" max="6103" width="5" style="458" bestFit="1" customWidth="1"/>
    <col min="6104" max="6104" width="3.6640625" style="458" bestFit="1" customWidth="1"/>
    <col min="6105" max="6105" width="5.5" style="458" bestFit="1" customWidth="1"/>
    <col min="6106" max="6106" width="4.6640625" style="458" bestFit="1" customWidth="1"/>
    <col min="6107" max="6107" width="4" style="458" bestFit="1" customWidth="1"/>
    <col min="6108" max="6108" width="5.5" style="458" customWidth="1"/>
    <col min="6109" max="6109" width="4.6640625" style="458" bestFit="1" customWidth="1"/>
    <col min="6110" max="6167" width="15.83203125" style="458" customWidth="1"/>
    <col min="6168" max="6358" width="12" style="458"/>
    <col min="6359" max="6359" width="5" style="458" bestFit="1" customWidth="1"/>
    <col min="6360" max="6360" width="3.6640625" style="458" bestFit="1" customWidth="1"/>
    <col min="6361" max="6361" width="5.5" style="458" bestFit="1" customWidth="1"/>
    <col min="6362" max="6362" width="4.6640625" style="458" bestFit="1" customWidth="1"/>
    <col min="6363" max="6363" width="4" style="458" bestFit="1" customWidth="1"/>
    <col min="6364" max="6364" width="5.5" style="458" customWidth="1"/>
    <col min="6365" max="6365" width="4.6640625" style="458" bestFit="1" customWidth="1"/>
    <col min="6366" max="6423" width="15.83203125" style="458" customWidth="1"/>
    <col min="6424" max="6614" width="12" style="458"/>
    <col min="6615" max="6615" width="5" style="458" bestFit="1" customWidth="1"/>
    <col min="6616" max="6616" width="3.6640625" style="458" bestFit="1" customWidth="1"/>
    <col min="6617" max="6617" width="5.5" style="458" bestFit="1" customWidth="1"/>
    <col min="6618" max="6618" width="4.6640625" style="458" bestFit="1" customWidth="1"/>
    <col min="6619" max="6619" width="4" style="458" bestFit="1" customWidth="1"/>
    <col min="6620" max="6620" width="5.5" style="458" customWidth="1"/>
    <col min="6621" max="6621" width="4.6640625" style="458" bestFit="1" customWidth="1"/>
    <col min="6622" max="6679" width="15.83203125" style="458" customWidth="1"/>
    <col min="6680" max="6870" width="12" style="458"/>
    <col min="6871" max="6871" width="5" style="458" bestFit="1" customWidth="1"/>
    <col min="6872" max="6872" width="3.6640625" style="458" bestFit="1" customWidth="1"/>
    <col min="6873" max="6873" width="5.5" style="458" bestFit="1" customWidth="1"/>
    <col min="6874" max="6874" width="4.6640625" style="458" bestFit="1" customWidth="1"/>
    <col min="6875" max="6875" width="4" style="458" bestFit="1" customWidth="1"/>
    <col min="6876" max="6876" width="5.5" style="458" customWidth="1"/>
    <col min="6877" max="6877" width="4.6640625" style="458" bestFit="1" customWidth="1"/>
    <col min="6878" max="6935" width="15.83203125" style="458" customWidth="1"/>
    <col min="6936" max="7126" width="12" style="458"/>
    <col min="7127" max="7127" width="5" style="458" bestFit="1" customWidth="1"/>
    <col min="7128" max="7128" width="3.6640625" style="458" bestFit="1" customWidth="1"/>
    <col min="7129" max="7129" width="5.5" style="458" bestFit="1" customWidth="1"/>
    <col min="7130" max="7130" width="4.6640625" style="458" bestFit="1" customWidth="1"/>
    <col min="7131" max="7131" width="4" style="458" bestFit="1" customWidth="1"/>
    <col min="7132" max="7132" width="5.5" style="458" customWidth="1"/>
    <col min="7133" max="7133" width="4.6640625" style="458" bestFit="1" customWidth="1"/>
    <col min="7134" max="7191" width="15.83203125" style="458" customWidth="1"/>
    <col min="7192" max="7382" width="12" style="458"/>
    <col min="7383" max="7383" width="5" style="458" bestFit="1" customWidth="1"/>
    <col min="7384" max="7384" width="3.6640625" style="458" bestFit="1" customWidth="1"/>
    <col min="7385" max="7385" width="5.5" style="458" bestFit="1" customWidth="1"/>
    <col min="7386" max="7386" width="4.6640625" style="458" bestFit="1" customWidth="1"/>
    <col min="7387" max="7387" width="4" style="458" bestFit="1" customWidth="1"/>
    <col min="7388" max="7388" width="5.5" style="458" customWidth="1"/>
    <col min="7389" max="7389" width="4.6640625" style="458" bestFit="1" customWidth="1"/>
    <col min="7390" max="7447" width="15.83203125" style="458" customWidth="1"/>
    <col min="7448" max="7638" width="12" style="458"/>
    <col min="7639" max="7639" width="5" style="458" bestFit="1" customWidth="1"/>
    <col min="7640" max="7640" width="3.6640625" style="458" bestFit="1" customWidth="1"/>
    <col min="7641" max="7641" width="5.5" style="458" bestFit="1" customWidth="1"/>
    <col min="7642" max="7642" width="4.6640625" style="458" bestFit="1" customWidth="1"/>
    <col min="7643" max="7643" width="4" style="458" bestFit="1" customWidth="1"/>
    <col min="7644" max="7644" width="5.5" style="458" customWidth="1"/>
    <col min="7645" max="7645" width="4.6640625" style="458" bestFit="1" customWidth="1"/>
    <col min="7646" max="7703" width="15.83203125" style="458" customWidth="1"/>
    <col min="7704" max="7894" width="12" style="458"/>
    <col min="7895" max="7895" width="5" style="458" bestFit="1" customWidth="1"/>
    <col min="7896" max="7896" width="3.6640625" style="458" bestFit="1" customWidth="1"/>
    <col min="7897" max="7897" width="5.5" style="458" bestFit="1" customWidth="1"/>
    <col min="7898" max="7898" width="4.6640625" style="458" bestFit="1" customWidth="1"/>
    <col min="7899" max="7899" width="4" style="458" bestFit="1" customWidth="1"/>
    <col min="7900" max="7900" width="5.5" style="458" customWidth="1"/>
    <col min="7901" max="7901" width="4.6640625" style="458" bestFit="1" customWidth="1"/>
    <col min="7902" max="7959" width="15.83203125" style="458" customWidth="1"/>
    <col min="7960" max="8150" width="12" style="458"/>
    <col min="8151" max="8151" width="5" style="458" bestFit="1" customWidth="1"/>
    <col min="8152" max="8152" width="3.6640625" style="458" bestFit="1" customWidth="1"/>
    <col min="8153" max="8153" width="5.5" style="458" bestFit="1" customWidth="1"/>
    <col min="8154" max="8154" width="4.6640625" style="458" bestFit="1" customWidth="1"/>
    <col min="8155" max="8155" width="4" style="458" bestFit="1" customWidth="1"/>
    <col min="8156" max="8156" width="5.5" style="458" customWidth="1"/>
    <col min="8157" max="8157" width="4.6640625" style="458" bestFit="1" customWidth="1"/>
    <col min="8158" max="8215" width="15.83203125" style="458" customWidth="1"/>
    <col min="8216" max="8406" width="12" style="458"/>
    <col min="8407" max="8407" width="5" style="458" bestFit="1" customWidth="1"/>
    <col min="8408" max="8408" width="3.6640625" style="458" bestFit="1" customWidth="1"/>
    <col min="8409" max="8409" width="5.5" style="458" bestFit="1" customWidth="1"/>
    <col min="8410" max="8410" width="4.6640625" style="458" bestFit="1" customWidth="1"/>
    <col min="8411" max="8411" width="4" style="458" bestFit="1" customWidth="1"/>
    <col min="8412" max="8412" width="5.5" style="458" customWidth="1"/>
    <col min="8413" max="8413" width="4.6640625" style="458" bestFit="1" customWidth="1"/>
    <col min="8414" max="8471" width="15.83203125" style="458" customWidth="1"/>
    <col min="8472" max="8662" width="12" style="458"/>
    <col min="8663" max="8663" width="5" style="458" bestFit="1" customWidth="1"/>
    <col min="8664" max="8664" width="3.6640625" style="458" bestFit="1" customWidth="1"/>
    <col min="8665" max="8665" width="5.5" style="458" bestFit="1" customWidth="1"/>
    <col min="8666" max="8666" width="4.6640625" style="458" bestFit="1" customWidth="1"/>
    <col min="8667" max="8667" width="4" style="458" bestFit="1" customWidth="1"/>
    <col min="8668" max="8668" width="5.5" style="458" customWidth="1"/>
    <col min="8669" max="8669" width="4.6640625" style="458" bestFit="1" customWidth="1"/>
    <col min="8670" max="8727" width="15.83203125" style="458" customWidth="1"/>
    <col min="8728" max="8918" width="12" style="458"/>
    <col min="8919" max="8919" width="5" style="458" bestFit="1" customWidth="1"/>
    <col min="8920" max="8920" width="3.6640625" style="458" bestFit="1" customWidth="1"/>
    <col min="8921" max="8921" width="5.5" style="458" bestFit="1" customWidth="1"/>
    <col min="8922" max="8922" width="4.6640625" style="458" bestFit="1" customWidth="1"/>
    <col min="8923" max="8923" width="4" style="458" bestFit="1" customWidth="1"/>
    <col min="8924" max="8924" width="5.5" style="458" customWidth="1"/>
    <col min="8925" max="8925" width="4.6640625" style="458" bestFit="1" customWidth="1"/>
    <col min="8926" max="8983" width="15.83203125" style="458" customWidth="1"/>
    <col min="8984" max="9174" width="12" style="458"/>
    <col min="9175" max="9175" width="5" style="458" bestFit="1" customWidth="1"/>
    <col min="9176" max="9176" width="3.6640625" style="458" bestFit="1" customWidth="1"/>
    <col min="9177" max="9177" width="5.5" style="458" bestFit="1" customWidth="1"/>
    <col min="9178" max="9178" width="4.6640625" style="458" bestFit="1" customWidth="1"/>
    <col min="9179" max="9179" width="4" style="458" bestFit="1" customWidth="1"/>
    <col min="9180" max="9180" width="5.5" style="458" customWidth="1"/>
    <col min="9181" max="9181" width="4.6640625" style="458" bestFit="1" customWidth="1"/>
    <col min="9182" max="9239" width="15.83203125" style="458" customWidth="1"/>
    <col min="9240" max="9430" width="12" style="458"/>
    <col min="9431" max="9431" width="5" style="458" bestFit="1" customWidth="1"/>
    <col min="9432" max="9432" width="3.6640625" style="458" bestFit="1" customWidth="1"/>
    <col min="9433" max="9433" width="5.5" style="458" bestFit="1" customWidth="1"/>
    <col min="9434" max="9434" width="4.6640625" style="458" bestFit="1" customWidth="1"/>
    <col min="9435" max="9435" width="4" style="458" bestFit="1" customWidth="1"/>
    <col min="9436" max="9436" width="5.5" style="458" customWidth="1"/>
    <col min="9437" max="9437" width="4.6640625" style="458" bestFit="1" customWidth="1"/>
    <col min="9438" max="9495" width="15.83203125" style="458" customWidth="1"/>
    <col min="9496" max="9686" width="12" style="458"/>
    <col min="9687" max="9687" width="5" style="458" bestFit="1" customWidth="1"/>
    <col min="9688" max="9688" width="3.6640625" style="458" bestFit="1" customWidth="1"/>
    <col min="9689" max="9689" width="5.5" style="458" bestFit="1" customWidth="1"/>
    <col min="9690" max="9690" width="4.6640625" style="458" bestFit="1" customWidth="1"/>
    <col min="9691" max="9691" width="4" style="458" bestFit="1" customWidth="1"/>
    <col min="9692" max="9692" width="5.5" style="458" customWidth="1"/>
    <col min="9693" max="9693" width="4.6640625" style="458" bestFit="1" customWidth="1"/>
    <col min="9694" max="9751" width="15.83203125" style="458" customWidth="1"/>
    <col min="9752" max="9942" width="12" style="458"/>
    <col min="9943" max="9943" width="5" style="458" bestFit="1" customWidth="1"/>
    <col min="9944" max="9944" width="3.6640625" style="458" bestFit="1" customWidth="1"/>
    <col min="9945" max="9945" width="5.5" style="458" bestFit="1" customWidth="1"/>
    <col min="9946" max="9946" width="4.6640625" style="458" bestFit="1" customWidth="1"/>
    <col min="9947" max="9947" width="4" style="458" bestFit="1" customWidth="1"/>
    <col min="9948" max="9948" width="5.5" style="458" customWidth="1"/>
    <col min="9949" max="9949" width="4.6640625" style="458" bestFit="1" customWidth="1"/>
    <col min="9950" max="10007" width="15.83203125" style="458" customWidth="1"/>
    <col min="10008" max="10198" width="12" style="458"/>
    <col min="10199" max="10199" width="5" style="458" bestFit="1" customWidth="1"/>
    <col min="10200" max="10200" width="3.6640625" style="458" bestFit="1" customWidth="1"/>
    <col min="10201" max="10201" width="5.5" style="458" bestFit="1" customWidth="1"/>
    <col min="10202" max="10202" width="4.6640625" style="458" bestFit="1" customWidth="1"/>
    <col min="10203" max="10203" width="4" style="458" bestFit="1" customWidth="1"/>
    <col min="10204" max="10204" width="5.5" style="458" customWidth="1"/>
    <col min="10205" max="10205" width="4.6640625" style="458" bestFit="1" customWidth="1"/>
    <col min="10206" max="10263" width="15.83203125" style="458" customWidth="1"/>
    <col min="10264" max="10454" width="12" style="458"/>
    <col min="10455" max="10455" width="5" style="458" bestFit="1" customWidth="1"/>
    <col min="10456" max="10456" width="3.6640625" style="458" bestFit="1" customWidth="1"/>
    <col min="10457" max="10457" width="5.5" style="458" bestFit="1" customWidth="1"/>
    <col min="10458" max="10458" width="4.6640625" style="458" bestFit="1" customWidth="1"/>
    <col min="10459" max="10459" width="4" style="458" bestFit="1" customWidth="1"/>
    <col min="10460" max="10460" width="5.5" style="458" customWidth="1"/>
    <col min="10461" max="10461" width="4.6640625" style="458" bestFit="1" customWidth="1"/>
    <col min="10462" max="10519" width="15.83203125" style="458" customWidth="1"/>
    <col min="10520" max="10710" width="12" style="458"/>
    <col min="10711" max="10711" width="5" style="458" bestFit="1" customWidth="1"/>
    <col min="10712" max="10712" width="3.6640625" style="458" bestFit="1" customWidth="1"/>
    <col min="10713" max="10713" width="5.5" style="458" bestFit="1" customWidth="1"/>
    <col min="10714" max="10714" width="4.6640625" style="458" bestFit="1" customWidth="1"/>
    <col min="10715" max="10715" width="4" style="458" bestFit="1" customWidth="1"/>
    <col min="10716" max="10716" width="5.5" style="458" customWidth="1"/>
    <col min="10717" max="10717" width="4.6640625" style="458" bestFit="1" customWidth="1"/>
    <col min="10718" max="10775" width="15.83203125" style="458" customWidth="1"/>
    <col min="10776" max="10966" width="12" style="458"/>
    <col min="10967" max="10967" width="5" style="458" bestFit="1" customWidth="1"/>
    <col min="10968" max="10968" width="3.6640625" style="458" bestFit="1" customWidth="1"/>
    <col min="10969" max="10969" width="5.5" style="458" bestFit="1" customWidth="1"/>
    <col min="10970" max="10970" width="4.6640625" style="458" bestFit="1" customWidth="1"/>
    <col min="10971" max="10971" width="4" style="458" bestFit="1" customWidth="1"/>
    <col min="10972" max="10972" width="5.5" style="458" customWidth="1"/>
    <col min="10973" max="10973" width="4.6640625" style="458" bestFit="1" customWidth="1"/>
    <col min="10974" max="11031" width="15.83203125" style="458" customWidth="1"/>
    <col min="11032" max="11222" width="12" style="458"/>
    <col min="11223" max="11223" width="5" style="458" bestFit="1" customWidth="1"/>
    <col min="11224" max="11224" width="3.6640625" style="458" bestFit="1" customWidth="1"/>
    <col min="11225" max="11225" width="5.5" style="458" bestFit="1" customWidth="1"/>
    <col min="11226" max="11226" width="4.6640625" style="458" bestFit="1" customWidth="1"/>
    <col min="11227" max="11227" width="4" style="458" bestFit="1" customWidth="1"/>
    <col min="11228" max="11228" width="5.5" style="458" customWidth="1"/>
    <col min="11229" max="11229" width="4.6640625" style="458" bestFit="1" customWidth="1"/>
    <col min="11230" max="11287" width="15.83203125" style="458" customWidth="1"/>
    <col min="11288" max="11478" width="12" style="458"/>
    <col min="11479" max="11479" width="5" style="458" bestFit="1" customWidth="1"/>
    <col min="11480" max="11480" width="3.6640625" style="458" bestFit="1" customWidth="1"/>
    <col min="11481" max="11481" width="5.5" style="458" bestFit="1" customWidth="1"/>
    <col min="11482" max="11482" width="4.6640625" style="458" bestFit="1" customWidth="1"/>
    <col min="11483" max="11483" width="4" style="458" bestFit="1" customWidth="1"/>
    <col min="11484" max="11484" width="5.5" style="458" customWidth="1"/>
    <col min="11485" max="11485" width="4.6640625" style="458" bestFit="1" customWidth="1"/>
    <col min="11486" max="11543" width="15.83203125" style="458" customWidth="1"/>
    <col min="11544" max="11734" width="12" style="458"/>
    <col min="11735" max="11735" width="5" style="458" bestFit="1" customWidth="1"/>
    <col min="11736" max="11736" width="3.6640625" style="458" bestFit="1" customWidth="1"/>
    <col min="11737" max="11737" width="5.5" style="458" bestFit="1" customWidth="1"/>
    <col min="11738" max="11738" width="4.6640625" style="458" bestFit="1" customWidth="1"/>
    <col min="11739" max="11739" width="4" style="458" bestFit="1" customWidth="1"/>
    <col min="11740" max="11740" width="5.5" style="458" customWidth="1"/>
    <col min="11741" max="11741" width="4.6640625" style="458" bestFit="1" customWidth="1"/>
    <col min="11742" max="11799" width="15.83203125" style="458" customWidth="1"/>
    <col min="11800" max="11990" width="12" style="458"/>
    <col min="11991" max="11991" width="5" style="458" bestFit="1" customWidth="1"/>
    <col min="11992" max="11992" width="3.6640625" style="458" bestFit="1" customWidth="1"/>
    <col min="11993" max="11993" width="5.5" style="458" bestFit="1" customWidth="1"/>
    <col min="11994" max="11994" width="4.6640625" style="458" bestFit="1" customWidth="1"/>
    <col min="11995" max="11995" width="4" style="458" bestFit="1" customWidth="1"/>
    <col min="11996" max="11996" width="5.5" style="458" customWidth="1"/>
    <col min="11997" max="11997" width="4.6640625" style="458" bestFit="1" customWidth="1"/>
    <col min="11998" max="12055" width="15.83203125" style="458" customWidth="1"/>
    <col min="12056" max="12246" width="12" style="458"/>
    <col min="12247" max="12247" width="5" style="458" bestFit="1" customWidth="1"/>
    <col min="12248" max="12248" width="3.6640625" style="458" bestFit="1" customWidth="1"/>
    <col min="12249" max="12249" width="5.5" style="458" bestFit="1" customWidth="1"/>
    <col min="12250" max="12250" width="4.6640625" style="458" bestFit="1" customWidth="1"/>
    <col min="12251" max="12251" width="4" style="458" bestFit="1" customWidth="1"/>
    <col min="12252" max="12252" width="5.5" style="458" customWidth="1"/>
    <col min="12253" max="12253" width="4.6640625" style="458" bestFit="1" customWidth="1"/>
    <col min="12254" max="12311" width="15.83203125" style="458" customWidth="1"/>
    <col min="12312" max="12502" width="12" style="458"/>
    <col min="12503" max="12503" width="5" style="458" bestFit="1" customWidth="1"/>
    <col min="12504" max="12504" width="3.6640625" style="458" bestFit="1" customWidth="1"/>
    <col min="12505" max="12505" width="5.5" style="458" bestFit="1" customWidth="1"/>
    <col min="12506" max="12506" width="4.6640625" style="458" bestFit="1" customWidth="1"/>
    <col min="12507" max="12507" width="4" style="458" bestFit="1" customWidth="1"/>
    <col min="12508" max="12508" width="5.5" style="458" customWidth="1"/>
    <col min="12509" max="12509" width="4.6640625" style="458" bestFit="1" customWidth="1"/>
    <col min="12510" max="12567" width="15.83203125" style="458" customWidth="1"/>
    <col min="12568" max="12758" width="12" style="458"/>
    <col min="12759" max="12759" width="5" style="458" bestFit="1" customWidth="1"/>
    <col min="12760" max="12760" width="3.6640625" style="458" bestFit="1" customWidth="1"/>
    <col min="12761" max="12761" width="5.5" style="458" bestFit="1" customWidth="1"/>
    <col min="12762" max="12762" width="4.6640625" style="458" bestFit="1" customWidth="1"/>
    <col min="12763" max="12763" width="4" style="458" bestFit="1" customWidth="1"/>
    <col min="12764" max="12764" width="5.5" style="458" customWidth="1"/>
    <col min="12765" max="12765" width="4.6640625" style="458" bestFit="1" customWidth="1"/>
    <col min="12766" max="12823" width="15.83203125" style="458" customWidth="1"/>
    <col min="12824" max="13014" width="12" style="458"/>
    <col min="13015" max="13015" width="5" style="458" bestFit="1" customWidth="1"/>
    <col min="13016" max="13016" width="3.6640625" style="458" bestFit="1" customWidth="1"/>
    <col min="13017" max="13017" width="5.5" style="458" bestFit="1" customWidth="1"/>
    <col min="13018" max="13018" width="4.6640625" style="458" bestFit="1" customWidth="1"/>
    <col min="13019" max="13019" width="4" style="458" bestFit="1" customWidth="1"/>
    <col min="13020" max="13020" width="5.5" style="458" customWidth="1"/>
    <col min="13021" max="13021" width="4.6640625" style="458" bestFit="1" customWidth="1"/>
    <col min="13022" max="13079" width="15.83203125" style="458" customWidth="1"/>
    <col min="13080" max="13270" width="12" style="458"/>
    <col min="13271" max="13271" width="5" style="458" bestFit="1" customWidth="1"/>
    <col min="13272" max="13272" width="3.6640625" style="458" bestFit="1" customWidth="1"/>
    <col min="13273" max="13273" width="5.5" style="458" bestFit="1" customWidth="1"/>
    <col min="13274" max="13274" width="4.6640625" style="458" bestFit="1" customWidth="1"/>
    <col min="13275" max="13275" width="4" style="458" bestFit="1" customWidth="1"/>
    <col min="13276" max="13276" width="5.5" style="458" customWidth="1"/>
    <col min="13277" max="13277" width="4.6640625" style="458" bestFit="1" customWidth="1"/>
    <col min="13278" max="13335" width="15.83203125" style="458" customWidth="1"/>
    <col min="13336" max="13526" width="12" style="458"/>
    <col min="13527" max="13527" width="5" style="458" bestFit="1" customWidth="1"/>
    <col min="13528" max="13528" width="3.6640625" style="458" bestFit="1" customWidth="1"/>
    <col min="13529" max="13529" width="5.5" style="458" bestFit="1" customWidth="1"/>
    <col min="13530" max="13530" width="4.6640625" style="458" bestFit="1" customWidth="1"/>
    <col min="13531" max="13531" width="4" style="458" bestFit="1" customWidth="1"/>
    <col min="13532" max="13532" width="5.5" style="458" customWidth="1"/>
    <col min="13533" max="13533" width="4.6640625" style="458" bestFit="1" customWidth="1"/>
    <col min="13534" max="13591" width="15.83203125" style="458" customWidth="1"/>
    <col min="13592" max="13782" width="12" style="458"/>
    <col min="13783" max="13783" width="5" style="458" bestFit="1" customWidth="1"/>
    <col min="13784" max="13784" width="3.6640625" style="458" bestFit="1" customWidth="1"/>
    <col min="13785" max="13785" width="5.5" style="458" bestFit="1" customWidth="1"/>
    <col min="13786" max="13786" width="4.6640625" style="458" bestFit="1" customWidth="1"/>
    <col min="13787" max="13787" width="4" style="458" bestFit="1" customWidth="1"/>
    <col min="13788" max="13788" width="5.5" style="458" customWidth="1"/>
    <col min="13789" max="13789" width="4.6640625" style="458" bestFit="1" customWidth="1"/>
    <col min="13790" max="13847" width="15.83203125" style="458" customWidth="1"/>
    <col min="13848" max="14038" width="12" style="458"/>
    <col min="14039" max="14039" width="5" style="458" bestFit="1" customWidth="1"/>
    <col min="14040" max="14040" width="3.6640625" style="458" bestFit="1" customWidth="1"/>
    <col min="14041" max="14041" width="5.5" style="458" bestFit="1" customWidth="1"/>
    <col min="14042" max="14042" width="4.6640625" style="458" bestFit="1" customWidth="1"/>
    <col min="14043" max="14043" width="4" style="458" bestFit="1" customWidth="1"/>
    <col min="14044" max="14044" width="5.5" style="458" customWidth="1"/>
    <col min="14045" max="14045" width="4.6640625" style="458" bestFit="1" customWidth="1"/>
    <col min="14046" max="14103" width="15.83203125" style="458" customWidth="1"/>
    <col min="14104" max="14294" width="12" style="458"/>
    <col min="14295" max="14295" width="5" style="458" bestFit="1" customWidth="1"/>
    <col min="14296" max="14296" width="3.6640625" style="458" bestFit="1" customWidth="1"/>
    <col min="14297" max="14297" width="5.5" style="458" bestFit="1" customWidth="1"/>
    <col min="14298" max="14298" width="4.6640625" style="458" bestFit="1" customWidth="1"/>
    <col min="14299" max="14299" width="4" style="458" bestFit="1" customWidth="1"/>
    <col min="14300" max="14300" width="5.5" style="458" customWidth="1"/>
    <col min="14301" max="14301" width="4.6640625" style="458" bestFit="1" customWidth="1"/>
    <col min="14302" max="14359" width="15.83203125" style="458" customWidth="1"/>
    <col min="14360" max="14550" width="12" style="458"/>
    <col min="14551" max="14551" width="5" style="458" bestFit="1" customWidth="1"/>
    <col min="14552" max="14552" width="3.6640625" style="458" bestFit="1" customWidth="1"/>
    <col min="14553" max="14553" width="5.5" style="458" bestFit="1" customWidth="1"/>
    <col min="14554" max="14554" width="4.6640625" style="458" bestFit="1" customWidth="1"/>
    <col min="14555" max="14555" width="4" style="458" bestFit="1" customWidth="1"/>
    <col min="14556" max="14556" width="5.5" style="458" customWidth="1"/>
    <col min="14557" max="14557" width="4.6640625" style="458" bestFit="1" customWidth="1"/>
    <col min="14558" max="14615" width="15.83203125" style="458" customWidth="1"/>
    <col min="14616" max="14806" width="12" style="458"/>
    <col min="14807" max="14807" width="5" style="458" bestFit="1" customWidth="1"/>
    <col min="14808" max="14808" width="3.6640625" style="458" bestFit="1" customWidth="1"/>
    <col min="14809" max="14809" width="5.5" style="458" bestFit="1" customWidth="1"/>
    <col min="14810" max="14810" width="4.6640625" style="458" bestFit="1" customWidth="1"/>
    <col min="14811" max="14811" width="4" style="458" bestFit="1" customWidth="1"/>
    <col min="14812" max="14812" width="5.5" style="458" customWidth="1"/>
    <col min="14813" max="14813" width="4.6640625" style="458" bestFit="1" customWidth="1"/>
    <col min="14814" max="14871" width="15.83203125" style="458" customWidth="1"/>
    <col min="14872" max="15062" width="12" style="458"/>
    <col min="15063" max="15063" width="5" style="458" bestFit="1" customWidth="1"/>
    <col min="15064" max="15064" width="3.6640625" style="458" bestFit="1" customWidth="1"/>
    <col min="15065" max="15065" width="5.5" style="458" bestFit="1" customWidth="1"/>
    <col min="15066" max="15066" width="4.6640625" style="458" bestFit="1" customWidth="1"/>
    <col min="15067" max="15067" width="4" style="458" bestFit="1" customWidth="1"/>
    <col min="15068" max="15068" width="5.5" style="458" customWidth="1"/>
    <col min="15069" max="15069" width="4.6640625" style="458" bestFit="1" customWidth="1"/>
    <col min="15070" max="15127" width="15.83203125" style="458" customWidth="1"/>
    <col min="15128" max="15318" width="12" style="458"/>
    <col min="15319" max="15319" width="5" style="458" bestFit="1" customWidth="1"/>
    <col min="15320" max="15320" width="3.6640625" style="458" bestFit="1" customWidth="1"/>
    <col min="15321" max="15321" width="5.5" style="458" bestFit="1" customWidth="1"/>
    <col min="15322" max="15322" width="4.6640625" style="458" bestFit="1" customWidth="1"/>
    <col min="15323" max="15323" width="4" style="458" bestFit="1" customWidth="1"/>
    <col min="15324" max="15324" width="5.5" style="458" customWidth="1"/>
    <col min="15325" max="15325" width="4.6640625" style="458" bestFit="1" customWidth="1"/>
    <col min="15326" max="15383" width="15.83203125" style="458" customWidth="1"/>
    <col min="15384" max="15574" width="12" style="458"/>
    <col min="15575" max="15575" width="5" style="458" bestFit="1" customWidth="1"/>
    <col min="15576" max="15576" width="3.6640625" style="458" bestFit="1" customWidth="1"/>
    <col min="15577" max="15577" width="5.5" style="458" bestFit="1" customWidth="1"/>
    <col min="15578" max="15578" width="4.6640625" style="458" bestFit="1" customWidth="1"/>
    <col min="15579" max="15579" width="4" style="458" bestFit="1" customWidth="1"/>
    <col min="15580" max="15580" width="5.5" style="458" customWidth="1"/>
    <col min="15581" max="15581" width="4.6640625" style="458" bestFit="1" customWidth="1"/>
    <col min="15582" max="15639" width="15.83203125" style="458" customWidth="1"/>
    <col min="15640" max="15830" width="12" style="458"/>
    <col min="15831" max="15831" width="5" style="458" bestFit="1" customWidth="1"/>
    <col min="15832" max="15832" width="3.6640625" style="458" bestFit="1" customWidth="1"/>
    <col min="15833" max="15833" width="5.5" style="458" bestFit="1" customWidth="1"/>
    <col min="15834" max="15834" width="4.6640625" style="458" bestFit="1" customWidth="1"/>
    <col min="15835" max="15835" width="4" style="458" bestFit="1" customWidth="1"/>
    <col min="15836" max="15836" width="5.5" style="458" customWidth="1"/>
    <col min="15837" max="15837" width="4.6640625" style="458" bestFit="1" customWidth="1"/>
    <col min="15838" max="15895" width="15.83203125" style="458" customWidth="1"/>
    <col min="15896" max="16086" width="12" style="458"/>
    <col min="16087" max="16087" width="5" style="458" bestFit="1" customWidth="1"/>
    <col min="16088" max="16088" width="3.6640625" style="458" bestFit="1" customWidth="1"/>
    <col min="16089" max="16089" width="5.5" style="458" bestFit="1" customWidth="1"/>
    <col min="16090" max="16090" width="4.6640625" style="458" bestFit="1" customWidth="1"/>
    <col min="16091" max="16091" width="4" style="458" bestFit="1" customWidth="1"/>
    <col min="16092" max="16092" width="5.5" style="458" customWidth="1"/>
    <col min="16093" max="16093" width="4.6640625" style="458" bestFit="1" customWidth="1"/>
    <col min="16094" max="16151" width="15.83203125" style="458" customWidth="1"/>
    <col min="16152" max="16384" width="12" style="458"/>
  </cols>
  <sheetData>
    <row r="1" spans="1:53" ht="20.100000000000001" customHeight="1">
      <c r="H1" s="759" t="s">
        <v>230</v>
      </c>
      <c r="I1" s="759"/>
      <c r="J1" s="759"/>
      <c r="K1" s="759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4" t="s">
        <v>231</v>
      </c>
      <c r="AG1" s="463" t="s">
        <v>232</v>
      </c>
      <c r="AP1" s="759" t="s">
        <v>230</v>
      </c>
      <c r="AQ1" s="759"/>
      <c r="AR1" s="759"/>
      <c r="AS1" s="759"/>
      <c r="AT1" s="462"/>
      <c r="AU1" s="462"/>
      <c r="AV1" s="462"/>
      <c r="AW1" s="462"/>
      <c r="AX1" s="462"/>
      <c r="AY1" s="462"/>
      <c r="AZ1" s="462"/>
      <c r="BA1" s="462"/>
    </row>
    <row r="2" spans="1:53" ht="20.100000000000001" customHeight="1"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4" t="s">
        <v>233</v>
      </c>
      <c r="AG2" s="464"/>
      <c r="AP2" s="462"/>
      <c r="AQ2" s="462"/>
      <c r="AR2" s="462"/>
      <c r="AS2" s="462"/>
      <c r="AT2" s="462"/>
      <c r="AU2" s="462"/>
      <c r="AV2" s="462"/>
      <c r="AW2" s="462"/>
      <c r="AX2" s="462"/>
      <c r="AY2" s="462"/>
      <c r="AZ2" s="462"/>
      <c r="BA2" s="462"/>
    </row>
    <row r="3" spans="1:53" s="465" customFormat="1" ht="24.95" customHeight="1">
      <c r="C3" s="751"/>
      <c r="D3" s="752"/>
      <c r="E3" s="752"/>
      <c r="F3" s="752"/>
      <c r="G3" s="752"/>
      <c r="H3" s="753">
        <v>1</v>
      </c>
      <c r="I3" s="754"/>
      <c r="J3" s="754"/>
      <c r="K3" s="755"/>
      <c r="L3" s="753">
        <v>2</v>
      </c>
      <c r="M3" s="754"/>
      <c r="N3" s="754"/>
      <c r="O3" s="755"/>
      <c r="P3" s="753">
        <v>3</v>
      </c>
      <c r="Q3" s="754"/>
      <c r="R3" s="754"/>
      <c r="S3" s="755"/>
      <c r="T3" s="753">
        <v>4</v>
      </c>
      <c r="U3" s="754"/>
      <c r="V3" s="754"/>
      <c r="W3" s="755"/>
      <c r="X3" s="753">
        <v>5</v>
      </c>
      <c r="Y3" s="754"/>
      <c r="Z3" s="754"/>
      <c r="AA3" s="755"/>
      <c r="AB3" s="753">
        <v>6</v>
      </c>
      <c r="AC3" s="754"/>
      <c r="AD3" s="754"/>
      <c r="AE3" s="755"/>
      <c r="AF3" s="756" t="s">
        <v>234</v>
      </c>
      <c r="AG3" s="756" t="s">
        <v>235</v>
      </c>
      <c r="AK3" s="751"/>
      <c r="AL3" s="752"/>
      <c r="AM3" s="752"/>
      <c r="AN3" s="752"/>
      <c r="AO3" s="752"/>
      <c r="AP3" s="753" t="s">
        <v>269</v>
      </c>
      <c r="AQ3" s="754"/>
      <c r="AR3" s="753" t="s">
        <v>270</v>
      </c>
      <c r="AS3" s="754"/>
      <c r="AT3" s="753" t="s">
        <v>271</v>
      </c>
      <c r="AU3" s="754"/>
      <c r="AV3" s="753" t="s">
        <v>272</v>
      </c>
      <c r="AW3" s="754"/>
      <c r="AX3" s="753" t="s">
        <v>273</v>
      </c>
      <c r="AY3" s="754"/>
      <c r="AZ3" s="753" t="s">
        <v>274</v>
      </c>
      <c r="BA3" s="754"/>
    </row>
    <row r="4" spans="1:53" ht="24.95" customHeight="1">
      <c r="C4" s="760" t="s">
        <v>236</v>
      </c>
      <c r="D4" s="761"/>
      <c r="E4" s="761"/>
      <c r="F4" s="761"/>
      <c r="G4" s="762"/>
      <c r="H4" s="466" t="s">
        <v>237</v>
      </c>
      <c r="I4" s="466" t="s">
        <v>238</v>
      </c>
      <c r="J4" s="466" t="s">
        <v>239</v>
      </c>
      <c r="K4" s="467" t="s">
        <v>240</v>
      </c>
      <c r="L4" s="466" t="s">
        <v>237</v>
      </c>
      <c r="M4" s="466" t="s">
        <v>238</v>
      </c>
      <c r="N4" s="466" t="s">
        <v>239</v>
      </c>
      <c r="O4" s="467" t="s">
        <v>240</v>
      </c>
      <c r="P4" s="466" t="s">
        <v>237</v>
      </c>
      <c r="Q4" s="466" t="s">
        <v>238</v>
      </c>
      <c r="R4" s="466" t="s">
        <v>239</v>
      </c>
      <c r="S4" s="467" t="s">
        <v>240</v>
      </c>
      <c r="T4" s="466" t="s">
        <v>237</v>
      </c>
      <c r="U4" s="466" t="s">
        <v>238</v>
      </c>
      <c r="V4" s="466" t="s">
        <v>239</v>
      </c>
      <c r="W4" s="467" t="s">
        <v>240</v>
      </c>
      <c r="X4" s="466" t="s">
        <v>237</v>
      </c>
      <c r="Y4" s="466" t="s">
        <v>238</v>
      </c>
      <c r="Z4" s="466" t="s">
        <v>239</v>
      </c>
      <c r="AA4" s="467" t="s">
        <v>240</v>
      </c>
      <c r="AB4" s="466" t="s">
        <v>237</v>
      </c>
      <c r="AC4" s="466" t="s">
        <v>238</v>
      </c>
      <c r="AD4" s="466" t="s">
        <v>239</v>
      </c>
      <c r="AE4" s="467" t="s">
        <v>240</v>
      </c>
      <c r="AF4" s="757"/>
      <c r="AG4" s="758"/>
      <c r="AK4" s="760" t="s">
        <v>236</v>
      </c>
      <c r="AL4" s="761"/>
      <c r="AM4" s="761"/>
      <c r="AN4" s="761"/>
      <c r="AO4" s="762"/>
      <c r="AP4" s="466" t="s">
        <v>275</v>
      </c>
      <c r="AQ4" s="466" t="s">
        <v>276</v>
      </c>
      <c r="AR4" s="466" t="s">
        <v>275</v>
      </c>
      <c r="AS4" s="466" t="s">
        <v>276</v>
      </c>
      <c r="AT4" s="466" t="s">
        <v>275</v>
      </c>
      <c r="AU4" s="466" t="s">
        <v>276</v>
      </c>
      <c r="AV4" s="466" t="s">
        <v>275</v>
      </c>
      <c r="AW4" s="466" t="s">
        <v>276</v>
      </c>
      <c r="AX4" s="466" t="s">
        <v>275</v>
      </c>
      <c r="AY4" s="466" t="s">
        <v>276</v>
      </c>
      <c r="AZ4" s="466" t="s">
        <v>275</v>
      </c>
      <c r="BA4" s="466" t="s">
        <v>276</v>
      </c>
    </row>
    <row r="5" spans="1:53" s="476" customFormat="1" ht="31.5" customHeight="1">
      <c r="A5" s="468">
        <v>7</v>
      </c>
      <c r="B5" s="468">
        <v>1</v>
      </c>
      <c r="C5" s="469" t="s">
        <v>241</v>
      </c>
      <c r="D5" s="470" t="s">
        <v>242</v>
      </c>
      <c r="E5" s="471" t="s">
        <v>243</v>
      </c>
      <c r="F5" s="472" t="s">
        <v>244</v>
      </c>
      <c r="G5" s="473" t="s">
        <v>245</v>
      </c>
      <c r="H5" s="474">
        <v>36</v>
      </c>
      <c r="I5" s="474">
        <v>9</v>
      </c>
      <c r="J5" s="474">
        <v>2</v>
      </c>
      <c r="K5" s="474">
        <v>7</v>
      </c>
      <c r="L5" s="474">
        <v>2</v>
      </c>
      <c r="M5" s="474">
        <v>0</v>
      </c>
      <c r="N5" s="474">
        <v>0</v>
      </c>
      <c r="O5" s="474">
        <v>2</v>
      </c>
      <c r="P5" s="474">
        <v>6</v>
      </c>
      <c r="Q5" s="474">
        <v>0</v>
      </c>
      <c r="R5" s="474">
        <v>0</v>
      </c>
      <c r="S5" s="474">
        <v>0</v>
      </c>
      <c r="T5" s="474">
        <v>10</v>
      </c>
      <c r="U5" s="474">
        <v>0</v>
      </c>
      <c r="V5" s="474">
        <v>0</v>
      </c>
      <c r="W5" s="474">
        <v>0</v>
      </c>
      <c r="X5" s="474">
        <v>7</v>
      </c>
      <c r="Y5" s="474">
        <v>0</v>
      </c>
      <c r="Z5" s="474">
        <v>0</v>
      </c>
      <c r="AA5" s="474">
        <v>0</v>
      </c>
      <c r="AB5" s="474">
        <v>53</v>
      </c>
      <c r="AC5" s="474">
        <v>7</v>
      </c>
      <c r="AD5" s="474">
        <v>1</v>
      </c>
      <c r="AE5" s="474">
        <v>0</v>
      </c>
      <c r="AF5" s="475"/>
      <c r="AG5" s="475"/>
      <c r="AI5" s="468">
        <v>7</v>
      </c>
      <c r="AJ5" s="468">
        <v>1</v>
      </c>
      <c r="AK5" s="469" t="s">
        <v>277</v>
      </c>
      <c r="AL5" s="470" t="s">
        <v>278</v>
      </c>
      <c r="AM5" s="471" t="s">
        <v>279</v>
      </c>
      <c r="AN5" s="472" t="s">
        <v>280</v>
      </c>
      <c r="AO5" s="473" t="s">
        <v>281</v>
      </c>
      <c r="AP5" s="522">
        <v>0</v>
      </c>
      <c r="AQ5" s="522">
        <v>0</v>
      </c>
      <c r="AR5" s="522">
        <v>0</v>
      </c>
      <c r="AS5" s="522">
        <v>0</v>
      </c>
      <c r="AT5" s="522">
        <v>0</v>
      </c>
      <c r="AU5" s="522">
        <v>1</v>
      </c>
      <c r="AV5" s="522">
        <v>0</v>
      </c>
      <c r="AW5" s="522">
        <v>0</v>
      </c>
      <c r="AX5" s="523">
        <v>0</v>
      </c>
      <c r="AY5" s="522">
        <v>0</v>
      </c>
      <c r="AZ5" s="522">
        <v>0</v>
      </c>
      <c r="BA5" s="522">
        <v>0</v>
      </c>
    </row>
    <row r="6" spans="1:53" s="476" customFormat="1" ht="31.5" customHeight="1">
      <c r="A6" s="468">
        <v>7</v>
      </c>
      <c r="B6" s="468">
        <v>2</v>
      </c>
      <c r="C6" s="477" t="s">
        <v>241</v>
      </c>
      <c r="D6" s="478" t="s">
        <v>245</v>
      </c>
      <c r="E6" s="479" t="s">
        <v>243</v>
      </c>
      <c r="F6" s="480" t="s">
        <v>244</v>
      </c>
      <c r="G6" s="481" t="s">
        <v>246</v>
      </c>
      <c r="H6" s="474">
        <v>84</v>
      </c>
      <c r="I6" s="474">
        <v>18</v>
      </c>
      <c r="J6" s="474">
        <v>4</v>
      </c>
      <c r="K6" s="474">
        <v>15</v>
      </c>
      <c r="L6" s="474">
        <v>2</v>
      </c>
      <c r="M6" s="474">
        <v>0</v>
      </c>
      <c r="N6" s="474">
        <v>0</v>
      </c>
      <c r="O6" s="474">
        <v>2</v>
      </c>
      <c r="P6" s="474">
        <v>14</v>
      </c>
      <c r="Q6" s="474">
        <v>2</v>
      </c>
      <c r="R6" s="474">
        <v>0</v>
      </c>
      <c r="S6" s="474">
        <v>0</v>
      </c>
      <c r="T6" s="474">
        <v>21</v>
      </c>
      <c r="U6" s="474">
        <v>1</v>
      </c>
      <c r="V6" s="474">
        <v>0</v>
      </c>
      <c r="W6" s="474">
        <v>1</v>
      </c>
      <c r="X6" s="474">
        <v>9</v>
      </c>
      <c r="Y6" s="474">
        <v>0</v>
      </c>
      <c r="Z6" s="474">
        <v>0</v>
      </c>
      <c r="AA6" s="474">
        <v>0</v>
      </c>
      <c r="AB6" s="474">
        <v>112</v>
      </c>
      <c r="AC6" s="474">
        <v>16</v>
      </c>
      <c r="AD6" s="474">
        <v>1</v>
      </c>
      <c r="AE6" s="474">
        <v>0</v>
      </c>
      <c r="AF6" s="482"/>
      <c r="AG6" s="482"/>
      <c r="AI6" s="468">
        <v>7</v>
      </c>
      <c r="AJ6" s="468">
        <v>2</v>
      </c>
      <c r="AK6" s="477" t="s">
        <v>277</v>
      </c>
      <c r="AL6" s="478" t="s">
        <v>281</v>
      </c>
      <c r="AM6" s="479" t="s">
        <v>279</v>
      </c>
      <c r="AN6" s="480" t="s">
        <v>280</v>
      </c>
      <c r="AO6" s="481" t="s">
        <v>282</v>
      </c>
      <c r="AP6" s="522">
        <v>1</v>
      </c>
      <c r="AQ6" s="522">
        <v>0</v>
      </c>
      <c r="AR6" s="522">
        <v>0</v>
      </c>
      <c r="AS6" s="522">
        <v>1</v>
      </c>
      <c r="AT6" s="522">
        <v>0</v>
      </c>
      <c r="AU6" s="522">
        <v>1</v>
      </c>
      <c r="AV6" s="522">
        <v>0</v>
      </c>
      <c r="AW6" s="522">
        <v>0</v>
      </c>
      <c r="AX6" s="523">
        <v>0</v>
      </c>
      <c r="AY6" s="522">
        <v>0</v>
      </c>
      <c r="AZ6" s="522">
        <v>0</v>
      </c>
      <c r="BA6" s="522">
        <v>0</v>
      </c>
    </row>
    <row r="7" spans="1:53" s="476" customFormat="1" ht="31.5" customHeight="1">
      <c r="A7" s="468">
        <v>7</v>
      </c>
      <c r="B7" s="468">
        <v>3</v>
      </c>
      <c r="C7" s="477" t="s">
        <v>241</v>
      </c>
      <c r="D7" s="478" t="s">
        <v>246</v>
      </c>
      <c r="E7" s="479" t="s">
        <v>243</v>
      </c>
      <c r="F7" s="480" t="s">
        <v>244</v>
      </c>
      <c r="G7" s="481" t="s">
        <v>247</v>
      </c>
      <c r="H7" s="474">
        <v>159</v>
      </c>
      <c r="I7" s="474">
        <v>32</v>
      </c>
      <c r="J7" s="474">
        <v>4</v>
      </c>
      <c r="K7" s="474">
        <v>23</v>
      </c>
      <c r="L7" s="474">
        <v>8</v>
      </c>
      <c r="M7" s="474">
        <v>0</v>
      </c>
      <c r="N7" s="474">
        <v>0</v>
      </c>
      <c r="O7" s="474">
        <v>2</v>
      </c>
      <c r="P7" s="474">
        <v>19</v>
      </c>
      <c r="Q7" s="474">
        <v>4</v>
      </c>
      <c r="R7" s="474">
        <v>0</v>
      </c>
      <c r="S7" s="474">
        <v>0</v>
      </c>
      <c r="T7" s="474">
        <v>30</v>
      </c>
      <c r="U7" s="474">
        <v>1</v>
      </c>
      <c r="V7" s="474">
        <v>0</v>
      </c>
      <c r="W7" s="474">
        <v>1</v>
      </c>
      <c r="X7" s="474">
        <v>15</v>
      </c>
      <c r="Y7" s="474">
        <v>0</v>
      </c>
      <c r="Z7" s="474">
        <v>0</v>
      </c>
      <c r="AA7" s="474">
        <v>0</v>
      </c>
      <c r="AB7" s="474">
        <v>171</v>
      </c>
      <c r="AC7" s="474">
        <v>26</v>
      </c>
      <c r="AD7" s="474">
        <v>2</v>
      </c>
      <c r="AE7" s="474">
        <v>4</v>
      </c>
      <c r="AF7" s="482"/>
      <c r="AG7" s="482"/>
      <c r="AI7" s="468">
        <v>7</v>
      </c>
      <c r="AJ7" s="468">
        <v>3</v>
      </c>
      <c r="AK7" s="477" t="s">
        <v>277</v>
      </c>
      <c r="AL7" s="478" t="s">
        <v>282</v>
      </c>
      <c r="AM7" s="479" t="s">
        <v>279</v>
      </c>
      <c r="AN7" s="480" t="s">
        <v>280</v>
      </c>
      <c r="AO7" s="481" t="s">
        <v>283</v>
      </c>
      <c r="AP7" s="522">
        <v>1</v>
      </c>
      <c r="AQ7" s="522">
        <v>0</v>
      </c>
      <c r="AR7" s="522">
        <v>0</v>
      </c>
      <c r="AS7" s="522">
        <v>1</v>
      </c>
      <c r="AT7" s="522">
        <v>0</v>
      </c>
      <c r="AU7" s="522">
        <v>1</v>
      </c>
      <c r="AV7" s="522">
        <v>0</v>
      </c>
      <c r="AW7" s="522">
        <v>1</v>
      </c>
      <c r="AX7" s="524">
        <v>0</v>
      </c>
      <c r="AY7" s="522">
        <v>0</v>
      </c>
      <c r="AZ7" s="522">
        <v>0</v>
      </c>
      <c r="BA7" s="522">
        <v>0</v>
      </c>
    </row>
    <row r="8" spans="1:53" s="476" customFormat="1" ht="31.5" customHeight="1">
      <c r="A8" s="468">
        <v>7</v>
      </c>
      <c r="B8" s="468">
        <v>4</v>
      </c>
      <c r="C8" s="477" t="s">
        <v>241</v>
      </c>
      <c r="D8" s="478" t="s">
        <v>247</v>
      </c>
      <c r="E8" s="479" t="s">
        <v>243</v>
      </c>
      <c r="F8" s="480" t="s">
        <v>244</v>
      </c>
      <c r="G8" s="481" t="s">
        <v>248</v>
      </c>
      <c r="H8" s="474">
        <v>221</v>
      </c>
      <c r="I8" s="474">
        <v>42</v>
      </c>
      <c r="J8" s="474">
        <v>4</v>
      </c>
      <c r="K8" s="474">
        <v>25</v>
      </c>
      <c r="L8" s="474">
        <v>10</v>
      </c>
      <c r="M8" s="474">
        <v>2</v>
      </c>
      <c r="N8" s="474">
        <v>0</v>
      </c>
      <c r="O8" s="474">
        <v>2</v>
      </c>
      <c r="P8" s="474">
        <v>33</v>
      </c>
      <c r="Q8" s="474">
        <v>6</v>
      </c>
      <c r="R8" s="474">
        <v>0</v>
      </c>
      <c r="S8" s="474">
        <v>0</v>
      </c>
      <c r="T8" s="474">
        <v>39</v>
      </c>
      <c r="U8" s="474">
        <v>2</v>
      </c>
      <c r="V8" s="474">
        <v>0</v>
      </c>
      <c r="W8" s="474">
        <v>1</v>
      </c>
      <c r="X8" s="474">
        <v>24</v>
      </c>
      <c r="Y8" s="474">
        <v>0</v>
      </c>
      <c r="Z8" s="474">
        <v>0</v>
      </c>
      <c r="AA8" s="474">
        <v>0</v>
      </c>
      <c r="AB8" s="474">
        <v>236</v>
      </c>
      <c r="AC8" s="474">
        <v>39</v>
      </c>
      <c r="AD8" s="474">
        <v>4</v>
      </c>
      <c r="AE8" s="474">
        <v>6</v>
      </c>
      <c r="AF8" s="482"/>
      <c r="AG8" s="482"/>
      <c r="AI8" s="468">
        <v>7</v>
      </c>
      <c r="AJ8" s="468">
        <v>4</v>
      </c>
      <c r="AK8" s="477" t="s">
        <v>277</v>
      </c>
      <c r="AL8" s="478" t="s">
        <v>283</v>
      </c>
      <c r="AM8" s="479" t="s">
        <v>279</v>
      </c>
      <c r="AN8" s="480" t="s">
        <v>280</v>
      </c>
      <c r="AO8" s="481" t="s">
        <v>284</v>
      </c>
      <c r="AP8" s="522">
        <v>1</v>
      </c>
      <c r="AQ8" s="522">
        <v>2</v>
      </c>
      <c r="AR8" s="522">
        <v>0</v>
      </c>
      <c r="AS8" s="522">
        <v>1</v>
      </c>
      <c r="AT8" s="522">
        <v>0</v>
      </c>
      <c r="AU8" s="522">
        <v>2</v>
      </c>
      <c r="AV8" s="522">
        <v>0</v>
      </c>
      <c r="AW8" s="522">
        <v>2</v>
      </c>
      <c r="AX8" s="523">
        <v>0</v>
      </c>
      <c r="AY8" s="522">
        <v>0</v>
      </c>
      <c r="AZ8" s="522">
        <v>0</v>
      </c>
      <c r="BA8" s="522">
        <v>0</v>
      </c>
    </row>
    <row r="9" spans="1:53" s="476" customFormat="1" ht="31.5" customHeight="1">
      <c r="A9" s="468">
        <v>7</v>
      </c>
      <c r="B9" s="468">
        <v>5</v>
      </c>
      <c r="C9" s="477" t="s">
        <v>241</v>
      </c>
      <c r="D9" s="478" t="s">
        <v>248</v>
      </c>
      <c r="E9" s="479" t="s">
        <v>243</v>
      </c>
      <c r="F9" s="480" t="s">
        <v>244</v>
      </c>
      <c r="G9" s="481" t="s">
        <v>249</v>
      </c>
      <c r="H9" s="474">
        <v>291</v>
      </c>
      <c r="I9" s="474">
        <v>56</v>
      </c>
      <c r="J9" s="474">
        <v>6</v>
      </c>
      <c r="K9" s="474">
        <v>34</v>
      </c>
      <c r="L9" s="474">
        <v>13</v>
      </c>
      <c r="M9" s="474">
        <v>2</v>
      </c>
      <c r="N9" s="474">
        <v>0</v>
      </c>
      <c r="O9" s="474">
        <v>2</v>
      </c>
      <c r="P9" s="474">
        <v>46</v>
      </c>
      <c r="Q9" s="474">
        <v>7</v>
      </c>
      <c r="R9" s="474">
        <v>0</v>
      </c>
      <c r="S9" s="474">
        <v>0</v>
      </c>
      <c r="T9" s="474">
        <v>50</v>
      </c>
      <c r="U9" s="474">
        <v>3</v>
      </c>
      <c r="V9" s="474">
        <v>0</v>
      </c>
      <c r="W9" s="474">
        <v>1</v>
      </c>
      <c r="X9" s="474">
        <v>30</v>
      </c>
      <c r="Y9" s="474">
        <v>2</v>
      </c>
      <c r="Z9" s="474">
        <v>1</v>
      </c>
      <c r="AA9" s="474">
        <v>0</v>
      </c>
      <c r="AB9" s="474">
        <v>293</v>
      </c>
      <c r="AC9" s="474">
        <v>51</v>
      </c>
      <c r="AD9" s="474">
        <v>5</v>
      </c>
      <c r="AE9" s="474">
        <v>10</v>
      </c>
      <c r="AF9" s="482"/>
      <c r="AG9" s="482"/>
      <c r="AI9" s="468">
        <v>7</v>
      </c>
      <c r="AJ9" s="468">
        <v>5</v>
      </c>
      <c r="AK9" s="477" t="s">
        <v>277</v>
      </c>
      <c r="AL9" s="478" t="s">
        <v>284</v>
      </c>
      <c r="AM9" s="479" t="s">
        <v>279</v>
      </c>
      <c r="AN9" s="480" t="s">
        <v>280</v>
      </c>
      <c r="AO9" s="481" t="s">
        <v>285</v>
      </c>
      <c r="AP9" s="522">
        <v>3</v>
      </c>
      <c r="AQ9" s="522">
        <v>3</v>
      </c>
      <c r="AR9" s="522">
        <v>2</v>
      </c>
      <c r="AS9" s="522">
        <v>1</v>
      </c>
      <c r="AT9" s="522">
        <v>0</v>
      </c>
      <c r="AU9" s="522">
        <v>2</v>
      </c>
      <c r="AV9" s="522">
        <v>2</v>
      </c>
      <c r="AW9" s="522">
        <v>2</v>
      </c>
      <c r="AX9" s="509">
        <v>0</v>
      </c>
      <c r="AY9" s="522">
        <v>0</v>
      </c>
      <c r="AZ9" s="522">
        <v>0</v>
      </c>
      <c r="BA9" s="522">
        <v>0</v>
      </c>
    </row>
    <row r="10" spans="1:53" s="476" customFormat="1" ht="31.5" customHeight="1">
      <c r="A10" s="468">
        <v>7</v>
      </c>
      <c r="B10" s="468">
        <v>6</v>
      </c>
      <c r="C10" s="483" t="s">
        <v>241</v>
      </c>
      <c r="D10" s="484" t="s">
        <v>249</v>
      </c>
      <c r="E10" s="485" t="s">
        <v>243</v>
      </c>
      <c r="F10" s="486" t="s">
        <v>250</v>
      </c>
      <c r="G10" s="487" t="s">
        <v>242</v>
      </c>
      <c r="H10" s="474">
        <v>353</v>
      </c>
      <c r="I10" s="474">
        <v>67</v>
      </c>
      <c r="J10" s="474">
        <v>7</v>
      </c>
      <c r="K10" s="474">
        <v>36</v>
      </c>
      <c r="L10" s="474">
        <v>15</v>
      </c>
      <c r="M10" s="474">
        <v>2</v>
      </c>
      <c r="N10" s="474">
        <v>0</v>
      </c>
      <c r="O10" s="474">
        <v>2</v>
      </c>
      <c r="P10" s="474">
        <v>53</v>
      </c>
      <c r="Q10" s="474">
        <v>8</v>
      </c>
      <c r="R10" s="474">
        <v>0</v>
      </c>
      <c r="S10" s="474">
        <v>0</v>
      </c>
      <c r="T10" s="474">
        <v>65</v>
      </c>
      <c r="U10" s="474">
        <v>4</v>
      </c>
      <c r="V10" s="474">
        <v>1</v>
      </c>
      <c r="W10" s="474">
        <v>1</v>
      </c>
      <c r="X10" s="474">
        <v>35</v>
      </c>
      <c r="Y10" s="474">
        <v>3</v>
      </c>
      <c r="Z10" s="474">
        <v>1</v>
      </c>
      <c r="AA10" s="474">
        <v>0</v>
      </c>
      <c r="AB10" s="474">
        <v>342</v>
      </c>
      <c r="AC10" s="474">
        <v>55</v>
      </c>
      <c r="AD10" s="474">
        <v>5</v>
      </c>
      <c r="AE10" s="474">
        <v>16</v>
      </c>
      <c r="AF10" s="488"/>
      <c r="AG10" s="488"/>
      <c r="AI10" s="468">
        <v>7</v>
      </c>
      <c r="AJ10" s="468">
        <v>6</v>
      </c>
      <c r="AK10" s="483" t="s">
        <v>277</v>
      </c>
      <c r="AL10" s="484" t="s">
        <v>285</v>
      </c>
      <c r="AM10" s="485" t="s">
        <v>279</v>
      </c>
      <c r="AN10" s="486" t="s">
        <v>286</v>
      </c>
      <c r="AO10" s="487" t="s">
        <v>278</v>
      </c>
      <c r="AP10" s="522">
        <v>4</v>
      </c>
      <c r="AQ10" s="522">
        <v>3</v>
      </c>
      <c r="AR10" s="522">
        <v>2</v>
      </c>
      <c r="AS10" s="522">
        <v>1</v>
      </c>
      <c r="AT10" s="522">
        <v>0</v>
      </c>
      <c r="AU10" s="522">
        <v>2</v>
      </c>
      <c r="AV10" s="522">
        <v>2</v>
      </c>
      <c r="AW10" s="522">
        <v>3</v>
      </c>
      <c r="AX10" s="510">
        <v>1</v>
      </c>
      <c r="AY10" s="522">
        <v>0</v>
      </c>
      <c r="AZ10" s="522">
        <v>0</v>
      </c>
      <c r="BA10" s="522">
        <v>0</v>
      </c>
    </row>
    <row r="11" spans="1:53" s="476" customFormat="1" ht="31.5" customHeight="1">
      <c r="A11" s="468">
        <v>8</v>
      </c>
      <c r="B11" s="468">
        <v>1</v>
      </c>
      <c r="C11" s="489" t="s">
        <v>251</v>
      </c>
      <c r="D11" s="490" t="s">
        <v>242</v>
      </c>
      <c r="E11" s="491" t="s">
        <v>243</v>
      </c>
      <c r="F11" s="492" t="s">
        <v>251</v>
      </c>
      <c r="G11" s="493" t="s">
        <v>245</v>
      </c>
      <c r="H11" s="474">
        <v>417</v>
      </c>
      <c r="I11" s="474">
        <v>80</v>
      </c>
      <c r="J11" s="474">
        <v>8</v>
      </c>
      <c r="K11" s="474">
        <v>41</v>
      </c>
      <c r="L11" s="474">
        <v>23</v>
      </c>
      <c r="M11" s="474">
        <v>2</v>
      </c>
      <c r="N11" s="474">
        <v>0</v>
      </c>
      <c r="O11" s="474">
        <v>2</v>
      </c>
      <c r="P11" s="474">
        <v>59</v>
      </c>
      <c r="Q11" s="474">
        <v>9</v>
      </c>
      <c r="R11" s="474">
        <v>1</v>
      </c>
      <c r="S11" s="474">
        <v>0</v>
      </c>
      <c r="T11" s="474">
        <v>71</v>
      </c>
      <c r="U11" s="474">
        <v>4</v>
      </c>
      <c r="V11" s="474">
        <v>1</v>
      </c>
      <c r="W11" s="474">
        <v>1</v>
      </c>
      <c r="X11" s="474">
        <v>44</v>
      </c>
      <c r="Y11" s="474">
        <v>5</v>
      </c>
      <c r="Z11" s="474">
        <v>3</v>
      </c>
      <c r="AA11" s="474">
        <v>0</v>
      </c>
      <c r="AB11" s="474">
        <v>382</v>
      </c>
      <c r="AC11" s="474">
        <v>63</v>
      </c>
      <c r="AD11" s="474">
        <v>5</v>
      </c>
      <c r="AE11" s="474">
        <v>17</v>
      </c>
      <c r="AF11" s="494"/>
      <c r="AG11" s="494"/>
      <c r="AI11" s="468">
        <v>8</v>
      </c>
      <c r="AJ11" s="468">
        <v>1</v>
      </c>
      <c r="AK11" s="489" t="s">
        <v>287</v>
      </c>
      <c r="AL11" s="490" t="s">
        <v>278</v>
      </c>
      <c r="AM11" s="491" t="s">
        <v>279</v>
      </c>
      <c r="AN11" s="492" t="s">
        <v>287</v>
      </c>
      <c r="AO11" s="493" t="s">
        <v>281</v>
      </c>
      <c r="AP11" s="522">
        <v>5</v>
      </c>
      <c r="AQ11" s="522">
        <v>3</v>
      </c>
      <c r="AR11" s="522">
        <v>2</v>
      </c>
      <c r="AS11" s="522">
        <v>1</v>
      </c>
      <c r="AT11" s="522">
        <v>0</v>
      </c>
      <c r="AU11" s="522">
        <v>3</v>
      </c>
      <c r="AV11" s="522">
        <v>2</v>
      </c>
      <c r="AW11" s="522">
        <v>4</v>
      </c>
      <c r="AX11" s="510">
        <v>3</v>
      </c>
      <c r="AY11" s="522">
        <v>0</v>
      </c>
      <c r="AZ11" s="522">
        <v>0</v>
      </c>
      <c r="BA11" s="522">
        <v>1</v>
      </c>
    </row>
    <row r="12" spans="1:53" s="476" customFormat="1" ht="31.5" customHeight="1">
      <c r="A12" s="468">
        <v>8</v>
      </c>
      <c r="B12" s="468">
        <v>2</v>
      </c>
      <c r="C12" s="477" t="s">
        <v>251</v>
      </c>
      <c r="D12" s="478" t="s">
        <v>245</v>
      </c>
      <c r="E12" s="479" t="s">
        <v>243</v>
      </c>
      <c r="F12" s="480" t="s">
        <v>251</v>
      </c>
      <c r="G12" s="481" t="s">
        <v>246</v>
      </c>
      <c r="H12" s="474">
        <v>460</v>
      </c>
      <c r="I12" s="474">
        <v>90</v>
      </c>
      <c r="J12" s="474">
        <v>8</v>
      </c>
      <c r="K12" s="474">
        <v>45</v>
      </c>
      <c r="L12" s="474">
        <v>27</v>
      </c>
      <c r="M12" s="474">
        <v>3</v>
      </c>
      <c r="N12" s="474">
        <v>0</v>
      </c>
      <c r="O12" s="474">
        <v>3</v>
      </c>
      <c r="P12" s="474">
        <v>67</v>
      </c>
      <c r="Q12" s="474">
        <v>9</v>
      </c>
      <c r="R12" s="474">
        <v>1</v>
      </c>
      <c r="S12" s="474">
        <v>0</v>
      </c>
      <c r="T12" s="474">
        <v>78</v>
      </c>
      <c r="U12" s="474">
        <v>4</v>
      </c>
      <c r="V12" s="474">
        <v>2</v>
      </c>
      <c r="W12" s="474">
        <v>2</v>
      </c>
      <c r="X12" s="474">
        <v>49</v>
      </c>
      <c r="Y12" s="474">
        <v>6</v>
      </c>
      <c r="Z12" s="474">
        <v>3</v>
      </c>
      <c r="AA12" s="474">
        <v>0</v>
      </c>
      <c r="AB12" s="474">
        <v>429</v>
      </c>
      <c r="AC12" s="474">
        <v>72</v>
      </c>
      <c r="AD12" s="474">
        <v>8</v>
      </c>
      <c r="AE12" s="474">
        <v>17</v>
      </c>
      <c r="AF12" s="482"/>
      <c r="AG12" s="482"/>
      <c r="AI12" s="468">
        <v>8</v>
      </c>
      <c r="AJ12" s="468">
        <v>2</v>
      </c>
      <c r="AK12" s="477" t="s">
        <v>287</v>
      </c>
      <c r="AL12" s="478" t="s">
        <v>281</v>
      </c>
      <c r="AM12" s="479" t="s">
        <v>279</v>
      </c>
      <c r="AN12" s="480" t="s">
        <v>287</v>
      </c>
      <c r="AO12" s="481" t="s">
        <v>282</v>
      </c>
      <c r="AP12" s="522">
        <v>5</v>
      </c>
      <c r="AQ12" s="522">
        <v>3</v>
      </c>
      <c r="AR12" s="522">
        <v>2</v>
      </c>
      <c r="AS12" s="522">
        <v>1</v>
      </c>
      <c r="AT12" s="522">
        <v>0</v>
      </c>
      <c r="AU12" s="522">
        <v>4</v>
      </c>
      <c r="AV12" s="522">
        <v>2</v>
      </c>
      <c r="AW12" s="522">
        <v>6</v>
      </c>
      <c r="AX12" s="510">
        <v>3</v>
      </c>
      <c r="AY12" s="522">
        <v>0</v>
      </c>
      <c r="AZ12" s="522">
        <v>0</v>
      </c>
      <c r="BA12" s="522">
        <v>1</v>
      </c>
    </row>
    <row r="13" spans="1:53" s="476" customFormat="1" ht="31.5" customHeight="1">
      <c r="A13" s="468">
        <v>8</v>
      </c>
      <c r="B13" s="468">
        <v>3</v>
      </c>
      <c r="C13" s="477" t="s">
        <v>251</v>
      </c>
      <c r="D13" s="478" t="s">
        <v>246</v>
      </c>
      <c r="E13" s="479" t="s">
        <v>243</v>
      </c>
      <c r="F13" s="480" t="s">
        <v>251</v>
      </c>
      <c r="G13" s="481" t="s">
        <v>247</v>
      </c>
      <c r="H13" s="474">
        <v>527</v>
      </c>
      <c r="I13" s="474">
        <v>100</v>
      </c>
      <c r="J13" s="474">
        <v>9</v>
      </c>
      <c r="K13" s="474">
        <v>48</v>
      </c>
      <c r="L13" s="474">
        <v>34</v>
      </c>
      <c r="M13" s="474">
        <v>3</v>
      </c>
      <c r="N13" s="474">
        <v>0</v>
      </c>
      <c r="O13" s="474">
        <v>3</v>
      </c>
      <c r="P13" s="474">
        <v>80</v>
      </c>
      <c r="Q13" s="474">
        <v>10</v>
      </c>
      <c r="R13" s="474">
        <v>1</v>
      </c>
      <c r="S13" s="474">
        <v>0</v>
      </c>
      <c r="T13" s="474">
        <v>88</v>
      </c>
      <c r="U13" s="474">
        <v>4</v>
      </c>
      <c r="V13" s="474">
        <v>2</v>
      </c>
      <c r="W13" s="474">
        <v>2</v>
      </c>
      <c r="X13" s="474">
        <v>52</v>
      </c>
      <c r="Y13" s="474">
        <v>7</v>
      </c>
      <c r="Z13" s="474">
        <v>3</v>
      </c>
      <c r="AA13" s="474">
        <v>0</v>
      </c>
      <c r="AB13" s="474">
        <v>483</v>
      </c>
      <c r="AC13" s="474">
        <v>85</v>
      </c>
      <c r="AD13" s="474">
        <v>9</v>
      </c>
      <c r="AE13" s="474">
        <v>19</v>
      </c>
      <c r="AF13" s="482"/>
      <c r="AG13" s="482"/>
      <c r="AI13" s="468">
        <v>8</v>
      </c>
      <c r="AJ13" s="468">
        <v>3</v>
      </c>
      <c r="AK13" s="477" t="s">
        <v>287</v>
      </c>
      <c r="AL13" s="478" t="s">
        <v>282</v>
      </c>
      <c r="AM13" s="479" t="s">
        <v>279</v>
      </c>
      <c r="AN13" s="480" t="s">
        <v>287</v>
      </c>
      <c r="AO13" s="481" t="s">
        <v>283</v>
      </c>
      <c r="AP13" s="522">
        <v>5</v>
      </c>
      <c r="AQ13" s="522">
        <v>3</v>
      </c>
      <c r="AR13" s="522">
        <v>2</v>
      </c>
      <c r="AS13" s="522">
        <v>1</v>
      </c>
      <c r="AT13" s="522">
        <v>0</v>
      </c>
      <c r="AU13" s="522">
        <v>4</v>
      </c>
      <c r="AV13" s="522">
        <v>2</v>
      </c>
      <c r="AW13" s="522">
        <v>8</v>
      </c>
      <c r="AX13" s="510">
        <v>3</v>
      </c>
      <c r="AY13" s="522">
        <v>0</v>
      </c>
      <c r="AZ13" s="522">
        <v>0</v>
      </c>
      <c r="BA13" s="522">
        <v>1</v>
      </c>
    </row>
    <row r="14" spans="1:53" s="476" customFormat="1" ht="31.5" customHeight="1">
      <c r="A14" s="468">
        <v>8</v>
      </c>
      <c r="B14" s="468">
        <v>4</v>
      </c>
      <c r="C14" s="477" t="s">
        <v>251</v>
      </c>
      <c r="D14" s="478" t="s">
        <v>247</v>
      </c>
      <c r="E14" s="479" t="s">
        <v>243</v>
      </c>
      <c r="F14" s="480" t="s">
        <v>251</v>
      </c>
      <c r="G14" s="481" t="s">
        <v>248</v>
      </c>
      <c r="H14" s="474">
        <v>597</v>
      </c>
      <c r="I14" s="474">
        <v>123</v>
      </c>
      <c r="J14" s="474">
        <v>11</v>
      </c>
      <c r="K14" s="474">
        <v>52</v>
      </c>
      <c r="L14" s="474">
        <v>40</v>
      </c>
      <c r="M14" s="474">
        <v>5</v>
      </c>
      <c r="N14" s="474">
        <v>0</v>
      </c>
      <c r="O14" s="495">
        <v>3</v>
      </c>
      <c r="P14" s="474">
        <v>91</v>
      </c>
      <c r="Q14" s="474">
        <v>10</v>
      </c>
      <c r="R14" s="474">
        <v>1</v>
      </c>
      <c r="S14" s="474">
        <v>0</v>
      </c>
      <c r="T14" s="474">
        <v>93</v>
      </c>
      <c r="U14" s="474">
        <v>5</v>
      </c>
      <c r="V14" s="474">
        <v>2</v>
      </c>
      <c r="W14" s="474">
        <v>2</v>
      </c>
      <c r="X14" s="474">
        <v>59</v>
      </c>
      <c r="Y14" s="474">
        <v>9</v>
      </c>
      <c r="Z14" s="474">
        <v>3</v>
      </c>
      <c r="AA14" s="474">
        <v>0</v>
      </c>
      <c r="AB14" s="474">
        <v>547</v>
      </c>
      <c r="AC14" s="474">
        <v>93</v>
      </c>
      <c r="AD14" s="474">
        <v>9</v>
      </c>
      <c r="AE14" s="474">
        <v>23</v>
      </c>
      <c r="AF14" s="482"/>
      <c r="AG14" s="482"/>
      <c r="AI14" s="468">
        <v>8</v>
      </c>
      <c r="AJ14" s="468">
        <v>4</v>
      </c>
      <c r="AK14" s="477" t="s">
        <v>287</v>
      </c>
      <c r="AL14" s="478" t="s">
        <v>283</v>
      </c>
      <c r="AM14" s="479" t="s">
        <v>279</v>
      </c>
      <c r="AN14" s="480" t="s">
        <v>287</v>
      </c>
      <c r="AO14" s="481" t="s">
        <v>284</v>
      </c>
      <c r="AP14" s="522">
        <v>6</v>
      </c>
      <c r="AQ14" s="522">
        <v>3</v>
      </c>
      <c r="AR14" s="522">
        <v>2</v>
      </c>
      <c r="AS14" s="522">
        <v>1</v>
      </c>
      <c r="AT14" s="522">
        <v>1</v>
      </c>
      <c r="AU14" s="522">
        <v>6</v>
      </c>
      <c r="AV14" s="522">
        <v>2</v>
      </c>
      <c r="AW14" s="522">
        <v>8</v>
      </c>
      <c r="AX14" s="510">
        <v>3</v>
      </c>
      <c r="AY14" s="522">
        <v>0</v>
      </c>
      <c r="AZ14" s="522">
        <v>0</v>
      </c>
      <c r="BA14" s="522">
        <v>1</v>
      </c>
    </row>
    <row r="15" spans="1:53" s="476" customFormat="1" ht="31.5" customHeight="1">
      <c r="A15" s="468">
        <v>8</v>
      </c>
      <c r="B15" s="468">
        <v>5</v>
      </c>
      <c r="C15" s="477" t="s">
        <v>251</v>
      </c>
      <c r="D15" s="478" t="s">
        <v>248</v>
      </c>
      <c r="E15" s="479" t="s">
        <v>243</v>
      </c>
      <c r="F15" s="480" t="s">
        <v>251</v>
      </c>
      <c r="G15" s="481" t="s">
        <v>249</v>
      </c>
      <c r="H15" s="474">
        <v>663</v>
      </c>
      <c r="I15" s="474">
        <v>133</v>
      </c>
      <c r="J15" s="474">
        <v>12</v>
      </c>
      <c r="K15" s="474">
        <v>57</v>
      </c>
      <c r="L15" s="474">
        <v>44</v>
      </c>
      <c r="M15" s="474">
        <v>5</v>
      </c>
      <c r="N15" s="474">
        <v>0</v>
      </c>
      <c r="O15" s="496">
        <v>3</v>
      </c>
      <c r="P15" s="474">
        <v>96</v>
      </c>
      <c r="Q15" s="474">
        <v>10</v>
      </c>
      <c r="R15" s="474">
        <v>1</v>
      </c>
      <c r="S15" s="474">
        <v>1</v>
      </c>
      <c r="T15" s="474">
        <v>102</v>
      </c>
      <c r="U15" s="474">
        <v>5</v>
      </c>
      <c r="V15" s="474">
        <v>3</v>
      </c>
      <c r="W15" s="474">
        <v>2</v>
      </c>
      <c r="X15" s="474">
        <v>60</v>
      </c>
      <c r="Y15" s="474">
        <v>11</v>
      </c>
      <c r="Z15" s="474">
        <v>5</v>
      </c>
      <c r="AA15" s="474">
        <v>0</v>
      </c>
      <c r="AB15" s="474">
        <v>581</v>
      </c>
      <c r="AC15" s="474">
        <v>98</v>
      </c>
      <c r="AD15" s="474">
        <v>11</v>
      </c>
      <c r="AE15" s="474">
        <v>24</v>
      </c>
      <c r="AF15" s="482"/>
      <c r="AG15" s="482"/>
      <c r="AI15" s="468">
        <v>8</v>
      </c>
      <c r="AJ15" s="468">
        <v>5</v>
      </c>
      <c r="AK15" s="477" t="s">
        <v>287</v>
      </c>
      <c r="AL15" s="478" t="s">
        <v>284</v>
      </c>
      <c r="AM15" s="479" t="s">
        <v>279</v>
      </c>
      <c r="AN15" s="480" t="s">
        <v>287</v>
      </c>
      <c r="AO15" s="481" t="s">
        <v>285</v>
      </c>
      <c r="AP15" s="522">
        <v>6</v>
      </c>
      <c r="AQ15" s="522">
        <v>3</v>
      </c>
      <c r="AR15" s="522">
        <v>2</v>
      </c>
      <c r="AS15" s="522">
        <v>1</v>
      </c>
      <c r="AT15" s="522">
        <v>1</v>
      </c>
      <c r="AU15" s="522">
        <v>6</v>
      </c>
      <c r="AV15" s="522">
        <v>3</v>
      </c>
      <c r="AW15" s="522">
        <v>8</v>
      </c>
      <c r="AX15" s="510">
        <v>4</v>
      </c>
      <c r="AY15" s="522">
        <v>0</v>
      </c>
      <c r="AZ15" s="522">
        <v>0</v>
      </c>
      <c r="BA15" s="522">
        <v>1</v>
      </c>
    </row>
    <row r="16" spans="1:53" s="476" customFormat="1" ht="31.5" customHeight="1">
      <c r="A16" s="468">
        <v>8</v>
      </c>
      <c r="B16" s="468">
        <v>6</v>
      </c>
      <c r="C16" s="497" t="s">
        <v>251</v>
      </c>
      <c r="D16" s="498" t="s">
        <v>249</v>
      </c>
      <c r="E16" s="499" t="s">
        <v>243</v>
      </c>
      <c r="F16" s="486" t="s">
        <v>252</v>
      </c>
      <c r="G16" s="487" t="s">
        <v>242</v>
      </c>
      <c r="H16" s="474">
        <v>710</v>
      </c>
      <c r="I16" s="474">
        <v>140</v>
      </c>
      <c r="J16" s="474">
        <v>12</v>
      </c>
      <c r="K16" s="474">
        <v>63</v>
      </c>
      <c r="L16" s="474">
        <v>47</v>
      </c>
      <c r="M16" s="474">
        <v>6</v>
      </c>
      <c r="N16" s="474">
        <v>0</v>
      </c>
      <c r="O16" s="495">
        <v>3</v>
      </c>
      <c r="P16" s="474">
        <v>102</v>
      </c>
      <c r="Q16" s="474">
        <v>10</v>
      </c>
      <c r="R16" s="474">
        <v>1</v>
      </c>
      <c r="S16" s="474">
        <v>1</v>
      </c>
      <c r="T16" s="474">
        <v>118</v>
      </c>
      <c r="U16" s="474">
        <v>7</v>
      </c>
      <c r="V16" s="474">
        <v>5</v>
      </c>
      <c r="W16" s="474">
        <v>2</v>
      </c>
      <c r="X16" s="474">
        <v>68</v>
      </c>
      <c r="Y16" s="474">
        <v>11</v>
      </c>
      <c r="Z16" s="474">
        <v>5</v>
      </c>
      <c r="AA16" s="474">
        <v>0</v>
      </c>
      <c r="AB16" s="474">
        <v>626</v>
      </c>
      <c r="AC16" s="474">
        <v>112</v>
      </c>
      <c r="AD16" s="474">
        <v>11</v>
      </c>
      <c r="AE16" s="474">
        <v>32</v>
      </c>
      <c r="AF16" s="500"/>
      <c r="AG16" s="500"/>
      <c r="AI16" s="468">
        <v>8</v>
      </c>
      <c r="AJ16" s="468">
        <v>6</v>
      </c>
      <c r="AK16" s="497" t="s">
        <v>287</v>
      </c>
      <c r="AL16" s="498" t="s">
        <v>285</v>
      </c>
      <c r="AM16" s="499" t="s">
        <v>279</v>
      </c>
      <c r="AN16" s="486" t="s">
        <v>288</v>
      </c>
      <c r="AO16" s="487" t="s">
        <v>278</v>
      </c>
      <c r="AP16" s="522">
        <v>6</v>
      </c>
      <c r="AQ16" s="522">
        <v>3</v>
      </c>
      <c r="AR16" s="522">
        <v>2</v>
      </c>
      <c r="AS16" s="522">
        <v>1</v>
      </c>
      <c r="AT16" s="522">
        <v>1</v>
      </c>
      <c r="AU16" s="522">
        <v>6</v>
      </c>
      <c r="AV16" s="522">
        <v>3</v>
      </c>
      <c r="AW16" s="522">
        <v>8</v>
      </c>
      <c r="AX16" s="510">
        <v>4</v>
      </c>
      <c r="AY16" s="522">
        <v>0</v>
      </c>
      <c r="AZ16" s="522">
        <v>0</v>
      </c>
      <c r="BA16" s="522">
        <v>1</v>
      </c>
    </row>
    <row r="17" spans="1:53" s="476" customFormat="1" ht="31.5" customHeight="1">
      <c r="A17" s="468">
        <v>9</v>
      </c>
      <c r="B17" s="468">
        <v>1</v>
      </c>
      <c r="C17" s="501" t="s">
        <v>252</v>
      </c>
      <c r="D17" s="502" t="s">
        <v>242</v>
      </c>
      <c r="E17" s="503" t="s">
        <v>243</v>
      </c>
      <c r="F17" s="504" t="s">
        <v>253</v>
      </c>
      <c r="G17" s="505" t="s">
        <v>242</v>
      </c>
      <c r="H17" s="495">
        <v>1087</v>
      </c>
      <c r="I17" s="495">
        <v>228</v>
      </c>
      <c r="J17" s="495">
        <v>21</v>
      </c>
      <c r="K17" s="495">
        <v>112</v>
      </c>
      <c r="L17" s="495">
        <v>77</v>
      </c>
      <c r="M17" s="495">
        <v>10</v>
      </c>
      <c r="N17" s="495">
        <v>0</v>
      </c>
      <c r="O17" s="495">
        <v>4</v>
      </c>
      <c r="P17" s="495">
        <v>138</v>
      </c>
      <c r="Q17" s="495">
        <v>20</v>
      </c>
      <c r="R17" s="495">
        <v>2</v>
      </c>
      <c r="S17" s="495">
        <v>1</v>
      </c>
      <c r="T17" s="495">
        <v>194</v>
      </c>
      <c r="U17" s="495">
        <v>10</v>
      </c>
      <c r="V17" s="495">
        <v>7</v>
      </c>
      <c r="W17" s="495">
        <v>3</v>
      </c>
      <c r="X17" s="495">
        <v>113</v>
      </c>
      <c r="Y17" s="495">
        <v>15</v>
      </c>
      <c r="Z17" s="495">
        <v>9</v>
      </c>
      <c r="AA17" s="495">
        <v>3</v>
      </c>
      <c r="AB17" s="495">
        <v>1030</v>
      </c>
      <c r="AC17" s="495">
        <v>158</v>
      </c>
      <c r="AD17" s="495">
        <v>18</v>
      </c>
      <c r="AE17" s="495">
        <v>68</v>
      </c>
      <c r="AF17" s="506"/>
      <c r="AG17" s="506"/>
      <c r="AI17" s="468">
        <v>9</v>
      </c>
      <c r="AJ17" s="468">
        <v>1</v>
      </c>
      <c r="AK17" s="501" t="s">
        <v>288</v>
      </c>
      <c r="AL17" s="502" t="s">
        <v>278</v>
      </c>
      <c r="AM17" s="503" t="s">
        <v>279</v>
      </c>
      <c r="AN17" s="504" t="s">
        <v>289</v>
      </c>
      <c r="AO17" s="505" t="s">
        <v>278</v>
      </c>
      <c r="AP17" s="523">
        <v>12</v>
      </c>
      <c r="AQ17" s="523">
        <v>3</v>
      </c>
      <c r="AR17" s="523">
        <v>5</v>
      </c>
      <c r="AS17" s="523">
        <v>1</v>
      </c>
      <c r="AT17" s="523">
        <v>5</v>
      </c>
      <c r="AU17" s="523">
        <v>7</v>
      </c>
      <c r="AV17" s="523">
        <v>7</v>
      </c>
      <c r="AW17" s="523">
        <v>10</v>
      </c>
      <c r="AX17" s="510">
        <v>6</v>
      </c>
      <c r="AY17" s="523">
        <v>0</v>
      </c>
      <c r="AZ17" s="523">
        <v>4</v>
      </c>
      <c r="BA17" s="523">
        <v>2</v>
      </c>
    </row>
    <row r="18" spans="1:53" s="476" customFormat="1" ht="31.5" customHeight="1">
      <c r="A18" s="468">
        <v>10</v>
      </c>
      <c r="B18" s="468">
        <v>1</v>
      </c>
      <c r="C18" s="489" t="s">
        <v>253</v>
      </c>
      <c r="D18" s="490" t="s">
        <v>242</v>
      </c>
      <c r="E18" s="491" t="s">
        <v>243</v>
      </c>
      <c r="F18" s="507" t="s">
        <v>254</v>
      </c>
      <c r="G18" s="508" t="s">
        <v>242</v>
      </c>
      <c r="H18" s="496">
        <v>1343</v>
      </c>
      <c r="I18" s="496">
        <v>281</v>
      </c>
      <c r="J18" s="496">
        <v>28</v>
      </c>
      <c r="K18" s="496">
        <v>156</v>
      </c>
      <c r="L18" s="496">
        <v>87</v>
      </c>
      <c r="M18" s="496">
        <v>16</v>
      </c>
      <c r="N18" s="496">
        <v>0</v>
      </c>
      <c r="O18" s="495">
        <v>6</v>
      </c>
      <c r="P18" s="496">
        <v>142</v>
      </c>
      <c r="Q18" s="496">
        <v>23</v>
      </c>
      <c r="R18" s="496">
        <v>2</v>
      </c>
      <c r="S18" s="496">
        <v>1</v>
      </c>
      <c r="T18" s="496">
        <v>254</v>
      </c>
      <c r="U18" s="496">
        <v>23</v>
      </c>
      <c r="V18" s="496">
        <v>8</v>
      </c>
      <c r="W18" s="496">
        <v>3</v>
      </c>
      <c r="X18" s="496">
        <v>147</v>
      </c>
      <c r="Y18" s="496">
        <v>24</v>
      </c>
      <c r="Z18" s="496">
        <v>9</v>
      </c>
      <c r="AA18" s="496">
        <v>4</v>
      </c>
      <c r="AB18" s="496">
        <v>1386</v>
      </c>
      <c r="AC18" s="496">
        <v>216</v>
      </c>
      <c r="AD18" s="496">
        <v>21</v>
      </c>
      <c r="AE18" s="496">
        <v>106</v>
      </c>
      <c r="AF18" s="494"/>
      <c r="AG18" s="494"/>
      <c r="AI18" s="468">
        <v>10</v>
      </c>
      <c r="AJ18" s="468">
        <v>1</v>
      </c>
      <c r="AK18" s="489" t="s">
        <v>289</v>
      </c>
      <c r="AL18" s="490" t="s">
        <v>278</v>
      </c>
      <c r="AM18" s="491" t="s">
        <v>279</v>
      </c>
      <c r="AN18" s="507" t="s">
        <v>290</v>
      </c>
      <c r="AO18" s="508" t="s">
        <v>278</v>
      </c>
      <c r="AP18" s="524">
        <v>15</v>
      </c>
      <c r="AQ18" s="524">
        <v>4</v>
      </c>
      <c r="AR18" s="524">
        <v>7</v>
      </c>
      <c r="AS18" s="524">
        <v>1</v>
      </c>
      <c r="AT18" s="524">
        <v>10</v>
      </c>
      <c r="AU18" s="524">
        <v>10</v>
      </c>
      <c r="AV18" s="524">
        <v>7</v>
      </c>
      <c r="AW18" s="524">
        <v>12</v>
      </c>
      <c r="AX18" s="510">
        <v>12</v>
      </c>
      <c r="AY18" s="524">
        <v>0</v>
      </c>
      <c r="AZ18" s="524">
        <v>6</v>
      </c>
      <c r="BA18" s="524">
        <v>2</v>
      </c>
    </row>
    <row r="19" spans="1:53" s="476" customFormat="1" ht="31.5" customHeight="1">
      <c r="A19" s="468">
        <v>11</v>
      </c>
      <c r="B19" s="468">
        <v>1</v>
      </c>
      <c r="C19" s="501" t="s">
        <v>254</v>
      </c>
      <c r="D19" s="502" t="s">
        <v>242</v>
      </c>
      <c r="E19" s="503" t="s">
        <v>243</v>
      </c>
      <c r="F19" s="507" t="s">
        <v>255</v>
      </c>
      <c r="G19" s="508" t="s">
        <v>242</v>
      </c>
      <c r="H19" s="495">
        <v>1587</v>
      </c>
      <c r="I19" s="495">
        <v>344</v>
      </c>
      <c r="J19" s="495">
        <v>37</v>
      </c>
      <c r="K19" s="495">
        <v>180</v>
      </c>
      <c r="L19" s="495">
        <v>101</v>
      </c>
      <c r="M19" s="495">
        <v>18</v>
      </c>
      <c r="N19" s="495">
        <v>0</v>
      </c>
      <c r="O19" s="496">
        <v>6</v>
      </c>
      <c r="P19" s="495">
        <v>144</v>
      </c>
      <c r="Q19" s="495">
        <v>23</v>
      </c>
      <c r="R19" s="495">
        <v>2</v>
      </c>
      <c r="S19" s="495">
        <v>1</v>
      </c>
      <c r="T19" s="495">
        <v>298</v>
      </c>
      <c r="U19" s="495">
        <v>30</v>
      </c>
      <c r="V19" s="495">
        <v>10</v>
      </c>
      <c r="W19" s="495">
        <v>6</v>
      </c>
      <c r="X19" s="495">
        <v>181</v>
      </c>
      <c r="Y19" s="495">
        <v>25</v>
      </c>
      <c r="Z19" s="495">
        <v>10</v>
      </c>
      <c r="AA19" s="495">
        <v>5</v>
      </c>
      <c r="AB19" s="495">
        <v>1716</v>
      </c>
      <c r="AC19" s="495">
        <v>277</v>
      </c>
      <c r="AD19" s="495">
        <v>23</v>
      </c>
      <c r="AE19" s="495">
        <v>131</v>
      </c>
      <c r="AF19" s="506"/>
      <c r="AG19" s="506"/>
      <c r="AI19" s="468">
        <v>11</v>
      </c>
      <c r="AJ19" s="468">
        <v>1</v>
      </c>
      <c r="AK19" s="501" t="s">
        <v>290</v>
      </c>
      <c r="AL19" s="502" t="s">
        <v>278</v>
      </c>
      <c r="AM19" s="503" t="s">
        <v>279</v>
      </c>
      <c r="AN19" s="507" t="s">
        <v>291</v>
      </c>
      <c r="AO19" s="508" t="s">
        <v>278</v>
      </c>
      <c r="AP19" s="523">
        <v>16</v>
      </c>
      <c r="AQ19" s="523">
        <v>4</v>
      </c>
      <c r="AR19" s="523">
        <v>7</v>
      </c>
      <c r="AS19" s="523">
        <v>1</v>
      </c>
      <c r="AT19" s="523">
        <v>16</v>
      </c>
      <c r="AU19" s="523">
        <v>13</v>
      </c>
      <c r="AV19" s="523">
        <v>12</v>
      </c>
      <c r="AW19" s="523">
        <v>15</v>
      </c>
      <c r="AX19" s="510">
        <v>15</v>
      </c>
      <c r="AY19" s="523">
        <v>0</v>
      </c>
      <c r="AZ19" s="523">
        <v>8</v>
      </c>
      <c r="BA19" s="523">
        <v>2</v>
      </c>
    </row>
    <row r="20" spans="1:53" s="476" customFormat="1" ht="31.5" customHeight="1">
      <c r="A20" s="468">
        <v>12</v>
      </c>
      <c r="B20" s="468">
        <v>1</v>
      </c>
      <c r="C20" s="501" t="s">
        <v>255</v>
      </c>
      <c r="D20" s="502" t="s">
        <v>242</v>
      </c>
      <c r="E20" s="503" t="s">
        <v>243</v>
      </c>
      <c r="F20" s="507" t="s">
        <v>256</v>
      </c>
      <c r="G20" s="508" t="s">
        <v>242</v>
      </c>
      <c r="H20" s="495">
        <v>1960</v>
      </c>
      <c r="I20" s="495">
        <v>404</v>
      </c>
      <c r="J20" s="495">
        <v>39</v>
      </c>
      <c r="K20" s="495">
        <v>205</v>
      </c>
      <c r="L20" s="495">
        <v>128</v>
      </c>
      <c r="M20" s="495">
        <v>19</v>
      </c>
      <c r="N20" s="495">
        <v>0</v>
      </c>
      <c r="O20" s="495">
        <v>9</v>
      </c>
      <c r="P20" s="495">
        <v>168</v>
      </c>
      <c r="Q20" s="495">
        <v>28</v>
      </c>
      <c r="R20" s="495">
        <v>2</v>
      </c>
      <c r="S20" s="495">
        <v>2</v>
      </c>
      <c r="T20" s="495">
        <v>339</v>
      </c>
      <c r="U20" s="495">
        <v>34</v>
      </c>
      <c r="V20" s="495">
        <v>11</v>
      </c>
      <c r="W20" s="495">
        <v>8</v>
      </c>
      <c r="X20" s="495">
        <v>214</v>
      </c>
      <c r="Y20" s="495">
        <v>29</v>
      </c>
      <c r="Z20" s="495">
        <v>11</v>
      </c>
      <c r="AA20" s="495">
        <v>7</v>
      </c>
      <c r="AB20" s="495">
        <v>2053</v>
      </c>
      <c r="AC20" s="495">
        <v>320</v>
      </c>
      <c r="AD20" s="495">
        <v>27</v>
      </c>
      <c r="AE20" s="495">
        <v>156</v>
      </c>
      <c r="AF20" s="506"/>
      <c r="AG20" s="506"/>
      <c r="AI20" s="468">
        <v>12</v>
      </c>
      <c r="AJ20" s="468">
        <v>1</v>
      </c>
      <c r="AK20" s="501" t="s">
        <v>291</v>
      </c>
      <c r="AL20" s="502" t="s">
        <v>278</v>
      </c>
      <c r="AM20" s="503" t="s">
        <v>279</v>
      </c>
      <c r="AN20" s="507" t="s">
        <v>292</v>
      </c>
      <c r="AO20" s="508" t="s">
        <v>278</v>
      </c>
      <c r="AP20" s="523">
        <v>17</v>
      </c>
      <c r="AQ20" s="523">
        <v>4</v>
      </c>
      <c r="AR20" s="523">
        <v>10</v>
      </c>
      <c r="AS20" s="523">
        <v>1</v>
      </c>
      <c r="AT20" s="523">
        <v>20</v>
      </c>
      <c r="AU20" s="523">
        <v>14</v>
      </c>
      <c r="AV20" s="523">
        <v>15</v>
      </c>
      <c r="AW20" s="523">
        <v>16</v>
      </c>
      <c r="AX20" s="510">
        <v>17</v>
      </c>
      <c r="AY20" s="523">
        <v>0</v>
      </c>
      <c r="AZ20" s="523">
        <v>9</v>
      </c>
      <c r="BA20" s="523">
        <v>3</v>
      </c>
    </row>
    <row r="21" spans="1:53" s="476" customFormat="1" ht="31.5" customHeight="1">
      <c r="A21" s="468">
        <v>13</v>
      </c>
      <c r="B21" s="468">
        <v>1</v>
      </c>
      <c r="C21" s="501" t="s">
        <v>256</v>
      </c>
      <c r="D21" s="502" t="s">
        <v>242</v>
      </c>
      <c r="E21" s="503" t="s">
        <v>243</v>
      </c>
      <c r="F21" s="486" t="s">
        <v>257</v>
      </c>
      <c r="G21" s="487" t="s">
        <v>242</v>
      </c>
      <c r="H21" s="495">
        <v>2320</v>
      </c>
      <c r="I21" s="495">
        <v>474</v>
      </c>
      <c r="J21" s="495">
        <v>42</v>
      </c>
      <c r="K21" s="495">
        <v>236</v>
      </c>
      <c r="L21" s="495">
        <v>155</v>
      </c>
      <c r="M21" s="495">
        <v>24</v>
      </c>
      <c r="N21" s="495">
        <v>0</v>
      </c>
      <c r="O21" s="495">
        <v>9</v>
      </c>
      <c r="P21" s="495">
        <v>195</v>
      </c>
      <c r="Q21" s="495">
        <v>29</v>
      </c>
      <c r="R21" s="495">
        <v>2</v>
      </c>
      <c r="S21" s="495">
        <v>2</v>
      </c>
      <c r="T21" s="495">
        <v>372</v>
      </c>
      <c r="U21" s="495">
        <v>34</v>
      </c>
      <c r="V21" s="495">
        <v>12</v>
      </c>
      <c r="W21" s="495">
        <v>9</v>
      </c>
      <c r="X21" s="495">
        <v>251</v>
      </c>
      <c r="Y21" s="495">
        <v>34</v>
      </c>
      <c r="Z21" s="495">
        <v>12</v>
      </c>
      <c r="AA21" s="495">
        <v>8</v>
      </c>
      <c r="AB21" s="495">
        <v>2408</v>
      </c>
      <c r="AC21" s="495">
        <v>369</v>
      </c>
      <c r="AD21" s="495">
        <v>31</v>
      </c>
      <c r="AE21" s="495">
        <v>191</v>
      </c>
      <c r="AF21" s="506"/>
      <c r="AG21" s="506"/>
      <c r="AI21" s="468">
        <v>13</v>
      </c>
      <c r="AJ21" s="468">
        <v>1</v>
      </c>
      <c r="AK21" s="501" t="s">
        <v>292</v>
      </c>
      <c r="AL21" s="502" t="s">
        <v>278</v>
      </c>
      <c r="AM21" s="503" t="s">
        <v>279</v>
      </c>
      <c r="AN21" s="486" t="s">
        <v>293</v>
      </c>
      <c r="AO21" s="487" t="s">
        <v>278</v>
      </c>
      <c r="AP21" s="523">
        <v>23</v>
      </c>
      <c r="AQ21" s="523">
        <v>7</v>
      </c>
      <c r="AR21" s="523">
        <v>16</v>
      </c>
      <c r="AS21" s="523">
        <v>1</v>
      </c>
      <c r="AT21" s="523">
        <v>20</v>
      </c>
      <c r="AU21" s="523">
        <v>16</v>
      </c>
      <c r="AV21" s="523">
        <v>15</v>
      </c>
      <c r="AW21" s="523">
        <v>16</v>
      </c>
      <c r="AX21" s="523">
        <v>17</v>
      </c>
      <c r="AY21" s="523">
        <v>2</v>
      </c>
      <c r="AZ21" s="523">
        <v>10</v>
      </c>
      <c r="BA21" s="523">
        <v>3</v>
      </c>
    </row>
    <row r="22" spans="1:53" s="476" customFormat="1" ht="31.5" customHeight="1">
      <c r="A22" s="468">
        <v>14</v>
      </c>
      <c r="B22" s="468">
        <v>1</v>
      </c>
      <c r="C22" s="489" t="s">
        <v>257</v>
      </c>
      <c r="D22" s="490" t="s">
        <v>242</v>
      </c>
      <c r="E22" s="491" t="s">
        <v>243</v>
      </c>
      <c r="F22" s="507" t="s">
        <v>258</v>
      </c>
      <c r="G22" s="508" t="s">
        <v>242</v>
      </c>
      <c r="H22" s="496">
        <v>2729</v>
      </c>
      <c r="I22" s="496">
        <v>542</v>
      </c>
      <c r="J22" s="496">
        <v>44</v>
      </c>
      <c r="K22" s="496">
        <v>270</v>
      </c>
      <c r="L22" s="496">
        <v>185</v>
      </c>
      <c r="M22" s="496">
        <v>29</v>
      </c>
      <c r="N22" s="496">
        <v>0</v>
      </c>
      <c r="O22" s="496">
        <v>14</v>
      </c>
      <c r="P22" s="496">
        <v>220</v>
      </c>
      <c r="Q22" s="496">
        <v>35</v>
      </c>
      <c r="R22" s="495">
        <v>3</v>
      </c>
      <c r="S22" s="496">
        <v>4</v>
      </c>
      <c r="T22" s="496">
        <v>418</v>
      </c>
      <c r="U22" s="496">
        <v>38</v>
      </c>
      <c r="V22" s="496">
        <v>12</v>
      </c>
      <c r="W22" s="496">
        <v>11</v>
      </c>
      <c r="X22" s="496">
        <v>280</v>
      </c>
      <c r="Y22" s="496">
        <v>39</v>
      </c>
      <c r="Z22" s="496">
        <v>14</v>
      </c>
      <c r="AA22" s="496">
        <v>9</v>
      </c>
      <c r="AB22" s="496">
        <v>2623</v>
      </c>
      <c r="AC22" s="496">
        <v>407</v>
      </c>
      <c r="AD22" s="496">
        <v>32</v>
      </c>
      <c r="AE22" s="496">
        <v>210</v>
      </c>
      <c r="AF22" s="494"/>
      <c r="AG22" s="494"/>
      <c r="AI22" s="468">
        <v>14</v>
      </c>
      <c r="AJ22" s="468">
        <v>1</v>
      </c>
      <c r="AK22" s="489" t="s">
        <v>293</v>
      </c>
      <c r="AL22" s="490" t="s">
        <v>278</v>
      </c>
      <c r="AM22" s="491" t="s">
        <v>279</v>
      </c>
      <c r="AN22" s="507" t="s">
        <v>294</v>
      </c>
      <c r="AO22" s="508" t="s">
        <v>278</v>
      </c>
      <c r="AP22" s="524">
        <v>28</v>
      </c>
      <c r="AQ22" s="524">
        <v>8</v>
      </c>
      <c r="AR22" s="524">
        <v>19</v>
      </c>
      <c r="AS22" s="524">
        <v>4</v>
      </c>
      <c r="AT22" s="524">
        <v>20</v>
      </c>
      <c r="AU22" s="524">
        <v>16</v>
      </c>
      <c r="AV22" s="524">
        <v>15</v>
      </c>
      <c r="AW22" s="524">
        <v>17</v>
      </c>
      <c r="AX22" s="524">
        <v>17</v>
      </c>
      <c r="AY22" s="524">
        <v>2</v>
      </c>
      <c r="AZ22" s="523">
        <v>10</v>
      </c>
      <c r="BA22" s="524">
        <v>3</v>
      </c>
    </row>
    <row r="23" spans="1:53" s="476" customFormat="1" ht="31.5" customHeight="1">
      <c r="A23" s="468">
        <v>15</v>
      </c>
      <c r="B23" s="468">
        <v>1</v>
      </c>
      <c r="C23" s="501" t="s">
        <v>258</v>
      </c>
      <c r="D23" s="502" t="s">
        <v>242</v>
      </c>
      <c r="E23" s="503" t="s">
        <v>243</v>
      </c>
      <c r="F23" s="504" t="s">
        <v>259</v>
      </c>
      <c r="G23" s="505" t="s">
        <v>242</v>
      </c>
      <c r="H23" s="495">
        <v>3158</v>
      </c>
      <c r="I23" s="495">
        <v>612</v>
      </c>
      <c r="J23" s="495">
        <v>53</v>
      </c>
      <c r="K23" s="495">
        <v>289</v>
      </c>
      <c r="L23" s="495">
        <v>213</v>
      </c>
      <c r="M23" s="495">
        <v>34</v>
      </c>
      <c r="N23" s="495">
        <v>0</v>
      </c>
      <c r="O23" s="495">
        <v>14</v>
      </c>
      <c r="P23" s="495">
        <v>233</v>
      </c>
      <c r="Q23" s="495">
        <v>38</v>
      </c>
      <c r="R23" s="496">
        <v>3</v>
      </c>
      <c r="S23" s="495">
        <v>4</v>
      </c>
      <c r="T23" s="495">
        <v>452</v>
      </c>
      <c r="U23" s="495">
        <v>42</v>
      </c>
      <c r="V23" s="495">
        <v>14</v>
      </c>
      <c r="W23" s="495">
        <v>12</v>
      </c>
      <c r="X23" s="495">
        <v>310</v>
      </c>
      <c r="Y23" s="495">
        <v>43</v>
      </c>
      <c r="Z23" s="495">
        <v>16</v>
      </c>
      <c r="AA23" s="495">
        <v>9</v>
      </c>
      <c r="AB23" s="495">
        <v>2931</v>
      </c>
      <c r="AC23" s="495">
        <v>480</v>
      </c>
      <c r="AD23" s="495">
        <v>40</v>
      </c>
      <c r="AE23" s="495">
        <v>226</v>
      </c>
      <c r="AF23" s="506"/>
      <c r="AG23" s="506"/>
      <c r="AI23" s="468">
        <v>15</v>
      </c>
      <c r="AJ23" s="468">
        <v>1</v>
      </c>
      <c r="AK23" s="501" t="s">
        <v>294</v>
      </c>
      <c r="AL23" s="502" t="s">
        <v>278</v>
      </c>
      <c r="AM23" s="503" t="s">
        <v>279</v>
      </c>
      <c r="AN23" s="504" t="s">
        <v>295</v>
      </c>
      <c r="AO23" s="505" t="s">
        <v>278</v>
      </c>
      <c r="AP23" s="523">
        <v>32</v>
      </c>
      <c r="AQ23" s="523">
        <v>9</v>
      </c>
      <c r="AR23" s="523">
        <v>21</v>
      </c>
      <c r="AS23" s="523">
        <v>6</v>
      </c>
      <c r="AT23" s="523">
        <v>20</v>
      </c>
      <c r="AU23" s="523">
        <v>20</v>
      </c>
      <c r="AV23" s="523">
        <v>15</v>
      </c>
      <c r="AW23" s="523">
        <v>17</v>
      </c>
      <c r="AX23" s="523">
        <v>20</v>
      </c>
      <c r="AY23" s="523">
        <v>3</v>
      </c>
      <c r="AZ23" s="524">
        <v>11</v>
      </c>
      <c r="BA23" s="523">
        <v>5</v>
      </c>
    </row>
    <row r="24" spans="1:53" s="476" customFormat="1" ht="31.5" customHeight="1">
      <c r="A24" s="468">
        <v>16</v>
      </c>
      <c r="B24" s="468">
        <v>1</v>
      </c>
      <c r="C24" s="501" t="s">
        <v>259</v>
      </c>
      <c r="D24" s="502" t="s">
        <v>242</v>
      </c>
      <c r="E24" s="503" t="s">
        <v>243</v>
      </c>
      <c r="F24" s="507" t="s">
        <v>260</v>
      </c>
      <c r="G24" s="508" t="s">
        <v>242</v>
      </c>
      <c r="H24" s="509">
        <v>3513</v>
      </c>
      <c r="I24" s="509">
        <v>663</v>
      </c>
      <c r="J24" s="509">
        <v>57</v>
      </c>
      <c r="K24" s="509">
        <v>310</v>
      </c>
      <c r="L24" s="509">
        <v>222</v>
      </c>
      <c r="M24" s="509">
        <v>40</v>
      </c>
      <c r="N24" s="509">
        <v>0</v>
      </c>
      <c r="O24" s="509">
        <v>16</v>
      </c>
      <c r="P24" s="509">
        <v>244</v>
      </c>
      <c r="Q24" s="509">
        <v>39</v>
      </c>
      <c r="R24" s="495">
        <v>3</v>
      </c>
      <c r="S24" s="509">
        <v>4</v>
      </c>
      <c r="T24" s="509">
        <v>508</v>
      </c>
      <c r="U24" s="509">
        <v>50</v>
      </c>
      <c r="V24" s="509">
        <v>16</v>
      </c>
      <c r="W24" s="509">
        <v>14</v>
      </c>
      <c r="X24" s="509">
        <v>380</v>
      </c>
      <c r="Y24" s="509">
        <v>52</v>
      </c>
      <c r="Z24" s="509">
        <v>19</v>
      </c>
      <c r="AA24" s="509">
        <v>9</v>
      </c>
      <c r="AB24" s="509">
        <v>3300</v>
      </c>
      <c r="AC24" s="509">
        <v>537</v>
      </c>
      <c r="AD24" s="509">
        <v>46</v>
      </c>
      <c r="AE24" s="509">
        <v>268</v>
      </c>
      <c r="AF24" s="506"/>
      <c r="AG24" s="506"/>
      <c r="AI24" s="468">
        <v>16</v>
      </c>
      <c r="AJ24" s="468">
        <v>1</v>
      </c>
      <c r="AK24" s="501" t="s">
        <v>295</v>
      </c>
      <c r="AL24" s="502" t="s">
        <v>278</v>
      </c>
      <c r="AM24" s="503" t="s">
        <v>279</v>
      </c>
      <c r="AN24" s="507" t="s">
        <v>296</v>
      </c>
      <c r="AO24" s="508" t="s">
        <v>278</v>
      </c>
      <c r="AP24" s="509">
        <v>33</v>
      </c>
      <c r="AQ24" s="509">
        <v>10</v>
      </c>
      <c r="AR24" s="509">
        <v>23</v>
      </c>
      <c r="AS24" s="509">
        <v>6</v>
      </c>
      <c r="AT24" s="509">
        <v>20</v>
      </c>
      <c r="AU24" s="509">
        <v>24</v>
      </c>
      <c r="AV24" s="509">
        <v>15</v>
      </c>
      <c r="AW24" s="509">
        <v>17</v>
      </c>
      <c r="AX24" s="509">
        <v>22</v>
      </c>
      <c r="AY24" s="509">
        <v>3</v>
      </c>
      <c r="AZ24" s="523">
        <v>15</v>
      </c>
      <c r="BA24" s="509">
        <v>6</v>
      </c>
    </row>
    <row r="25" spans="1:53" s="476" customFormat="1" ht="31.5" customHeight="1">
      <c r="A25" s="468">
        <v>17</v>
      </c>
      <c r="B25" s="468">
        <v>1</v>
      </c>
      <c r="C25" s="469" t="s">
        <v>260</v>
      </c>
      <c r="D25" s="470" t="s">
        <v>242</v>
      </c>
      <c r="E25" s="471" t="s">
        <v>243</v>
      </c>
      <c r="F25" s="472" t="s">
        <v>260</v>
      </c>
      <c r="G25" s="473" t="s">
        <v>245</v>
      </c>
      <c r="H25" s="510">
        <v>3572</v>
      </c>
      <c r="I25" s="510">
        <v>671</v>
      </c>
      <c r="J25" s="510">
        <v>58</v>
      </c>
      <c r="K25" s="510">
        <v>311</v>
      </c>
      <c r="L25" s="510">
        <v>224</v>
      </c>
      <c r="M25" s="510">
        <v>40</v>
      </c>
      <c r="N25" s="510">
        <v>0</v>
      </c>
      <c r="O25" s="510">
        <v>16</v>
      </c>
      <c r="P25" s="510">
        <v>244</v>
      </c>
      <c r="Q25" s="510">
        <v>39</v>
      </c>
      <c r="R25" s="509">
        <v>3</v>
      </c>
      <c r="S25" s="510">
        <v>4</v>
      </c>
      <c r="T25" s="510">
        <v>519</v>
      </c>
      <c r="U25" s="510">
        <v>50</v>
      </c>
      <c r="V25" s="510">
        <v>17</v>
      </c>
      <c r="W25" s="510">
        <v>14</v>
      </c>
      <c r="X25" s="510">
        <v>388</v>
      </c>
      <c r="Y25" s="510">
        <v>52</v>
      </c>
      <c r="Z25" s="510">
        <v>19</v>
      </c>
      <c r="AA25" s="510">
        <v>9</v>
      </c>
      <c r="AB25" s="510">
        <v>3351</v>
      </c>
      <c r="AC25" s="510">
        <v>549</v>
      </c>
      <c r="AD25" s="510">
        <v>48</v>
      </c>
      <c r="AE25" s="510">
        <v>272</v>
      </c>
      <c r="AF25" s="475"/>
      <c r="AG25" s="475"/>
      <c r="AI25" s="468">
        <v>17</v>
      </c>
      <c r="AJ25" s="468">
        <v>1</v>
      </c>
      <c r="AK25" s="469" t="s">
        <v>296</v>
      </c>
      <c r="AL25" s="470" t="s">
        <v>278</v>
      </c>
      <c r="AM25" s="471" t="s">
        <v>279</v>
      </c>
      <c r="AN25" s="472" t="s">
        <v>296</v>
      </c>
      <c r="AO25" s="473" t="s">
        <v>281</v>
      </c>
      <c r="AP25" s="510">
        <v>33</v>
      </c>
      <c r="AQ25" s="510">
        <v>10</v>
      </c>
      <c r="AR25" s="510">
        <v>23</v>
      </c>
      <c r="AS25" s="510">
        <v>6</v>
      </c>
      <c r="AT25" s="510">
        <v>20</v>
      </c>
      <c r="AU25" s="510">
        <v>25</v>
      </c>
      <c r="AV25" s="510">
        <v>16</v>
      </c>
      <c r="AW25" s="510">
        <v>17</v>
      </c>
      <c r="AX25" s="510">
        <v>23</v>
      </c>
      <c r="AY25" s="510">
        <v>3</v>
      </c>
      <c r="AZ25" s="509">
        <v>17</v>
      </c>
      <c r="BA25" s="510">
        <v>6</v>
      </c>
    </row>
    <row r="26" spans="1:53" s="476" customFormat="1" ht="31.5" customHeight="1">
      <c r="A26" s="468">
        <v>17</v>
      </c>
      <c r="B26" s="468">
        <v>2</v>
      </c>
      <c r="C26" s="477" t="s">
        <v>260</v>
      </c>
      <c r="D26" s="478" t="s">
        <v>245</v>
      </c>
      <c r="E26" s="479" t="s">
        <v>243</v>
      </c>
      <c r="F26" s="480" t="s">
        <v>260</v>
      </c>
      <c r="G26" s="481" t="s">
        <v>246</v>
      </c>
      <c r="H26" s="510">
        <v>3646</v>
      </c>
      <c r="I26" s="510">
        <v>687</v>
      </c>
      <c r="J26" s="510">
        <v>58</v>
      </c>
      <c r="K26" s="510">
        <v>312</v>
      </c>
      <c r="L26" s="510">
        <v>225</v>
      </c>
      <c r="M26" s="510">
        <v>40</v>
      </c>
      <c r="N26" s="510">
        <v>0</v>
      </c>
      <c r="O26" s="510">
        <v>16</v>
      </c>
      <c r="P26" s="510">
        <v>246</v>
      </c>
      <c r="Q26" s="510">
        <v>39</v>
      </c>
      <c r="R26" s="510">
        <v>3</v>
      </c>
      <c r="S26" s="510">
        <v>4</v>
      </c>
      <c r="T26" s="510">
        <v>523</v>
      </c>
      <c r="U26" s="510">
        <v>51</v>
      </c>
      <c r="V26" s="510">
        <v>17</v>
      </c>
      <c r="W26" s="510">
        <v>14</v>
      </c>
      <c r="X26" s="510">
        <v>397</v>
      </c>
      <c r="Y26" s="510">
        <v>52</v>
      </c>
      <c r="Z26" s="510">
        <v>19</v>
      </c>
      <c r="AA26" s="510">
        <v>9</v>
      </c>
      <c r="AB26" s="510">
        <v>3395</v>
      </c>
      <c r="AC26" s="510">
        <v>565</v>
      </c>
      <c r="AD26" s="510">
        <v>49</v>
      </c>
      <c r="AE26" s="510">
        <v>280</v>
      </c>
      <c r="AF26" s="482"/>
      <c r="AG26" s="482"/>
      <c r="AI26" s="468">
        <v>17</v>
      </c>
      <c r="AJ26" s="468">
        <v>2</v>
      </c>
      <c r="AK26" s="477" t="s">
        <v>296</v>
      </c>
      <c r="AL26" s="478" t="s">
        <v>281</v>
      </c>
      <c r="AM26" s="479" t="s">
        <v>279</v>
      </c>
      <c r="AN26" s="480" t="s">
        <v>296</v>
      </c>
      <c r="AO26" s="481" t="s">
        <v>282</v>
      </c>
      <c r="AP26" s="510">
        <v>34</v>
      </c>
      <c r="AQ26" s="510">
        <v>10</v>
      </c>
      <c r="AR26" s="510">
        <v>23</v>
      </c>
      <c r="AS26" s="510">
        <v>6</v>
      </c>
      <c r="AT26" s="510">
        <v>20</v>
      </c>
      <c r="AU26" s="510">
        <v>25</v>
      </c>
      <c r="AV26" s="510">
        <v>16</v>
      </c>
      <c r="AW26" s="510">
        <v>17</v>
      </c>
      <c r="AX26" s="510">
        <v>23</v>
      </c>
      <c r="AY26" s="510">
        <v>3</v>
      </c>
      <c r="AZ26" s="510">
        <v>17</v>
      </c>
      <c r="BA26" s="510">
        <v>6</v>
      </c>
    </row>
    <row r="27" spans="1:53" s="476" customFormat="1" ht="31.5" customHeight="1">
      <c r="A27" s="468">
        <v>17</v>
      </c>
      <c r="B27" s="468">
        <v>3</v>
      </c>
      <c r="C27" s="477" t="s">
        <v>260</v>
      </c>
      <c r="D27" s="478" t="s">
        <v>246</v>
      </c>
      <c r="E27" s="479" t="s">
        <v>243</v>
      </c>
      <c r="F27" s="480" t="s">
        <v>260</v>
      </c>
      <c r="G27" s="481" t="s">
        <v>247</v>
      </c>
      <c r="H27" s="510">
        <v>3696</v>
      </c>
      <c r="I27" s="510">
        <v>693</v>
      </c>
      <c r="J27" s="510">
        <v>58</v>
      </c>
      <c r="K27" s="510">
        <v>314</v>
      </c>
      <c r="L27" s="510">
        <v>230</v>
      </c>
      <c r="M27" s="510">
        <v>41</v>
      </c>
      <c r="N27" s="510">
        <v>0</v>
      </c>
      <c r="O27" s="510">
        <v>16</v>
      </c>
      <c r="P27" s="510">
        <v>248</v>
      </c>
      <c r="Q27" s="510">
        <v>39</v>
      </c>
      <c r="R27" s="510">
        <v>3</v>
      </c>
      <c r="S27" s="510">
        <v>4</v>
      </c>
      <c r="T27" s="510">
        <v>535</v>
      </c>
      <c r="U27" s="510">
        <v>51</v>
      </c>
      <c r="V27" s="510">
        <v>17</v>
      </c>
      <c r="W27" s="510">
        <v>14</v>
      </c>
      <c r="X27" s="510">
        <v>404</v>
      </c>
      <c r="Y27" s="510">
        <v>52</v>
      </c>
      <c r="Z27" s="510">
        <v>19</v>
      </c>
      <c r="AA27" s="510">
        <v>9</v>
      </c>
      <c r="AB27" s="510">
        <v>3449</v>
      </c>
      <c r="AC27" s="510">
        <v>579</v>
      </c>
      <c r="AD27" s="510">
        <v>50</v>
      </c>
      <c r="AE27" s="510">
        <v>287</v>
      </c>
      <c r="AF27" s="482"/>
      <c r="AG27" s="482"/>
      <c r="AI27" s="468">
        <v>17</v>
      </c>
      <c r="AJ27" s="468">
        <v>3</v>
      </c>
      <c r="AK27" s="477" t="s">
        <v>296</v>
      </c>
      <c r="AL27" s="478" t="s">
        <v>282</v>
      </c>
      <c r="AM27" s="479" t="s">
        <v>279</v>
      </c>
      <c r="AN27" s="480" t="s">
        <v>296</v>
      </c>
      <c r="AO27" s="481" t="s">
        <v>283</v>
      </c>
      <c r="AP27" s="510">
        <v>35</v>
      </c>
      <c r="AQ27" s="510">
        <v>10</v>
      </c>
      <c r="AR27" s="510">
        <v>23</v>
      </c>
      <c r="AS27" s="510">
        <v>6</v>
      </c>
      <c r="AT27" s="510">
        <v>20</v>
      </c>
      <c r="AU27" s="510">
        <v>25</v>
      </c>
      <c r="AV27" s="510">
        <v>19</v>
      </c>
      <c r="AW27" s="510">
        <v>18</v>
      </c>
      <c r="AX27" s="510">
        <v>23</v>
      </c>
      <c r="AY27" s="510">
        <v>3</v>
      </c>
      <c r="AZ27" s="510">
        <v>17</v>
      </c>
      <c r="BA27" s="510">
        <v>6</v>
      </c>
    </row>
    <row r="28" spans="1:53" s="476" customFormat="1" ht="31.5" customHeight="1">
      <c r="A28" s="468">
        <v>17</v>
      </c>
      <c r="B28" s="468">
        <v>4</v>
      </c>
      <c r="C28" s="477" t="s">
        <v>260</v>
      </c>
      <c r="D28" s="478" t="s">
        <v>247</v>
      </c>
      <c r="E28" s="479" t="s">
        <v>243</v>
      </c>
      <c r="F28" s="480" t="s">
        <v>260</v>
      </c>
      <c r="G28" s="481" t="s">
        <v>248</v>
      </c>
      <c r="H28" s="510">
        <v>3805</v>
      </c>
      <c r="I28" s="510">
        <v>705</v>
      </c>
      <c r="J28" s="510">
        <v>58</v>
      </c>
      <c r="K28" s="510">
        <v>316</v>
      </c>
      <c r="L28" s="510">
        <v>235</v>
      </c>
      <c r="M28" s="510">
        <v>41</v>
      </c>
      <c r="N28" s="510">
        <v>0</v>
      </c>
      <c r="O28" s="510">
        <v>16</v>
      </c>
      <c r="P28" s="510">
        <v>250</v>
      </c>
      <c r="Q28" s="510">
        <v>39</v>
      </c>
      <c r="R28" s="510">
        <v>3</v>
      </c>
      <c r="S28" s="510">
        <v>4</v>
      </c>
      <c r="T28" s="510">
        <v>545</v>
      </c>
      <c r="U28" s="510">
        <v>52</v>
      </c>
      <c r="V28" s="510">
        <v>17</v>
      </c>
      <c r="W28" s="510">
        <v>14</v>
      </c>
      <c r="X28" s="510">
        <v>418</v>
      </c>
      <c r="Y28" s="510">
        <v>52</v>
      </c>
      <c r="Z28" s="510">
        <v>19</v>
      </c>
      <c r="AA28" s="510">
        <v>9</v>
      </c>
      <c r="AB28" s="510">
        <v>3500</v>
      </c>
      <c r="AC28" s="510">
        <v>589</v>
      </c>
      <c r="AD28" s="510">
        <v>51</v>
      </c>
      <c r="AE28" s="510">
        <v>293</v>
      </c>
      <c r="AF28" s="482"/>
      <c r="AG28" s="482"/>
      <c r="AI28" s="468">
        <v>17</v>
      </c>
      <c r="AJ28" s="468">
        <v>4</v>
      </c>
      <c r="AK28" s="477" t="s">
        <v>296</v>
      </c>
      <c r="AL28" s="478" t="s">
        <v>283</v>
      </c>
      <c r="AM28" s="479" t="s">
        <v>279</v>
      </c>
      <c r="AN28" s="480" t="s">
        <v>296</v>
      </c>
      <c r="AO28" s="481" t="s">
        <v>284</v>
      </c>
      <c r="AP28" s="510">
        <v>35</v>
      </c>
      <c r="AQ28" s="510">
        <v>10</v>
      </c>
      <c r="AR28" s="510">
        <v>23</v>
      </c>
      <c r="AS28" s="510">
        <v>6</v>
      </c>
      <c r="AT28" s="510">
        <v>21</v>
      </c>
      <c r="AU28" s="510">
        <v>26</v>
      </c>
      <c r="AV28" s="510">
        <v>19</v>
      </c>
      <c r="AW28" s="510">
        <v>18</v>
      </c>
      <c r="AX28" s="510">
        <v>23</v>
      </c>
      <c r="AY28" s="510">
        <v>3</v>
      </c>
      <c r="AZ28" s="510">
        <v>18</v>
      </c>
      <c r="BA28" s="510">
        <v>6</v>
      </c>
    </row>
    <row r="29" spans="1:53" s="476" customFormat="1" ht="31.5" customHeight="1">
      <c r="A29" s="468">
        <v>17</v>
      </c>
      <c r="B29" s="468">
        <v>5</v>
      </c>
      <c r="C29" s="477" t="s">
        <v>260</v>
      </c>
      <c r="D29" s="478" t="s">
        <v>248</v>
      </c>
      <c r="E29" s="479" t="s">
        <v>243</v>
      </c>
      <c r="F29" s="480" t="s">
        <v>260</v>
      </c>
      <c r="G29" s="481" t="s">
        <v>249</v>
      </c>
      <c r="H29" s="510">
        <v>3875</v>
      </c>
      <c r="I29" s="510">
        <v>715</v>
      </c>
      <c r="J29" s="510">
        <v>59</v>
      </c>
      <c r="K29" s="510">
        <v>316</v>
      </c>
      <c r="L29" s="510">
        <v>236</v>
      </c>
      <c r="M29" s="510">
        <v>41</v>
      </c>
      <c r="N29" s="510">
        <v>0</v>
      </c>
      <c r="O29" s="510">
        <v>16</v>
      </c>
      <c r="P29" s="510">
        <v>250</v>
      </c>
      <c r="Q29" s="510">
        <v>39</v>
      </c>
      <c r="R29" s="510">
        <v>3</v>
      </c>
      <c r="S29" s="510">
        <v>4</v>
      </c>
      <c r="T29" s="510">
        <v>557</v>
      </c>
      <c r="U29" s="510">
        <v>52</v>
      </c>
      <c r="V29" s="510">
        <v>17</v>
      </c>
      <c r="W29" s="510">
        <v>15</v>
      </c>
      <c r="X29" s="510">
        <v>428</v>
      </c>
      <c r="Y29" s="510">
        <v>54</v>
      </c>
      <c r="Z29" s="510">
        <v>19</v>
      </c>
      <c r="AA29" s="510">
        <v>9</v>
      </c>
      <c r="AB29" s="510">
        <v>3560</v>
      </c>
      <c r="AC29" s="510">
        <v>599</v>
      </c>
      <c r="AD29" s="510">
        <v>51</v>
      </c>
      <c r="AE29" s="510">
        <v>297</v>
      </c>
      <c r="AF29" s="482"/>
      <c r="AG29" s="482"/>
      <c r="AI29" s="468">
        <v>17</v>
      </c>
      <c r="AJ29" s="468">
        <v>5</v>
      </c>
      <c r="AK29" s="477" t="s">
        <v>296</v>
      </c>
      <c r="AL29" s="478" t="s">
        <v>284</v>
      </c>
      <c r="AM29" s="479" t="s">
        <v>279</v>
      </c>
      <c r="AN29" s="480" t="s">
        <v>296</v>
      </c>
      <c r="AO29" s="481" t="s">
        <v>285</v>
      </c>
      <c r="AP29" s="510">
        <v>35</v>
      </c>
      <c r="AQ29" s="510">
        <v>10</v>
      </c>
      <c r="AR29" s="510">
        <v>23</v>
      </c>
      <c r="AS29" s="510">
        <v>6</v>
      </c>
      <c r="AT29" s="510">
        <v>21</v>
      </c>
      <c r="AU29" s="510">
        <v>30</v>
      </c>
      <c r="AV29" s="510">
        <v>20</v>
      </c>
      <c r="AW29" s="510">
        <v>19</v>
      </c>
      <c r="AX29" s="510">
        <v>23</v>
      </c>
      <c r="AY29" s="510">
        <v>3</v>
      </c>
      <c r="AZ29" s="510">
        <v>18</v>
      </c>
      <c r="BA29" s="510">
        <v>6</v>
      </c>
    </row>
    <row r="30" spans="1:53" s="476" customFormat="1" ht="31.5" customHeight="1">
      <c r="A30" s="468">
        <v>17</v>
      </c>
      <c r="B30" s="468">
        <v>6</v>
      </c>
      <c r="C30" s="483" t="s">
        <v>260</v>
      </c>
      <c r="D30" s="484" t="s">
        <v>249</v>
      </c>
      <c r="E30" s="485" t="s">
        <v>243</v>
      </c>
      <c r="F30" s="486" t="s">
        <v>261</v>
      </c>
      <c r="G30" s="487" t="s">
        <v>242</v>
      </c>
      <c r="H30" s="510">
        <v>3962</v>
      </c>
      <c r="I30" s="510">
        <v>725</v>
      </c>
      <c r="J30" s="510">
        <v>59</v>
      </c>
      <c r="K30" s="510">
        <v>320</v>
      </c>
      <c r="L30" s="510">
        <v>251</v>
      </c>
      <c r="M30" s="510">
        <v>41</v>
      </c>
      <c r="N30" s="510">
        <v>0</v>
      </c>
      <c r="O30" s="510">
        <v>16</v>
      </c>
      <c r="P30" s="510">
        <v>253</v>
      </c>
      <c r="Q30" s="510">
        <v>39</v>
      </c>
      <c r="R30" s="510">
        <v>5</v>
      </c>
      <c r="S30" s="510">
        <v>4</v>
      </c>
      <c r="T30" s="510">
        <v>569</v>
      </c>
      <c r="U30" s="510">
        <v>52</v>
      </c>
      <c r="V30" s="510">
        <v>17</v>
      </c>
      <c r="W30" s="510">
        <v>16</v>
      </c>
      <c r="X30" s="510">
        <v>434</v>
      </c>
      <c r="Y30" s="510">
        <v>56</v>
      </c>
      <c r="Z30" s="510">
        <v>20</v>
      </c>
      <c r="AA30" s="510">
        <v>9</v>
      </c>
      <c r="AB30" s="510">
        <v>3613</v>
      </c>
      <c r="AC30" s="510">
        <v>601</v>
      </c>
      <c r="AD30" s="510">
        <v>51</v>
      </c>
      <c r="AE30" s="510">
        <v>301</v>
      </c>
      <c r="AF30" s="488"/>
      <c r="AG30" s="488"/>
      <c r="AI30" s="468">
        <v>17</v>
      </c>
      <c r="AJ30" s="468">
        <v>6</v>
      </c>
      <c r="AK30" s="483" t="s">
        <v>296</v>
      </c>
      <c r="AL30" s="484" t="s">
        <v>285</v>
      </c>
      <c r="AM30" s="485" t="s">
        <v>279</v>
      </c>
      <c r="AN30" s="486" t="s">
        <v>297</v>
      </c>
      <c r="AO30" s="487" t="s">
        <v>278</v>
      </c>
      <c r="AP30" s="510">
        <v>35</v>
      </c>
      <c r="AQ30" s="510">
        <v>10</v>
      </c>
      <c r="AR30" s="510">
        <v>23</v>
      </c>
      <c r="AS30" s="510">
        <v>6</v>
      </c>
      <c r="AT30" s="510">
        <v>23</v>
      </c>
      <c r="AU30" s="510">
        <v>31</v>
      </c>
      <c r="AV30" s="510">
        <v>21</v>
      </c>
      <c r="AW30" s="510">
        <v>19</v>
      </c>
      <c r="AX30" s="510">
        <v>23</v>
      </c>
      <c r="AY30" s="510">
        <v>3</v>
      </c>
      <c r="AZ30" s="510">
        <v>18</v>
      </c>
      <c r="BA30" s="510">
        <v>6</v>
      </c>
    </row>
    <row r="31" spans="1:53" s="476" customFormat="1" ht="31.5" customHeight="1">
      <c r="A31" s="468">
        <v>18</v>
      </c>
      <c r="B31" s="468">
        <v>1</v>
      </c>
      <c r="C31" s="469" t="s">
        <v>261</v>
      </c>
      <c r="D31" s="470" t="s">
        <v>242</v>
      </c>
      <c r="E31" s="471" t="s">
        <v>243</v>
      </c>
      <c r="F31" s="472" t="s">
        <v>261</v>
      </c>
      <c r="G31" s="473" t="s">
        <v>245</v>
      </c>
      <c r="H31" s="510">
        <v>4091</v>
      </c>
      <c r="I31" s="510">
        <v>735</v>
      </c>
      <c r="J31" s="510">
        <v>59</v>
      </c>
      <c r="K31" s="510">
        <v>321</v>
      </c>
      <c r="L31" s="510">
        <v>264</v>
      </c>
      <c r="M31" s="510">
        <v>41</v>
      </c>
      <c r="N31" s="510">
        <v>0</v>
      </c>
      <c r="O31" s="510">
        <v>16</v>
      </c>
      <c r="P31" s="510">
        <v>259</v>
      </c>
      <c r="Q31" s="510">
        <v>40</v>
      </c>
      <c r="R31" s="510">
        <v>5</v>
      </c>
      <c r="S31" s="510">
        <v>4</v>
      </c>
      <c r="T31" s="510">
        <v>579</v>
      </c>
      <c r="U31" s="510">
        <v>53</v>
      </c>
      <c r="V31" s="510">
        <v>17</v>
      </c>
      <c r="W31" s="510">
        <v>16</v>
      </c>
      <c r="X31" s="510">
        <v>445</v>
      </c>
      <c r="Y31" s="510">
        <v>57</v>
      </c>
      <c r="Z31" s="510">
        <v>20</v>
      </c>
      <c r="AA31" s="510">
        <v>9</v>
      </c>
      <c r="AB31" s="510">
        <v>3698</v>
      </c>
      <c r="AC31" s="510">
        <v>615</v>
      </c>
      <c r="AD31" s="510">
        <v>52</v>
      </c>
      <c r="AE31" s="510">
        <v>303</v>
      </c>
      <c r="AF31" s="475"/>
      <c r="AG31" s="475"/>
      <c r="AI31" s="468">
        <v>18</v>
      </c>
      <c r="AJ31" s="468">
        <v>1</v>
      </c>
      <c r="AK31" s="469" t="s">
        <v>297</v>
      </c>
      <c r="AL31" s="470" t="s">
        <v>278</v>
      </c>
      <c r="AM31" s="471" t="s">
        <v>279</v>
      </c>
      <c r="AN31" s="472" t="s">
        <v>297</v>
      </c>
      <c r="AO31" s="473" t="s">
        <v>281</v>
      </c>
      <c r="AP31" s="510">
        <v>35</v>
      </c>
      <c r="AQ31" s="510">
        <v>10</v>
      </c>
      <c r="AR31" s="510">
        <v>23</v>
      </c>
      <c r="AS31" s="510">
        <v>6</v>
      </c>
      <c r="AT31" s="510">
        <v>24</v>
      </c>
      <c r="AU31" s="510">
        <v>32</v>
      </c>
      <c r="AV31" s="510">
        <v>21</v>
      </c>
      <c r="AW31" s="510">
        <v>19</v>
      </c>
      <c r="AX31" s="510">
        <v>24</v>
      </c>
      <c r="AY31" s="510">
        <v>4</v>
      </c>
      <c r="AZ31" s="510">
        <v>18</v>
      </c>
      <c r="BA31" s="510">
        <v>6</v>
      </c>
    </row>
    <row r="32" spans="1:53" s="476" customFormat="1" ht="31.5" customHeight="1">
      <c r="A32" s="468">
        <v>18</v>
      </c>
      <c r="B32" s="468">
        <v>2</v>
      </c>
      <c r="C32" s="477" t="s">
        <v>261</v>
      </c>
      <c r="D32" s="478" t="s">
        <v>245</v>
      </c>
      <c r="E32" s="479" t="s">
        <v>243</v>
      </c>
      <c r="F32" s="480" t="s">
        <v>261</v>
      </c>
      <c r="G32" s="481" t="s">
        <v>246</v>
      </c>
      <c r="H32" s="510">
        <v>4202</v>
      </c>
      <c r="I32" s="510">
        <v>744</v>
      </c>
      <c r="J32" s="510">
        <v>59</v>
      </c>
      <c r="K32" s="510">
        <v>321</v>
      </c>
      <c r="L32" s="510">
        <v>268</v>
      </c>
      <c r="M32" s="510">
        <v>43</v>
      </c>
      <c r="N32" s="510">
        <v>0</v>
      </c>
      <c r="O32" s="510">
        <v>16</v>
      </c>
      <c r="P32" s="510">
        <v>264</v>
      </c>
      <c r="Q32" s="510">
        <v>40</v>
      </c>
      <c r="R32" s="510">
        <v>5</v>
      </c>
      <c r="S32" s="510">
        <v>4</v>
      </c>
      <c r="T32" s="510">
        <v>584</v>
      </c>
      <c r="U32" s="510">
        <v>55</v>
      </c>
      <c r="V32" s="510">
        <v>18</v>
      </c>
      <c r="W32" s="510">
        <v>16</v>
      </c>
      <c r="X32" s="510">
        <v>453</v>
      </c>
      <c r="Y32" s="510">
        <v>58</v>
      </c>
      <c r="Z32" s="510">
        <v>20</v>
      </c>
      <c r="AA32" s="510">
        <v>9</v>
      </c>
      <c r="AB32" s="510">
        <v>3742</v>
      </c>
      <c r="AC32" s="510">
        <v>619</v>
      </c>
      <c r="AD32" s="510">
        <v>52</v>
      </c>
      <c r="AE32" s="510">
        <v>307</v>
      </c>
      <c r="AF32" s="482"/>
      <c r="AG32" s="482"/>
      <c r="AI32" s="468">
        <v>18</v>
      </c>
      <c r="AJ32" s="468">
        <v>2</v>
      </c>
      <c r="AK32" s="477" t="s">
        <v>297</v>
      </c>
      <c r="AL32" s="478" t="s">
        <v>281</v>
      </c>
      <c r="AM32" s="479" t="s">
        <v>279</v>
      </c>
      <c r="AN32" s="480" t="s">
        <v>297</v>
      </c>
      <c r="AO32" s="481" t="s">
        <v>282</v>
      </c>
      <c r="AP32" s="510">
        <v>35</v>
      </c>
      <c r="AQ32" s="510">
        <v>10</v>
      </c>
      <c r="AR32" s="510">
        <v>23</v>
      </c>
      <c r="AS32" s="510">
        <v>6</v>
      </c>
      <c r="AT32" s="510">
        <v>26</v>
      </c>
      <c r="AU32" s="510">
        <v>35</v>
      </c>
      <c r="AV32" s="510">
        <v>21</v>
      </c>
      <c r="AW32" s="510">
        <v>19</v>
      </c>
      <c r="AX32" s="510">
        <v>24</v>
      </c>
      <c r="AY32" s="510">
        <v>4</v>
      </c>
      <c r="AZ32" s="510">
        <v>18</v>
      </c>
      <c r="BA32" s="510">
        <v>6</v>
      </c>
    </row>
    <row r="33" spans="1:53" s="476" customFormat="1" ht="31.5" customHeight="1">
      <c r="A33" s="468">
        <v>18</v>
      </c>
      <c r="B33" s="468">
        <v>3</v>
      </c>
      <c r="C33" s="477" t="s">
        <v>261</v>
      </c>
      <c r="D33" s="478" t="s">
        <v>246</v>
      </c>
      <c r="E33" s="479" t="s">
        <v>243</v>
      </c>
      <c r="F33" s="480" t="s">
        <v>261</v>
      </c>
      <c r="G33" s="481" t="s">
        <v>247</v>
      </c>
      <c r="H33" s="510">
        <v>4288</v>
      </c>
      <c r="I33" s="510">
        <v>754</v>
      </c>
      <c r="J33" s="510">
        <v>60</v>
      </c>
      <c r="K33" s="510">
        <v>321</v>
      </c>
      <c r="L33" s="510">
        <v>279</v>
      </c>
      <c r="M33" s="510">
        <v>43</v>
      </c>
      <c r="N33" s="510">
        <v>0</v>
      </c>
      <c r="O33" s="510">
        <v>16</v>
      </c>
      <c r="P33" s="510">
        <v>266</v>
      </c>
      <c r="Q33" s="510">
        <v>40</v>
      </c>
      <c r="R33" s="510">
        <v>5</v>
      </c>
      <c r="S33" s="510">
        <v>4</v>
      </c>
      <c r="T33" s="510">
        <v>587</v>
      </c>
      <c r="U33" s="510">
        <v>55</v>
      </c>
      <c r="V33" s="510">
        <v>18</v>
      </c>
      <c r="W33" s="510">
        <v>16</v>
      </c>
      <c r="X33" s="510">
        <v>475</v>
      </c>
      <c r="Y33" s="510">
        <v>59</v>
      </c>
      <c r="Z33" s="510">
        <v>21</v>
      </c>
      <c r="AA33" s="510">
        <v>9</v>
      </c>
      <c r="AB33" s="510">
        <v>3865</v>
      </c>
      <c r="AC33" s="510">
        <v>627</v>
      </c>
      <c r="AD33" s="510">
        <v>52</v>
      </c>
      <c r="AE33" s="510">
        <v>312</v>
      </c>
      <c r="AF33" s="482"/>
      <c r="AG33" s="482"/>
      <c r="AI33" s="468">
        <v>18</v>
      </c>
      <c r="AJ33" s="468">
        <v>3</v>
      </c>
      <c r="AK33" s="477" t="s">
        <v>297</v>
      </c>
      <c r="AL33" s="478" t="s">
        <v>282</v>
      </c>
      <c r="AM33" s="479" t="s">
        <v>279</v>
      </c>
      <c r="AN33" s="480" t="s">
        <v>297</v>
      </c>
      <c r="AO33" s="481" t="s">
        <v>283</v>
      </c>
      <c r="AP33" s="510">
        <v>36</v>
      </c>
      <c r="AQ33" s="510">
        <v>10</v>
      </c>
      <c r="AR33" s="510">
        <v>23</v>
      </c>
      <c r="AS33" s="510">
        <v>6</v>
      </c>
      <c r="AT33" s="510">
        <v>27</v>
      </c>
      <c r="AU33" s="510">
        <v>35</v>
      </c>
      <c r="AV33" s="510">
        <v>21</v>
      </c>
      <c r="AW33" s="510">
        <v>20</v>
      </c>
      <c r="AX33" s="510">
        <v>24</v>
      </c>
      <c r="AY33" s="510">
        <v>4</v>
      </c>
      <c r="AZ33" s="510">
        <v>18</v>
      </c>
      <c r="BA33" s="510">
        <v>6</v>
      </c>
    </row>
    <row r="34" spans="1:53" s="476" customFormat="1" ht="31.5" customHeight="1">
      <c r="A34" s="468">
        <v>18</v>
      </c>
      <c r="B34" s="468">
        <v>4</v>
      </c>
      <c r="C34" s="477" t="s">
        <v>261</v>
      </c>
      <c r="D34" s="478" t="s">
        <v>247</v>
      </c>
      <c r="E34" s="479" t="s">
        <v>243</v>
      </c>
      <c r="F34" s="480" t="s">
        <v>261</v>
      </c>
      <c r="G34" s="481" t="s">
        <v>248</v>
      </c>
      <c r="H34" s="510">
        <v>4389</v>
      </c>
      <c r="I34" s="510">
        <v>764</v>
      </c>
      <c r="J34" s="510">
        <v>62</v>
      </c>
      <c r="K34" s="510">
        <v>321</v>
      </c>
      <c r="L34" s="510">
        <v>287</v>
      </c>
      <c r="M34" s="510">
        <v>44</v>
      </c>
      <c r="N34" s="510">
        <v>0</v>
      </c>
      <c r="O34" s="510">
        <v>16</v>
      </c>
      <c r="P34" s="510">
        <v>268</v>
      </c>
      <c r="Q34" s="510">
        <v>40</v>
      </c>
      <c r="R34" s="510">
        <v>5</v>
      </c>
      <c r="S34" s="510">
        <v>4</v>
      </c>
      <c r="T34" s="510">
        <v>596</v>
      </c>
      <c r="U34" s="510">
        <v>55</v>
      </c>
      <c r="V34" s="510">
        <v>18</v>
      </c>
      <c r="W34" s="510">
        <v>16</v>
      </c>
      <c r="X34" s="510">
        <v>483</v>
      </c>
      <c r="Y34" s="510">
        <v>59</v>
      </c>
      <c r="Z34" s="510">
        <v>21</v>
      </c>
      <c r="AA34" s="510">
        <v>9</v>
      </c>
      <c r="AB34" s="510">
        <v>3895</v>
      </c>
      <c r="AC34" s="510">
        <v>634</v>
      </c>
      <c r="AD34" s="510">
        <v>52</v>
      </c>
      <c r="AE34" s="510">
        <v>312</v>
      </c>
      <c r="AF34" s="482"/>
      <c r="AG34" s="482"/>
      <c r="AI34" s="468">
        <v>18</v>
      </c>
      <c r="AJ34" s="468">
        <v>4</v>
      </c>
      <c r="AK34" s="477" t="s">
        <v>297</v>
      </c>
      <c r="AL34" s="478" t="s">
        <v>283</v>
      </c>
      <c r="AM34" s="479" t="s">
        <v>279</v>
      </c>
      <c r="AN34" s="480" t="s">
        <v>297</v>
      </c>
      <c r="AO34" s="481" t="s">
        <v>284</v>
      </c>
      <c r="AP34" s="510">
        <v>36</v>
      </c>
      <c r="AQ34" s="510">
        <v>10</v>
      </c>
      <c r="AR34" s="510">
        <v>23</v>
      </c>
      <c r="AS34" s="510">
        <v>6</v>
      </c>
      <c r="AT34" s="510">
        <v>29</v>
      </c>
      <c r="AU34" s="510">
        <v>35</v>
      </c>
      <c r="AV34" s="510">
        <v>21</v>
      </c>
      <c r="AW34" s="510">
        <v>20</v>
      </c>
      <c r="AX34" s="510">
        <v>24</v>
      </c>
      <c r="AY34" s="510">
        <v>4</v>
      </c>
      <c r="AZ34" s="510">
        <v>18</v>
      </c>
      <c r="BA34" s="510">
        <v>6</v>
      </c>
    </row>
    <row r="35" spans="1:53" s="476" customFormat="1" ht="31.5" customHeight="1">
      <c r="A35" s="468">
        <v>18</v>
      </c>
      <c r="B35" s="468">
        <v>5</v>
      </c>
      <c r="C35" s="477" t="s">
        <v>261</v>
      </c>
      <c r="D35" s="478" t="s">
        <v>248</v>
      </c>
      <c r="E35" s="479" t="s">
        <v>243</v>
      </c>
      <c r="F35" s="480" t="s">
        <v>261</v>
      </c>
      <c r="G35" s="481" t="s">
        <v>249</v>
      </c>
      <c r="H35" s="510">
        <v>4474</v>
      </c>
      <c r="I35" s="510">
        <v>769</v>
      </c>
      <c r="J35" s="510">
        <v>62</v>
      </c>
      <c r="K35" s="510">
        <v>322</v>
      </c>
      <c r="L35" s="510">
        <v>289</v>
      </c>
      <c r="M35" s="510">
        <v>44</v>
      </c>
      <c r="N35" s="510">
        <v>0</v>
      </c>
      <c r="O35" s="510">
        <v>16</v>
      </c>
      <c r="P35" s="510">
        <v>270</v>
      </c>
      <c r="Q35" s="510">
        <v>40</v>
      </c>
      <c r="R35" s="510">
        <v>5</v>
      </c>
      <c r="S35" s="510">
        <v>5</v>
      </c>
      <c r="T35" s="510">
        <v>607</v>
      </c>
      <c r="U35" s="510">
        <v>55</v>
      </c>
      <c r="V35" s="510">
        <v>19</v>
      </c>
      <c r="W35" s="510">
        <v>16</v>
      </c>
      <c r="X35" s="510">
        <v>491</v>
      </c>
      <c r="Y35" s="510">
        <v>59</v>
      </c>
      <c r="Z35" s="510">
        <v>21</v>
      </c>
      <c r="AA35" s="510">
        <v>9</v>
      </c>
      <c r="AB35" s="510">
        <v>3940</v>
      </c>
      <c r="AC35" s="510">
        <v>637</v>
      </c>
      <c r="AD35" s="510">
        <v>53</v>
      </c>
      <c r="AE35" s="510">
        <v>315</v>
      </c>
      <c r="AF35" s="482"/>
      <c r="AG35" s="482"/>
      <c r="AI35" s="468">
        <v>18</v>
      </c>
      <c r="AJ35" s="468">
        <v>5</v>
      </c>
      <c r="AK35" s="477" t="s">
        <v>297</v>
      </c>
      <c r="AL35" s="478" t="s">
        <v>284</v>
      </c>
      <c r="AM35" s="479" t="s">
        <v>279</v>
      </c>
      <c r="AN35" s="480" t="s">
        <v>297</v>
      </c>
      <c r="AO35" s="481" t="s">
        <v>285</v>
      </c>
      <c r="AP35" s="510">
        <v>36</v>
      </c>
      <c r="AQ35" s="510">
        <v>10</v>
      </c>
      <c r="AR35" s="510">
        <v>23</v>
      </c>
      <c r="AS35" s="510">
        <v>6</v>
      </c>
      <c r="AT35" s="510">
        <v>29</v>
      </c>
      <c r="AU35" s="510">
        <v>36</v>
      </c>
      <c r="AV35" s="510">
        <v>21</v>
      </c>
      <c r="AW35" s="510">
        <v>20</v>
      </c>
      <c r="AX35" s="510">
        <v>24</v>
      </c>
      <c r="AY35" s="510">
        <v>5</v>
      </c>
      <c r="AZ35" s="510">
        <v>18</v>
      </c>
      <c r="BA35" s="510">
        <v>6</v>
      </c>
    </row>
    <row r="36" spans="1:53" s="476" customFormat="1" ht="31.5" customHeight="1">
      <c r="A36" s="468">
        <v>18</v>
      </c>
      <c r="B36" s="468">
        <v>6</v>
      </c>
      <c r="C36" s="483" t="s">
        <v>261</v>
      </c>
      <c r="D36" s="484" t="s">
        <v>249</v>
      </c>
      <c r="E36" s="485" t="s">
        <v>243</v>
      </c>
      <c r="F36" s="486" t="s">
        <v>262</v>
      </c>
      <c r="G36" s="487" t="s">
        <v>242</v>
      </c>
      <c r="H36" s="509">
        <v>4537</v>
      </c>
      <c r="I36" s="509">
        <v>774</v>
      </c>
      <c r="J36" s="509">
        <v>63</v>
      </c>
      <c r="K36" s="509">
        <v>324</v>
      </c>
      <c r="L36" s="509">
        <v>291</v>
      </c>
      <c r="M36" s="509">
        <v>44</v>
      </c>
      <c r="N36" s="509">
        <v>0</v>
      </c>
      <c r="O36" s="509">
        <v>17</v>
      </c>
      <c r="P36" s="509">
        <v>271</v>
      </c>
      <c r="Q36" s="509">
        <v>40</v>
      </c>
      <c r="R36" s="509">
        <v>5</v>
      </c>
      <c r="S36" s="509">
        <v>5</v>
      </c>
      <c r="T36" s="509">
        <v>614</v>
      </c>
      <c r="U36" s="509">
        <v>56</v>
      </c>
      <c r="V36" s="509">
        <v>19</v>
      </c>
      <c r="W36" s="509">
        <v>16</v>
      </c>
      <c r="X36" s="509">
        <v>500</v>
      </c>
      <c r="Y36" s="509">
        <v>60</v>
      </c>
      <c r="Z36" s="509">
        <v>21</v>
      </c>
      <c r="AA36" s="509">
        <v>9</v>
      </c>
      <c r="AB36" s="509">
        <v>3995</v>
      </c>
      <c r="AC36" s="509">
        <v>643</v>
      </c>
      <c r="AD36" s="509">
        <v>53</v>
      </c>
      <c r="AE36" s="509">
        <v>316</v>
      </c>
      <c r="AF36" s="488"/>
      <c r="AG36" s="488"/>
      <c r="AI36" s="468">
        <v>18</v>
      </c>
      <c r="AJ36" s="468">
        <v>6</v>
      </c>
      <c r="AK36" s="483" t="s">
        <v>297</v>
      </c>
      <c r="AL36" s="484" t="s">
        <v>285</v>
      </c>
      <c r="AM36" s="485" t="s">
        <v>279</v>
      </c>
      <c r="AN36" s="486" t="s">
        <v>298</v>
      </c>
      <c r="AO36" s="487" t="s">
        <v>278</v>
      </c>
      <c r="AP36" s="509">
        <v>36</v>
      </c>
      <c r="AQ36" s="509">
        <v>10</v>
      </c>
      <c r="AR36" s="509">
        <v>23</v>
      </c>
      <c r="AS36" s="509">
        <v>6</v>
      </c>
      <c r="AT36" s="509">
        <v>29</v>
      </c>
      <c r="AU36" s="509">
        <v>36</v>
      </c>
      <c r="AV36" s="509">
        <v>21</v>
      </c>
      <c r="AW36" s="509">
        <v>20</v>
      </c>
      <c r="AX36" s="509">
        <v>24</v>
      </c>
      <c r="AY36" s="509">
        <v>5</v>
      </c>
      <c r="AZ36" s="509">
        <v>18</v>
      </c>
      <c r="BA36" s="509">
        <v>6</v>
      </c>
    </row>
    <row r="39" spans="1:53" s="465" customFormat="1" ht="24.95" customHeight="1">
      <c r="C39" s="751"/>
      <c r="D39" s="752"/>
      <c r="E39" s="752"/>
      <c r="F39" s="752"/>
      <c r="G39" s="752"/>
      <c r="H39" s="753">
        <v>1</v>
      </c>
      <c r="I39" s="754"/>
      <c r="J39" s="754"/>
      <c r="K39" s="755"/>
      <c r="L39" s="753">
        <v>2</v>
      </c>
      <c r="M39" s="754"/>
      <c r="N39" s="754"/>
      <c r="O39" s="755"/>
      <c r="P39" s="753">
        <v>3</v>
      </c>
      <c r="Q39" s="754"/>
      <c r="R39" s="754"/>
      <c r="S39" s="755"/>
      <c r="T39" s="753">
        <v>4</v>
      </c>
      <c r="U39" s="754"/>
      <c r="V39" s="754"/>
      <c r="W39" s="755"/>
      <c r="X39" s="753">
        <v>5</v>
      </c>
      <c r="Y39" s="754"/>
      <c r="Z39" s="754"/>
      <c r="AA39" s="755"/>
      <c r="AB39" s="753">
        <v>6</v>
      </c>
      <c r="AC39" s="754"/>
      <c r="AD39" s="754"/>
      <c r="AE39" s="755"/>
      <c r="AF39" s="756" t="s">
        <v>234</v>
      </c>
      <c r="AG39" s="756" t="s">
        <v>235</v>
      </c>
      <c r="AK39" s="751"/>
      <c r="AL39" s="752"/>
      <c r="AM39" s="752"/>
      <c r="AN39" s="752"/>
      <c r="AO39" s="752"/>
      <c r="AP39" s="753" t="s">
        <v>269</v>
      </c>
      <c r="AQ39" s="754"/>
      <c r="AR39" s="753" t="s">
        <v>270</v>
      </c>
      <c r="AS39" s="754"/>
      <c r="AT39" s="753" t="s">
        <v>271</v>
      </c>
      <c r="AU39" s="754"/>
      <c r="AV39" s="753" t="s">
        <v>272</v>
      </c>
      <c r="AW39" s="754"/>
      <c r="AX39" s="753" t="s">
        <v>273</v>
      </c>
      <c r="AY39" s="754"/>
      <c r="AZ39" s="753" t="s">
        <v>274</v>
      </c>
      <c r="BA39" s="754"/>
    </row>
    <row r="40" spans="1:53" ht="24.95" customHeight="1">
      <c r="C40" s="760" t="s">
        <v>236</v>
      </c>
      <c r="D40" s="761"/>
      <c r="E40" s="761"/>
      <c r="F40" s="761"/>
      <c r="G40" s="762"/>
      <c r="H40" s="466" t="s">
        <v>237</v>
      </c>
      <c r="I40" s="466" t="s">
        <v>238</v>
      </c>
      <c r="J40" s="466" t="s">
        <v>239</v>
      </c>
      <c r="K40" s="467" t="s">
        <v>240</v>
      </c>
      <c r="L40" s="466" t="s">
        <v>237</v>
      </c>
      <c r="M40" s="466" t="s">
        <v>238</v>
      </c>
      <c r="N40" s="466" t="s">
        <v>239</v>
      </c>
      <c r="O40" s="467" t="s">
        <v>240</v>
      </c>
      <c r="P40" s="466" t="s">
        <v>237</v>
      </c>
      <c r="Q40" s="466" t="s">
        <v>238</v>
      </c>
      <c r="R40" s="466" t="s">
        <v>239</v>
      </c>
      <c r="S40" s="467" t="s">
        <v>240</v>
      </c>
      <c r="T40" s="466" t="s">
        <v>237</v>
      </c>
      <c r="U40" s="466" t="s">
        <v>238</v>
      </c>
      <c r="V40" s="466" t="s">
        <v>239</v>
      </c>
      <c r="W40" s="467" t="s">
        <v>240</v>
      </c>
      <c r="X40" s="466" t="s">
        <v>237</v>
      </c>
      <c r="Y40" s="466" t="s">
        <v>238</v>
      </c>
      <c r="Z40" s="466" t="s">
        <v>239</v>
      </c>
      <c r="AA40" s="467" t="s">
        <v>240</v>
      </c>
      <c r="AB40" s="466" t="s">
        <v>237</v>
      </c>
      <c r="AC40" s="466" t="s">
        <v>238</v>
      </c>
      <c r="AD40" s="466" t="s">
        <v>239</v>
      </c>
      <c r="AE40" s="467" t="s">
        <v>240</v>
      </c>
      <c r="AF40" s="757"/>
      <c r="AG40" s="758"/>
      <c r="AK40" s="760" t="s">
        <v>236</v>
      </c>
      <c r="AL40" s="761"/>
      <c r="AM40" s="761"/>
      <c r="AN40" s="761"/>
      <c r="AO40" s="762"/>
      <c r="AP40" s="466" t="s">
        <v>275</v>
      </c>
      <c r="AQ40" s="466" t="s">
        <v>276</v>
      </c>
      <c r="AR40" s="466" t="s">
        <v>275</v>
      </c>
      <c r="AS40" s="466" t="s">
        <v>276</v>
      </c>
      <c r="AT40" s="466" t="s">
        <v>275</v>
      </c>
      <c r="AU40" s="466" t="s">
        <v>276</v>
      </c>
      <c r="AV40" s="466" t="s">
        <v>275</v>
      </c>
      <c r="AW40" s="466" t="s">
        <v>276</v>
      </c>
      <c r="AX40" s="466" t="s">
        <v>275</v>
      </c>
      <c r="AY40" s="466" t="s">
        <v>276</v>
      </c>
      <c r="AZ40" s="466" t="s">
        <v>275</v>
      </c>
      <c r="BA40" s="466" t="s">
        <v>276</v>
      </c>
    </row>
    <row r="41" spans="1:53" ht="26.25" customHeight="1">
      <c r="C41" s="469" t="s">
        <v>241</v>
      </c>
      <c r="D41" s="470" t="s">
        <v>242</v>
      </c>
      <c r="E41" s="471" t="s">
        <v>243</v>
      </c>
      <c r="F41" s="472" t="s">
        <v>244</v>
      </c>
      <c r="G41" s="473" t="s">
        <v>245</v>
      </c>
      <c r="H41" s="511">
        <f>H5</f>
        <v>36</v>
      </c>
      <c r="I41" s="511">
        <f t="shared" ref="I41:AG41" si="0">I5</f>
        <v>9</v>
      </c>
      <c r="J41" s="511">
        <f t="shared" si="0"/>
        <v>2</v>
      </c>
      <c r="K41" s="511">
        <f t="shared" si="0"/>
        <v>7</v>
      </c>
      <c r="L41" s="511">
        <f t="shared" si="0"/>
        <v>2</v>
      </c>
      <c r="M41" s="511">
        <f t="shared" si="0"/>
        <v>0</v>
      </c>
      <c r="N41" s="511">
        <f t="shared" si="0"/>
        <v>0</v>
      </c>
      <c r="O41" s="511">
        <f t="shared" si="0"/>
        <v>2</v>
      </c>
      <c r="P41" s="511">
        <f t="shared" si="0"/>
        <v>6</v>
      </c>
      <c r="Q41" s="511">
        <f t="shared" si="0"/>
        <v>0</v>
      </c>
      <c r="R41" s="511">
        <f t="shared" si="0"/>
        <v>0</v>
      </c>
      <c r="S41" s="511">
        <f t="shared" si="0"/>
        <v>0</v>
      </c>
      <c r="T41" s="511">
        <f t="shared" si="0"/>
        <v>10</v>
      </c>
      <c r="U41" s="511">
        <f t="shared" si="0"/>
        <v>0</v>
      </c>
      <c r="V41" s="511">
        <f t="shared" si="0"/>
        <v>0</v>
      </c>
      <c r="W41" s="511">
        <f t="shared" si="0"/>
        <v>0</v>
      </c>
      <c r="X41" s="511">
        <f t="shared" si="0"/>
        <v>7</v>
      </c>
      <c r="Y41" s="511">
        <f t="shared" si="0"/>
        <v>0</v>
      </c>
      <c r="Z41" s="511">
        <f t="shared" si="0"/>
        <v>0</v>
      </c>
      <c r="AA41" s="511">
        <f t="shared" si="0"/>
        <v>0</v>
      </c>
      <c r="AB41" s="511">
        <f t="shared" si="0"/>
        <v>53</v>
      </c>
      <c r="AC41" s="511">
        <f t="shared" si="0"/>
        <v>7</v>
      </c>
      <c r="AD41" s="511">
        <f t="shared" si="0"/>
        <v>1</v>
      </c>
      <c r="AE41" s="511">
        <f t="shared" si="0"/>
        <v>0</v>
      </c>
      <c r="AF41" s="511">
        <f t="shared" si="0"/>
        <v>0</v>
      </c>
      <c r="AG41" s="511">
        <f t="shared" si="0"/>
        <v>0</v>
      </c>
      <c r="AK41" s="469" t="s">
        <v>277</v>
      </c>
      <c r="AL41" s="470" t="s">
        <v>278</v>
      </c>
      <c r="AM41" s="471" t="s">
        <v>279</v>
      </c>
      <c r="AN41" s="472" t="s">
        <v>280</v>
      </c>
      <c r="AO41" s="473" t="s">
        <v>281</v>
      </c>
      <c r="AP41" s="511">
        <f>AP5</f>
        <v>0</v>
      </c>
      <c r="AQ41" s="511">
        <f t="shared" ref="AQ41:BA41" si="1">AQ5</f>
        <v>0</v>
      </c>
      <c r="AR41" s="511">
        <f t="shared" si="1"/>
        <v>0</v>
      </c>
      <c r="AS41" s="511">
        <f t="shared" si="1"/>
        <v>0</v>
      </c>
      <c r="AT41" s="511">
        <f t="shared" si="1"/>
        <v>0</v>
      </c>
      <c r="AU41" s="511">
        <f t="shared" si="1"/>
        <v>1</v>
      </c>
      <c r="AV41" s="511">
        <f t="shared" si="1"/>
        <v>0</v>
      </c>
      <c r="AW41" s="511">
        <f t="shared" si="1"/>
        <v>0</v>
      </c>
      <c r="AX41" s="511">
        <f t="shared" si="1"/>
        <v>0</v>
      </c>
      <c r="AY41" s="511">
        <f t="shared" si="1"/>
        <v>0</v>
      </c>
      <c r="AZ41" s="511">
        <f t="shared" si="1"/>
        <v>0</v>
      </c>
      <c r="BA41" s="511">
        <f t="shared" si="1"/>
        <v>0</v>
      </c>
    </row>
    <row r="42" spans="1:53" ht="26.25" customHeight="1">
      <c r="C42" s="477" t="s">
        <v>241</v>
      </c>
      <c r="D42" s="478" t="s">
        <v>245</v>
      </c>
      <c r="E42" s="479" t="s">
        <v>243</v>
      </c>
      <c r="F42" s="480" t="s">
        <v>244</v>
      </c>
      <c r="G42" s="481" t="s">
        <v>246</v>
      </c>
      <c r="H42" s="511">
        <f t="shared" ref="H42:AG46" si="2">H6-H5</f>
        <v>48</v>
      </c>
      <c r="I42" s="511">
        <f t="shared" si="2"/>
        <v>9</v>
      </c>
      <c r="J42" s="511">
        <f t="shared" si="2"/>
        <v>2</v>
      </c>
      <c r="K42" s="511">
        <f t="shared" si="2"/>
        <v>8</v>
      </c>
      <c r="L42" s="511">
        <f t="shared" si="2"/>
        <v>0</v>
      </c>
      <c r="M42" s="511">
        <f t="shared" si="2"/>
        <v>0</v>
      </c>
      <c r="N42" s="511">
        <f t="shared" si="2"/>
        <v>0</v>
      </c>
      <c r="O42" s="511">
        <f t="shared" si="2"/>
        <v>0</v>
      </c>
      <c r="P42" s="511">
        <f t="shared" si="2"/>
        <v>8</v>
      </c>
      <c r="Q42" s="511">
        <f t="shared" si="2"/>
        <v>2</v>
      </c>
      <c r="R42" s="511">
        <f t="shared" si="2"/>
        <v>0</v>
      </c>
      <c r="S42" s="511">
        <f t="shared" si="2"/>
        <v>0</v>
      </c>
      <c r="T42" s="511">
        <f t="shared" si="2"/>
        <v>11</v>
      </c>
      <c r="U42" s="511">
        <f t="shared" si="2"/>
        <v>1</v>
      </c>
      <c r="V42" s="511">
        <f t="shared" si="2"/>
        <v>0</v>
      </c>
      <c r="W42" s="511">
        <f t="shared" si="2"/>
        <v>1</v>
      </c>
      <c r="X42" s="511">
        <f t="shared" si="2"/>
        <v>2</v>
      </c>
      <c r="Y42" s="511">
        <f t="shared" si="2"/>
        <v>0</v>
      </c>
      <c r="Z42" s="511">
        <f t="shared" si="2"/>
        <v>0</v>
      </c>
      <c r="AA42" s="511">
        <f t="shared" si="2"/>
        <v>0</v>
      </c>
      <c r="AB42" s="511">
        <f t="shared" si="2"/>
        <v>59</v>
      </c>
      <c r="AC42" s="511">
        <f t="shared" si="2"/>
        <v>9</v>
      </c>
      <c r="AD42" s="511">
        <f t="shared" si="2"/>
        <v>0</v>
      </c>
      <c r="AE42" s="511">
        <f t="shared" si="2"/>
        <v>0</v>
      </c>
      <c r="AF42" s="511">
        <f t="shared" si="2"/>
        <v>0</v>
      </c>
      <c r="AG42" s="511">
        <f t="shared" si="2"/>
        <v>0</v>
      </c>
      <c r="AK42" s="477" t="s">
        <v>277</v>
      </c>
      <c r="AL42" s="478" t="s">
        <v>281</v>
      </c>
      <c r="AM42" s="479" t="s">
        <v>279</v>
      </c>
      <c r="AN42" s="480" t="s">
        <v>280</v>
      </c>
      <c r="AO42" s="481" t="s">
        <v>282</v>
      </c>
      <c r="AP42" s="511">
        <f t="shared" ref="AP42:BA46" si="3">AP6-AP5</f>
        <v>1</v>
      </c>
      <c r="AQ42" s="511">
        <f t="shared" si="3"/>
        <v>0</v>
      </c>
      <c r="AR42" s="511">
        <f t="shared" si="3"/>
        <v>0</v>
      </c>
      <c r="AS42" s="511">
        <f t="shared" si="3"/>
        <v>1</v>
      </c>
      <c r="AT42" s="511">
        <f t="shared" si="3"/>
        <v>0</v>
      </c>
      <c r="AU42" s="511">
        <f t="shared" si="3"/>
        <v>0</v>
      </c>
      <c r="AV42" s="511">
        <f t="shared" si="3"/>
        <v>0</v>
      </c>
      <c r="AW42" s="511">
        <f t="shared" si="3"/>
        <v>0</v>
      </c>
      <c r="AX42" s="511">
        <f t="shared" si="3"/>
        <v>0</v>
      </c>
      <c r="AY42" s="511">
        <f t="shared" si="3"/>
        <v>0</v>
      </c>
      <c r="AZ42" s="511">
        <f t="shared" si="3"/>
        <v>0</v>
      </c>
      <c r="BA42" s="511">
        <f t="shared" si="3"/>
        <v>0</v>
      </c>
    </row>
    <row r="43" spans="1:53" ht="26.25" customHeight="1">
      <c r="C43" s="477" t="s">
        <v>241</v>
      </c>
      <c r="D43" s="478" t="s">
        <v>246</v>
      </c>
      <c r="E43" s="479" t="s">
        <v>243</v>
      </c>
      <c r="F43" s="480" t="s">
        <v>244</v>
      </c>
      <c r="G43" s="481" t="s">
        <v>247</v>
      </c>
      <c r="H43" s="511">
        <f>H7-H6</f>
        <v>75</v>
      </c>
      <c r="I43" s="511">
        <f t="shared" si="2"/>
        <v>14</v>
      </c>
      <c r="J43" s="511">
        <f t="shared" si="2"/>
        <v>0</v>
      </c>
      <c r="K43" s="511">
        <f t="shared" si="2"/>
        <v>8</v>
      </c>
      <c r="L43" s="511">
        <f t="shared" si="2"/>
        <v>6</v>
      </c>
      <c r="M43" s="511">
        <f t="shared" si="2"/>
        <v>0</v>
      </c>
      <c r="N43" s="511">
        <f t="shared" si="2"/>
        <v>0</v>
      </c>
      <c r="O43" s="511">
        <f t="shared" si="2"/>
        <v>0</v>
      </c>
      <c r="P43" s="511">
        <f t="shared" si="2"/>
        <v>5</v>
      </c>
      <c r="Q43" s="511">
        <f t="shared" si="2"/>
        <v>2</v>
      </c>
      <c r="R43" s="511">
        <f t="shared" si="2"/>
        <v>0</v>
      </c>
      <c r="S43" s="511">
        <f t="shared" si="2"/>
        <v>0</v>
      </c>
      <c r="T43" s="511">
        <f t="shared" si="2"/>
        <v>9</v>
      </c>
      <c r="U43" s="511">
        <f t="shared" si="2"/>
        <v>0</v>
      </c>
      <c r="V43" s="511">
        <f t="shared" si="2"/>
        <v>0</v>
      </c>
      <c r="W43" s="511">
        <f t="shared" si="2"/>
        <v>0</v>
      </c>
      <c r="X43" s="511">
        <f t="shared" si="2"/>
        <v>6</v>
      </c>
      <c r="Y43" s="511">
        <f t="shared" si="2"/>
        <v>0</v>
      </c>
      <c r="Z43" s="511">
        <f t="shared" si="2"/>
        <v>0</v>
      </c>
      <c r="AA43" s="511">
        <f t="shared" si="2"/>
        <v>0</v>
      </c>
      <c r="AB43" s="511">
        <f t="shared" si="2"/>
        <v>59</v>
      </c>
      <c r="AC43" s="511">
        <f t="shared" si="2"/>
        <v>10</v>
      </c>
      <c r="AD43" s="511">
        <f t="shared" si="2"/>
        <v>1</v>
      </c>
      <c r="AE43" s="511">
        <f t="shared" si="2"/>
        <v>4</v>
      </c>
      <c r="AF43" s="511">
        <f t="shared" si="2"/>
        <v>0</v>
      </c>
      <c r="AG43" s="511">
        <f t="shared" si="2"/>
        <v>0</v>
      </c>
      <c r="AK43" s="477" t="s">
        <v>277</v>
      </c>
      <c r="AL43" s="478" t="s">
        <v>282</v>
      </c>
      <c r="AM43" s="479" t="s">
        <v>279</v>
      </c>
      <c r="AN43" s="480" t="s">
        <v>280</v>
      </c>
      <c r="AO43" s="481" t="s">
        <v>283</v>
      </c>
      <c r="AP43" s="511">
        <f t="shared" si="3"/>
        <v>0</v>
      </c>
      <c r="AQ43" s="511">
        <f t="shared" si="3"/>
        <v>0</v>
      </c>
      <c r="AR43" s="511">
        <f t="shared" si="3"/>
        <v>0</v>
      </c>
      <c r="AS43" s="511">
        <f t="shared" si="3"/>
        <v>0</v>
      </c>
      <c r="AT43" s="511">
        <f t="shared" si="3"/>
        <v>0</v>
      </c>
      <c r="AU43" s="511">
        <f t="shared" si="3"/>
        <v>0</v>
      </c>
      <c r="AV43" s="511">
        <f t="shared" si="3"/>
        <v>0</v>
      </c>
      <c r="AW43" s="511">
        <f t="shared" si="3"/>
        <v>1</v>
      </c>
      <c r="AX43" s="511">
        <f t="shared" si="3"/>
        <v>0</v>
      </c>
      <c r="AY43" s="511">
        <f t="shared" si="3"/>
        <v>0</v>
      </c>
      <c r="AZ43" s="511">
        <f t="shared" si="3"/>
        <v>0</v>
      </c>
      <c r="BA43" s="511">
        <f t="shared" si="3"/>
        <v>0</v>
      </c>
    </row>
    <row r="44" spans="1:53" ht="26.25" customHeight="1">
      <c r="C44" s="477" t="s">
        <v>241</v>
      </c>
      <c r="D44" s="478" t="s">
        <v>247</v>
      </c>
      <c r="E44" s="479" t="s">
        <v>243</v>
      </c>
      <c r="F44" s="480" t="s">
        <v>244</v>
      </c>
      <c r="G44" s="481" t="s">
        <v>248</v>
      </c>
      <c r="H44" s="511">
        <f>H8-H7</f>
        <v>62</v>
      </c>
      <c r="I44" s="511">
        <f t="shared" si="2"/>
        <v>10</v>
      </c>
      <c r="J44" s="511">
        <f t="shared" si="2"/>
        <v>0</v>
      </c>
      <c r="K44" s="511">
        <f t="shared" si="2"/>
        <v>2</v>
      </c>
      <c r="L44" s="511">
        <f t="shared" si="2"/>
        <v>2</v>
      </c>
      <c r="M44" s="511">
        <f t="shared" si="2"/>
        <v>2</v>
      </c>
      <c r="N44" s="511">
        <f t="shared" si="2"/>
        <v>0</v>
      </c>
      <c r="O44" s="511">
        <f t="shared" si="2"/>
        <v>0</v>
      </c>
      <c r="P44" s="511">
        <f t="shared" si="2"/>
        <v>14</v>
      </c>
      <c r="Q44" s="511">
        <f t="shared" si="2"/>
        <v>2</v>
      </c>
      <c r="R44" s="511">
        <f t="shared" si="2"/>
        <v>0</v>
      </c>
      <c r="S44" s="511">
        <f t="shared" si="2"/>
        <v>0</v>
      </c>
      <c r="T44" s="511">
        <f t="shared" si="2"/>
        <v>9</v>
      </c>
      <c r="U44" s="511">
        <f t="shared" si="2"/>
        <v>1</v>
      </c>
      <c r="V44" s="511">
        <f t="shared" si="2"/>
        <v>0</v>
      </c>
      <c r="W44" s="511">
        <f t="shared" si="2"/>
        <v>0</v>
      </c>
      <c r="X44" s="511">
        <f t="shared" si="2"/>
        <v>9</v>
      </c>
      <c r="Y44" s="511">
        <f t="shared" si="2"/>
        <v>0</v>
      </c>
      <c r="Z44" s="511">
        <f t="shared" si="2"/>
        <v>0</v>
      </c>
      <c r="AA44" s="511">
        <f t="shared" si="2"/>
        <v>0</v>
      </c>
      <c r="AB44" s="511">
        <f t="shared" si="2"/>
        <v>65</v>
      </c>
      <c r="AC44" s="511">
        <f t="shared" si="2"/>
        <v>13</v>
      </c>
      <c r="AD44" s="511">
        <f t="shared" si="2"/>
        <v>2</v>
      </c>
      <c r="AE44" s="511">
        <f t="shared" si="2"/>
        <v>2</v>
      </c>
      <c r="AF44" s="511">
        <f t="shared" si="2"/>
        <v>0</v>
      </c>
      <c r="AG44" s="511">
        <f t="shared" si="2"/>
        <v>0</v>
      </c>
      <c r="AK44" s="477" t="s">
        <v>277</v>
      </c>
      <c r="AL44" s="478" t="s">
        <v>283</v>
      </c>
      <c r="AM44" s="479" t="s">
        <v>279</v>
      </c>
      <c r="AN44" s="480" t="s">
        <v>280</v>
      </c>
      <c r="AO44" s="481" t="s">
        <v>284</v>
      </c>
      <c r="AP44" s="511">
        <f t="shared" si="3"/>
        <v>0</v>
      </c>
      <c r="AQ44" s="511">
        <f t="shared" si="3"/>
        <v>2</v>
      </c>
      <c r="AR44" s="511">
        <f t="shared" si="3"/>
        <v>0</v>
      </c>
      <c r="AS44" s="511">
        <f t="shared" si="3"/>
        <v>0</v>
      </c>
      <c r="AT44" s="511">
        <f t="shared" si="3"/>
        <v>0</v>
      </c>
      <c r="AU44" s="511">
        <f t="shared" si="3"/>
        <v>1</v>
      </c>
      <c r="AV44" s="511">
        <f t="shared" si="3"/>
        <v>0</v>
      </c>
      <c r="AW44" s="511">
        <f t="shared" si="3"/>
        <v>1</v>
      </c>
      <c r="AX44" s="511">
        <f t="shared" si="3"/>
        <v>0</v>
      </c>
      <c r="AY44" s="511">
        <f t="shared" si="3"/>
        <v>0</v>
      </c>
      <c r="AZ44" s="511">
        <f t="shared" si="3"/>
        <v>0</v>
      </c>
      <c r="BA44" s="511">
        <f t="shared" si="3"/>
        <v>0</v>
      </c>
    </row>
    <row r="45" spans="1:53" ht="26.25" customHeight="1">
      <c r="C45" s="477" t="s">
        <v>241</v>
      </c>
      <c r="D45" s="478" t="s">
        <v>248</v>
      </c>
      <c r="E45" s="479" t="s">
        <v>243</v>
      </c>
      <c r="F45" s="480" t="s">
        <v>244</v>
      </c>
      <c r="G45" s="478" t="s">
        <v>249</v>
      </c>
      <c r="H45" s="511">
        <f>H9-H8</f>
        <v>70</v>
      </c>
      <c r="I45" s="511">
        <f t="shared" si="2"/>
        <v>14</v>
      </c>
      <c r="J45" s="511">
        <f t="shared" si="2"/>
        <v>2</v>
      </c>
      <c r="K45" s="511">
        <f t="shared" si="2"/>
        <v>9</v>
      </c>
      <c r="L45" s="511">
        <f t="shared" si="2"/>
        <v>3</v>
      </c>
      <c r="M45" s="511">
        <f t="shared" si="2"/>
        <v>0</v>
      </c>
      <c r="N45" s="511">
        <f t="shared" si="2"/>
        <v>0</v>
      </c>
      <c r="O45" s="511">
        <f t="shared" si="2"/>
        <v>0</v>
      </c>
      <c r="P45" s="511">
        <f t="shared" si="2"/>
        <v>13</v>
      </c>
      <c r="Q45" s="511">
        <f t="shared" si="2"/>
        <v>1</v>
      </c>
      <c r="R45" s="511">
        <f t="shared" si="2"/>
        <v>0</v>
      </c>
      <c r="S45" s="511">
        <f t="shared" si="2"/>
        <v>0</v>
      </c>
      <c r="T45" s="511">
        <f t="shared" si="2"/>
        <v>11</v>
      </c>
      <c r="U45" s="511">
        <f t="shared" si="2"/>
        <v>1</v>
      </c>
      <c r="V45" s="511">
        <f t="shared" si="2"/>
        <v>0</v>
      </c>
      <c r="W45" s="511">
        <f t="shared" si="2"/>
        <v>0</v>
      </c>
      <c r="X45" s="511">
        <f t="shared" si="2"/>
        <v>6</v>
      </c>
      <c r="Y45" s="511">
        <f t="shared" si="2"/>
        <v>2</v>
      </c>
      <c r="Z45" s="511">
        <f t="shared" si="2"/>
        <v>1</v>
      </c>
      <c r="AA45" s="511">
        <f t="shared" si="2"/>
        <v>0</v>
      </c>
      <c r="AB45" s="511">
        <f t="shared" si="2"/>
        <v>57</v>
      </c>
      <c r="AC45" s="511">
        <f t="shared" si="2"/>
        <v>12</v>
      </c>
      <c r="AD45" s="511">
        <f t="shared" si="2"/>
        <v>1</v>
      </c>
      <c r="AE45" s="511">
        <f t="shared" si="2"/>
        <v>4</v>
      </c>
      <c r="AF45" s="511">
        <f t="shared" si="2"/>
        <v>0</v>
      </c>
      <c r="AG45" s="511">
        <f t="shared" si="2"/>
        <v>0</v>
      </c>
      <c r="AK45" s="477" t="s">
        <v>277</v>
      </c>
      <c r="AL45" s="478" t="s">
        <v>284</v>
      </c>
      <c r="AM45" s="479" t="s">
        <v>279</v>
      </c>
      <c r="AN45" s="480" t="s">
        <v>280</v>
      </c>
      <c r="AO45" s="478" t="s">
        <v>285</v>
      </c>
      <c r="AP45" s="511">
        <f t="shared" si="3"/>
        <v>2</v>
      </c>
      <c r="AQ45" s="511">
        <f t="shared" si="3"/>
        <v>1</v>
      </c>
      <c r="AR45" s="511">
        <f t="shared" si="3"/>
        <v>2</v>
      </c>
      <c r="AS45" s="511">
        <f t="shared" si="3"/>
        <v>0</v>
      </c>
      <c r="AT45" s="511">
        <f t="shared" si="3"/>
        <v>0</v>
      </c>
      <c r="AU45" s="511">
        <f t="shared" si="3"/>
        <v>0</v>
      </c>
      <c r="AV45" s="511">
        <f t="shared" si="3"/>
        <v>2</v>
      </c>
      <c r="AW45" s="511">
        <f t="shared" si="3"/>
        <v>0</v>
      </c>
      <c r="AX45" s="511">
        <f t="shared" si="3"/>
        <v>0</v>
      </c>
      <c r="AY45" s="511">
        <f t="shared" si="3"/>
        <v>0</v>
      </c>
      <c r="AZ45" s="511">
        <f t="shared" si="3"/>
        <v>0</v>
      </c>
      <c r="BA45" s="511">
        <f t="shared" si="3"/>
        <v>0</v>
      </c>
    </row>
    <row r="46" spans="1:53" ht="26.25" customHeight="1">
      <c r="C46" s="483" t="s">
        <v>241</v>
      </c>
      <c r="D46" s="484" t="s">
        <v>249</v>
      </c>
      <c r="E46" s="485" t="s">
        <v>243</v>
      </c>
      <c r="F46" s="486" t="s">
        <v>250</v>
      </c>
      <c r="G46" s="484" t="s">
        <v>242</v>
      </c>
      <c r="H46" s="511">
        <f>H10-H9</f>
        <v>62</v>
      </c>
      <c r="I46" s="511">
        <f t="shared" si="2"/>
        <v>11</v>
      </c>
      <c r="J46" s="511">
        <f t="shared" si="2"/>
        <v>1</v>
      </c>
      <c r="K46" s="511">
        <f t="shared" si="2"/>
        <v>2</v>
      </c>
      <c r="L46" s="511">
        <f t="shared" si="2"/>
        <v>2</v>
      </c>
      <c r="M46" s="511">
        <f t="shared" si="2"/>
        <v>0</v>
      </c>
      <c r="N46" s="511">
        <f t="shared" si="2"/>
        <v>0</v>
      </c>
      <c r="O46" s="511">
        <f t="shared" si="2"/>
        <v>0</v>
      </c>
      <c r="P46" s="511">
        <f t="shared" si="2"/>
        <v>7</v>
      </c>
      <c r="Q46" s="511">
        <f t="shared" si="2"/>
        <v>1</v>
      </c>
      <c r="R46" s="511">
        <f t="shared" si="2"/>
        <v>0</v>
      </c>
      <c r="S46" s="511">
        <f t="shared" si="2"/>
        <v>0</v>
      </c>
      <c r="T46" s="511">
        <f t="shared" si="2"/>
        <v>15</v>
      </c>
      <c r="U46" s="511">
        <f t="shared" si="2"/>
        <v>1</v>
      </c>
      <c r="V46" s="511">
        <f t="shared" si="2"/>
        <v>1</v>
      </c>
      <c r="W46" s="511">
        <f t="shared" si="2"/>
        <v>0</v>
      </c>
      <c r="X46" s="511">
        <f t="shared" si="2"/>
        <v>5</v>
      </c>
      <c r="Y46" s="511">
        <f t="shared" si="2"/>
        <v>1</v>
      </c>
      <c r="Z46" s="511">
        <f t="shared" si="2"/>
        <v>0</v>
      </c>
      <c r="AA46" s="511">
        <f t="shared" si="2"/>
        <v>0</v>
      </c>
      <c r="AB46" s="511">
        <f t="shared" si="2"/>
        <v>49</v>
      </c>
      <c r="AC46" s="511">
        <f t="shared" si="2"/>
        <v>4</v>
      </c>
      <c r="AD46" s="511">
        <f t="shared" si="2"/>
        <v>0</v>
      </c>
      <c r="AE46" s="511">
        <f t="shared" si="2"/>
        <v>6</v>
      </c>
      <c r="AF46" s="511">
        <f t="shared" ref="AF46:AG46" si="4">AF10-AF9</f>
        <v>0</v>
      </c>
      <c r="AG46" s="511">
        <f t="shared" si="4"/>
        <v>0</v>
      </c>
      <c r="AK46" s="483" t="s">
        <v>277</v>
      </c>
      <c r="AL46" s="484" t="s">
        <v>285</v>
      </c>
      <c r="AM46" s="485" t="s">
        <v>279</v>
      </c>
      <c r="AN46" s="486" t="s">
        <v>286</v>
      </c>
      <c r="AO46" s="484" t="s">
        <v>278</v>
      </c>
      <c r="AP46" s="511">
        <f t="shared" si="3"/>
        <v>1</v>
      </c>
      <c r="AQ46" s="511">
        <f t="shared" si="3"/>
        <v>0</v>
      </c>
      <c r="AR46" s="511">
        <f t="shared" si="3"/>
        <v>0</v>
      </c>
      <c r="AS46" s="511">
        <f t="shared" si="3"/>
        <v>0</v>
      </c>
      <c r="AT46" s="511">
        <f t="shared" si="3"/>
        <v>0</v>
      </c>
      <c r="AU46" s="511">
        <f t="shared" si="3"/>
        <v>0</v>
      </c>
      <c r="AV46" s="511">
        <f t="shared" si="3"/>
        <v>0</v>
      </c>
      <c r="AW46" s="511">
        <f t="shared" si="3"/>
        <v>1</v>
      </c>
      <c r="AX46" s="511">
        <f t="shared" si="3"/>
        <v>1</v>
      </c>
      <c r="AY46" s="511">
        <f t="shared" si="3"/>
        <v>0</v>
      </c>
      <c r="AZ46" s="511">
        <f t="shared" si="3"/>
        <v>0</v>
      </c>
      <c r="BA46" s="511">
        <f t="shared" si="3"/>
        <v>0</v>
      </c>
    </row>
    <row r="47" spans="1:53" ht="26.25" customHeight="1">
      <c r="C47" s="512"/>
      <c r="D47" s="513"/>
      <c r="E47" s="514"/>
      <c r="F47" s="515"/>
      <c r="G47" s="513"/>
      <c r="H47" s="511"/>
      <c r="I47" s="511"/>
      <c r="J47" s="511"/>
      <c r="K47" s="511"/>
      <c r="L47" s="511"/>
      <c r="M47" s="511"/>
      <c r="N47" s="511"/>
      <c r="O47" s="511"/>
      <c r="P47" s="511"/>
      <c r="Q47" s="511"/>
      <c r="R47" s="511"/>
      <c r="S47" s="511"/>
      <c r="T47" s="511"/>
      <c r="U47" s="511"/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K47" s="512"/>
      <c r="AL47" s="513"/>
      <c r="AM47" s="514"/>
      <c r="AN47" s="515"/>
      <c r="AO47" s="513"/>
      <c r="AP47" s="511"/>
      <c r="AQ47" s="511"/>
      <c r="AR47" s="511"/>
      <c r="AS47" s="511"/>
      <c r="AT47" s="511"/>
      <c r="AU47" s="511"/>
      <c r="AV47" s="511"/>
      <c r="AW47" s="511"/>
      <c r="AX47" s="511"/>
      <c r="AY47" s="511"/>
      <c r="AZ47" s="511"/>
      <c r="BA47" s="511"/>
    </row>
    <row r="48" spans="1:53" ht="26.25" customHeight="1">
      <c r="C48" s="489" t="s">
        <v>251</v>
      </c>
      <c r="D48" s="490" t="s">
        <v>242</v>
      </c>
      <c r="E48" s="491" t="s">
        <v>243</v>
      </c>
      <c r="F48" s="492" t="s">
        <v>251</v>
      </c>
      <c r="G48" s="490" t="s">
        <v>245</v>
      </c>
      <c r="H48" s="511">
        <f t="shared" ref="H48:AG52" si="5">H11-H10</f>
        <v>64</v>
      </c>
      <c r="I48" s="511">
        <f t="shared" si="5"/>
        <v>13</v>
      </c>
      <c r="J48" s="511">
        <f t="shared" si="5"/>
        <v>1</v>
      </c>
      <c r="K48" s="511">
        <f t="shared" si="5"/>
        <v>5</v>
      </c>
      <c r="L48" s="511">
        <f t="shared" si="5"/>
        <v>8</v>
      </c>
      <c r="M48" s="511">
        <f t="shared" si="5"/>
        <v>0</v>
      </c>
      <c r="N48" s="511">
        <f t="shared" si="5"/>
        <v>0</v>
      </c>
      <c r="O48" s="511">
        <f t="shared" si="5"/>
        <v>0</v>
      </c>
      <c r="P48" s="511">
        <f t="shared" si="5"/>
        <v>6</v>
      </c>
      <c r="Q48" s="511">
        <f t="shared" si="5"/>
        <v>1</v>
      </c>
      <c r="R48" s="511">
        <f t="shared" si="5"/>
        <v>1</v>
      </c>
      <c r="S48" s="511">
        <f t="shared" si="5"/>
        <v>0</v>
      </c>
      <c r="T48" s="511">
        <f t="shared" si="5"/>
        <v>6</v>
      </c>
      <c r="U48" s="511">
        <f t="shared" si="5"/>
        <v>0</v>
      </c>
      <c r="V48" s="511">
        <f t="shared" si="5"/>
        <v>0</v>
      </c>
      <c r="W48" s="511">
        <f t="shared" si="5"/>
        <v>0</v>
      </c>
      <c r="X48" s="511">
        <f t="shared" si="5"/>
        <v>9</v>
      </c>
      <c r="Y48" s="511">
        <f t="shared" si="5"/>
        <v>2</v>
      </c>
      <c r="Z48" s="511">
        <f t="shared" si="5"/>
        <v>2</v>
      </c>
      <c r="AA48" s="511">
        <f t="shared" si="5"/>
        <v>0</v>
      </c>
      <c r="AB48" s="511">
        <f t="shared" si="5"/>
        <v>40</v>
      </c>
      <c r="AC48" s="511">
        <f t="shared" si="5"/>
        <v>8</v>
      </c>
      <c r="AD48" s="511">
        <f t="shared" si="5"/>
        <v>0</v>
      </c>
      <c r="AE48" s="511">
        <f t="shared" si="5"/>
        <v>1</v>
      </c>
      <c r="AF48" s="511">
        <f t="shared" si="5"/>
        <v>0</v>
      </c>
      <c r="AG48" s="511">
        <f t="shared" si="5"/>
        <v>0</v>
      </c>
      <c r="AK48" s="489" t="s">
        <v>287</v>
      </c>
      <c r="AL48" s="490" t="s">
        <v>278</v>
      </c>
      <c r="AM48" s="491" t="s">
        <v>279</v>
      </c>
      <c r="AN48" s="492" t="s">
        <v>287</v>
      </c>
      <c r="AO48" s="490" t="s">
        <v>281</v>
      </c>
      <c r="AP48" s="511">
        <f t="shared" ref="AP48:BA53" si="6">AP11-AP10</f>
        <v>1</v>
      </c>
      <c r="AQ48" s="511">
        <f t="shared" si="6"/>
        <v>0</v>
      </c>
      <c r="AR48" s="511">
        <f t="shared" si="6"/>
        <v>0</v>
      </c>
      <c r="AS48" s="511">
        <f t="shared" si="6"/>
        <v>0</v>
      </c>
      <c r="AT48" s="511">
        <f t="shared" si="6"/>
        <v>0</v>
      </c>
      <c r="AU48" s="511">
        <f t="shared" si="6"/>
        <v>1</v>
      </c>
      <c r="AV48" s="511">
        <f t="shared" si="6"/>
        <v>0</v>
      </c>
      <c r="AW48" s="511">
        <f t="shared" si="6"/>
        <v>1</v>
      </c>
      <c r="AX48" s="511">
        <f t="shared" si="6"/>
        <v>2</v>
      </c>
      <c r="AY48" s="511">
        <f t="shared" si="6"/>
        <v>0</v>
      </c>
      <c r="AZ48" s="511">
        <f t="shared" si="6"/>
        <v>0</v>
      </c>
      <c r="BA48" s="511">
        <f t="shared" si="6"/>
        <v>1</v>
      </c>
    </row>
    <row r="49" spans="3:53" ht="26.25" customHeight="1">
      <c r="C49" s="477" t="s">
        <v>251</v>
      </c>
      <c r="D49" s="478" t="s">
        <v>245</v>
      </c>
      <c r="E49" s="479" t="s">
        <v>243</v>
      </c>
      <c r="F49" s="480" t="s">
        <v>251</v>
      </c>
      <c r="G49" s="478" t="s">
        <v>246</v>
      </c>
      <c r="H49" s="511">
        <f t="shared" si="5"/>
        <v>43</v>
      </c>
      <c r="I49" s="511">
        <f t="shared" si="5"/>
        <v>10</v>
      </c>
      <c r="J49" s="511">
        <f t="shared" si="5"/>
        <v>0</v>
      </c>
      <c r="K49" s="511">
        <f t="shared" si="5"/>
        <v>4</v>
      </c>
      <c r="L49" s="511">
        <f t="shared" si="5"/>
        <v>4</v>
      </c>
      <c r="M49" s="511">
        <f t="shared" si="5"/>
        <v>1</v>
      </c>
      <c r="N49" s="511">
        <f t="shared" si="5"/>
        <v>0</v>
      </c>
      <c r="O49" s="511">
        <f t="shared" si="5"/>
        <v>1</v>
      </c>
      <c r="P49" s="511">
        <f t="shared" si="5"/>
        <v>8</v>
      </c>
      <c r="Q49" s="511">
        <f t="shared" si="5"/>
        <v>0</v>
      </c>
      <c r="R49" s="511">
        <f t="shared" si="5"/>
        <v>0</v>
      </c>
      <c r="S49" s="511">
        <f t="shared" si="5"/>
        <v>0</v>
      </c>
      <c r="T49" s="511">
        <f t="shared" si="5"/>
        <v>7</v>
      </c>
      <c r="U49" s="511">
        <f t="shared" si="5"/>
        <v>0</v>
      </c>
      <c r="V49" s="511">
        <f t="shared" si="5"/>
        <v>1</v>
      </c>
      <c r="W49" s="511">
        <f t="shared" si="5"/>
        <v>1</v>
      </c>
      <c r="X49" s="511">
        <f t="shared" si="5"/>
        <v>5</v>
      </c>
      <c r="Y49" s="511">
        <f t="shared" si="5"/>
        <v>1</v>
      </c>
      <c r="Z49" s="511">
        <f t="shared" si="5"/>
        <v>0</v>
      </c>
      <c r="AA49" s="511">
        <f t="shared" si="5"/>
        <v>0</v>
      </c>
      <c r="AB49" s="511">
        <f t="shared" si="5"/>
        <v>47</v>
      </c>
      <c r="AC49" s="511">
        <f t="shared" si="5"/>
        <v>9</v>
      </c>
      <c r="AD49" s="511">
        <f t="shared" si="5"/>
        <v>3</v>
      </c>
      <c r="AE49" s="511">
        <f t="shared" si="5"/>
        <v>0</v>
      </c>
      <c r="AF49" s="511">
        <f t="shared" si="5"/>
        <v>0</v>
      </c>
      <c r="AG49" s="511">
        <f t="shared" si="5"/>
        <v>0</v>
      </c>
      <c r="AK49" s="477" t="s">
        <v>287</v>
      </c>
      <c r="AL49" s="478" t="s">
        <v>281</v>
      </c>
      <c r="AM49" s="479" t="s">
        <v>279</v>
      </c>
      <c r="AN49" s="480" t="s">
        <v>287</v>
      </c>
      <c r="AO49" s="478" t="s">
        <v>282</v>
      </c>
      <c r="AP49" s="511">
        <f t="shared" si="6"/>
        <v>0</v>
      </c>
      <c r="AQ49" s="511">
        <f t="shared" si="6"/>
        <v>0</v>
      </c>
      <c r="AR49" s="511">
        <f t="shared" si="6"/>
        <v>0</v>
      </c>
      <c r="AS49" s="511">
        <f t="shared" si="6"/>
        <v>0</v>
      </c>
      <c r="AT49" s="511">
        <f t="shared" si="6"/>
        <v>0</v>
      </c>
      <c r="AU49" s="511">
        <f t="shared" si="6"/>
        <v>1</v>
      </c>
      <c r="AV49" s="511">
        <f t="shared" si="6"/>
        <v>0</v>
      </c>
      <c r="AW49" s="511">
        <f t="shared" si="6"/>
        <v>2</v>
      </c>
      <c r="AX49" s="511">
        <f t="shared" si="6"/>
        <v>0</v>
      </c>
      <c r="AY49" s="511">
        <f t="shared" si="6"/>
        <v>0</v>
      </c>
      <c r="AZ49" s="511">
        <f t="shared" si="6"/>
        <v>0</v>
      </c>
      <c r="BA49" s="511">
        <f t="shared" si="6"/>
        <v>0</v>
      </c>
    </row>
    <row r="50" spans="3:53" ht="26.25" customHeight="1">
      <c r="C50" s="477" t="s">
        <v>251</v>
      </c>
      <c r="D50" s="478" t="s">
        <v>246</v>
      </c>
      <c r="E50" s="479" t="s">
        <v>243</v>
      </c>
      <c r="F50" s="480" t="s">
        <v>251</v>
      </c>
      <c r="G50" s="478" t="s">
        <v>247</v>
      </c>
      <c r="H50" s="511">
        <f t="shared" si="5"/>
        <v>67</v>
      </c>
      <c r="I50" s="511">
        <f t="shared" si="5"/>
        <v>10</v>
      </c>
      <c r="J50" s="511">
        <f t="shared" si="5"/>
        <v>1</v>
      </c>
      <c r="K50" s="511">
        <f t="shared" si="5"/>
        <v>3</v>
      </c>
      <c r="L50" s="511">
        <f t="shared" si="5"/>
        <v>7</v>
      </c>
      <c r="M50" s="511">
        <f t="shared" si="5"/>
        <v>0</v>
      </c>
      <c r="N50" s="511">
        <f t="shared" si="5"/>
        <v>0</v>
      </c>
      <c r="O50" s="511">
        <f t="shared" si="5"/>
        <v>0</v>
      </c>
      <c r="P50" s="511">
        <f t="shared" si="5"/>
        <v>13</v>
      </c>
      <c r="Q50" s="511">
        <f t="shared" si="5"/>
        <v>1</v>
      </c>
      <c r="R50" s="511">
        <f t="shared" si="5"/>
        <v>0</v>
      </c>
      <c r="S50" s="511">
        <f t="shared" si="5"/>
        <v>0</v>
      </c>
      <c r="T50" s="511">
        <f t="shared" si="5"/>
        <v>10</v>
      </c>
      <c r="U50" s="511">
        <f t="shared" si="5"/>
        <v>0</v>
      </c>
      <c r="V50" s="511">
        <f t="shared" si="5"/>
        <v>0</v>
      </c>
      <c r="W50" s="511">
        <f t="shared" si="5"/>
        <v>0</v>
      </c>
      <c r="X50" s="511">
        <f t="shared" si="5"/>
        <v>3</v>
      </c>
      <c r="Y50" s="511">
        <f t="shared" si="5"/>
        <v>1</v>
      </c>
      <c r="Z50" s="511">
        <f t="shared" si="5"/>
        <v>0</v>
      </c>
      <c r="AA50" s="511">
        <f t="shared" si="5"/>
        <v>0</v>
      </c>
      <c r="AB50" s="511">
        <f t="shared" si="5"/>
        <v>54</v>
      </c>
      <c r="AC50" s="511">
        <f t="shared" si="5"/>
        <v>13</v>
      </c>
      <c r="AD50" s="511">
        <f t="shared" si="5"/>
        <v>1</v>
      </c>
      <c r="AE50" s="511">
        <f t="shared" si="5"/>
        <v>2</v>
      </c>
      <c r="AF50" s="511">
        <f t="shared" si="5"/>
        <v>0</v>
      </c>
      <c r="AG50" s="511">
        <f t="shared" si="5"/>
        <v>0</v>
      </c>
      <c r="AK50" s="477" t="s">
        <v>287</v>
      </c>
      <c r="AL50" s="478" t="s">
        <v>282</v>
      </c>
      <c r="AM50" s="479" t="s">
        <v>279</v>
      </c>
      <c r="AN50" s="480" t="s">
        <v>287</v>
      </c>
      <c r="AO50" s="478" t="s">
        <v>283</v>
      </c>
      <c r="AP50" s="511">
        <f t="shared" si="6"/>
        <v>0</v>
      </c>
      <c r="AQ50" s="511">
        <f t="shared" si="6"/>
        <v>0</v>
      </c>
      <c r="AR50" s="511">
        <f t="shared" si="6"/>
        <v>0</v>
      </c>
      <c r="AS50" s="511">
        <f t="shared" si="6"/>
        <v>0</v>
      </c>
      <c r="AT50" s="511">
        <f t="shared" si="6"/>
        <v>0</v>
      </c>
      <c r="AU50" s="511">
        <f t="shared" si="6"/>
        <v>0</v>
      </c>
      <c r="AV50" s="511">
        <f t="shared" si="6"/>
        <v>0</v>
      </c>
      <c r="AW50" s="511">
        <f t="shared" si="6"/>
        <v>2</v>
      </c>
      <c r="AX50" s="511">
        <f t="shared" si="6"/>
        <v>0</v>
      </c>
      <c r="AY50" s="511">
        <f t="shared" si="6"/>
        <v>0</v>
      </c>
      <c r="AZ50" s="511">
        <f t="shared" si="6"/>
        <v>0</v>
      </c>
      <c r="BA50" s="511">
        <f t="shared" si="6"/>
        <v>0</v>
      </c>
    </row>
    <row r="51" spans="3:53" ht="26.25" customHeight="1">
      <c r="C51" s="477" t="s">
        <v>251</v>
      </c>
      <c r="D51" s="478" t="s">
        <v>247</v>
      </c>
      <c r="E51" s="479" t="s">
        <v>243</v>
      </c>
      <c r="F51" s="480" t="s">
        <v>251</v>
      </c>
      <c r="G51" s="478" t="s">
        <v>248</v>
      </c>
      <c r="H51" s="511">
        <f t="shared" si="5"/>
        <v>70</v>
      </c>
      <c r="I51" s="511">
        <f t="shared" si="5"/>
        <v>23</v>
      </c>
      <c r="J51" s="511">
        <f t="shared" si="5"/>
        <v>2</v>
      </c>
      <c r="K51" s="511">
        <f t="shared" si="5"/>
        <v>4</v>
      </c>
      <c r="L51" s="511">
        <f t="shared" si="5"/>
        <v>6</v>
      </c>
      <c r="M51" s="511">
        <f t="shared" si="5"/>
        <v>2</v>
      </c>
      <c r="N51" s="511">
        <f t="shared" si="5"/>
        <v>0</v>
      </c>
      <c r="O51" s="511">
        <f t="shared" si="5"/>
        <v>0</v>
      </c>
      <c r="P51" s="511">
        <f t="shared" si="5"/>
        <v>11</v>
      </c>
      <c r="Q51" s="511">
        <f t="shared" si="5"/>
        <v>0</v>
      </c>
      <c r="R51" s="511">
        <f t="shared" si="5"/>
        <v>0</v>
      </c>
      <c r="S51" s="511">
        <f t="shared" si="5"/>
        <v>0</v>
      </c>
      <c r="T51" s="511">
        <f t="shared" si="5"/>
        <v>5</v>
      </c>
      <c r="U51" s="511">
        <f t="shared" si="5"/>
        <v>1</v>
      </c>
      <c r="V51" s="511">
        <f t="shared" si="5"/>
        <v>0</v>
      </c>
      <c r="W51" s="511">
        <f t="shared" si="5"/>
        <v>0</v>
      </c>
      <c r="X51" s="511">
        <f t="shared" si="5"/>
        <v>7</v>
      </c>
      <c r="Y51" s="511">
        <f t="shared" si="5"/>
        <v>2</v>
      </c>
      <c r="Z51" s="511">
        <f t="shared" si="5"/>
        <v>0</v>
      </c>
      <c r="AA51" s="511">
        <f t="shared" si="5"/>
        <v>0</v>
      </c>
      <c r="AB51" s="511">
        <f t="shared" si="5"/>
        <v>64</v>
      </c>
      <c r="AC51" s="511">
        <f t="shared" si="5"/>
        <v>8</v>
      </c>
      <c r="AD51" s="511">
        <f t="shared" si="5"/>
        <v>0</v>
      </c>
      <c r="AE51" s="511">
        <f t="shared" si="5"/>
        <v>4</v>
      </c>
      <c r="AF51" s="511">
        <f t="shared" si="5"/>
        <v>0</v>
      </c>
      <c r="AG51" s="511">
        <f t="shared" si="5"/>
        <v>0</v>
      </c>
      <c r="AK51" s="477" t="s">
        <v>287</v>
      </c>
      <c r="AL51" s="478" t="s">
        <v>283</v>
      </c>
      <c r="AM51" s="479" t="s">
        <v>279</v>
      </c>
      <c r="AN51" s="480" t="s">
        <v>287</v>
      </c>
      <c r="AO51" s="478" t="s">
        <v>284</v>
      </c>
      <c r="AP51" s="511">
        <f t="shared" si="6"/>
        <v>1</v>
      </c>
      <c r="AQ51" s="511">
        <f t="shared" si="6"/>
        <v>0</v>
      </c>
      <c r="AR51" s="511">
        <f t="shared" si="6"/>
        <v>0</v>
      </c>
      <c r="AS51" s="511">
        <f t="shared" si="6"/>
        <v>0</v>
      </c>
      <c r="AT51" s="511">
        <f t="shared" si="6"/>
        <v>1</v>
      </c>
      <c r="AU51" s="511">
        <f t="shared" si="6"/>
        <v>2</v>
      </c>
      <c r="AV51" s="511">
        <f t="shared" si="6"/>
        <v>0</v>
      </c>
      <c r="AW51" s="511">
        <f t="shared" si="6"/>
        <v>0</v>
      </c>
      <c r="AX51" s="511">
        <f t="shared" si="6"/>
        <v>0</v>
      </c>
      <c r="AY51" s="511">
        <f t="shared" si="6"/>
        <v>0</v>
      </c>
      <c r="AZ51" s="511">
        <f t="shared" si="6"/>
        <v>0</v>
      </c>
      <c r="BA51" s="511">
        <f t="shared" si="6"/>
        <v>0</v>
      </c>
    </row>
    <row r="52" spans="3:53" ht="26.25" customHeight="1">
      <c r="C52" s="477" t="s">
        <v>251</v>
      </c>
      <c r="D52" s="478" t="s">
        <v>248</v>
      </c>
      <c r="E52" s="479" t="s">
        <v>243</v>
      </c>
      <c r="F52" s="480" t="s">
        <v>251</v>
      </c>
      <c r="G52" s="478" t="s">
        <v>249</v>
      </c>
      <c r="H52" s="511">
        <f t="shared" si="5"/>
        <v>66</v>
      </c>
      <c r="I52" s="511">
        <f t="shared" si="5"/>
        <v>10</v>
      </c>
      <c r="J52" s="511">
        <f t="shared" si="5"/>
        <v>1</v>
      </c>
      <c r="K52" s="511">
        <f t="shared" si="5"/>
        <v>5</v>
      </c>
      <c r="L52" s="511">
        <f t="shared" si="5"/>
        <v>4</v>
      </c>
      <c r="M52" s="511">
        <f t="shared" si="5"/>
        <v>0</v>
      </c>
      <c r="N52" s="511">
        <f t="shared" si="5"/>
        <v>0</v>
      </c>
      <c r="O52" s="511">
        <f t="shared" si="5"/>
        <v>0</v>
      </c>
      <c r="P52" s="511">
        <f t="shared" si="5"/>
        <v>5</v>
      </c>
      <c r="Q52" s="511">
        <f t="shared" si="5"/>
        <v>0</v>
      </c>
      <c r="R52" s="511">
        <f t="shared" si="5"/>
        <v>0</v>
      </c>
      <c r="S52" s="511">
        <f t="shared" si="5"/>
        <v>1</v>
      </c>
      <c r="T52" s="511">
        <f t="shared" si="5"/>
        <v>9</v>
      </c>
      <c r="U52" s="511">
        <f t="shared" si="5"/>
        <v>0</v>
      </c>
      <c r="V52" s="511">
        <f t="shared" si="5"/>
        <v>1</v>
      </c>
      <c r="W52" s="511">
        <f t="shared" si="5"/>
        <v>0</v>
      </c>
      <c r="X52" s="511">
        <f t="shared" si="5"/>
        <v>1</v>
      </c>
      <c r="Y52" s="511">
        <f t="shared" si="5"/>
        <v>2</v>
      </c>
      <c r="Z52" s="511">
        <f t="shared" si="5"/>
        <v>2</v>
      </c>
      <c r="AA52" s="511">
        <f t="shared" si="5"/>
        <v>0</v>
      </c>
      <c r="AB52" s="511">
        <f t="shared" si="5"/>
        <v>34</v>
      </c>
      <c r="AC52" s="511">
        <f t="shared" si="5"/>
        <v>5</v>
      </c>
      <c r="AD52" s="511">
        <f t="shared" si="5"/>
        <v>2</v>
      </c>
      <c r="AE52" s="511">
        <f t="shared" ref="AE52:AG53" si="7">AE15-AE14</f>
        <v>1</v>
      </c>
      <c r="AF52" s="511">
        <f t="shared" si="7"/>
        <v>0</v>
      </c>
      <c r="AG52" s="511">
        <f t="shared" si="7"/>
        <v>0</v>
      </c>
      <c r="AK52" s="477" t="s">
        <v>287</v>
      </c>
      <c r="AL52" s="478" t="s">
        <v>284</v>
      </c>
      <c r="AM52" s="479" t="s">
        <v>279</v>
      </c>
      <c r="AN52" s="480" t="s">
        <v>287</v>
      </c>
      <c r="AO52" s="478" t="s">
        <v>285</v>
      </c>
      <c r="AP52" s="511">
        <f t="shared" si="6"/>
        <v>0</v>
      </c>
      <c r="AQ52" s="511">
        <f t="shared" si="6"/>
        <v>0</v>
      </c>
      <c r="AR52" s="511">
        <f t="shared" si="6"/>
        <v>0</v>
      </c>
      <c r="AS52" s="511">
        <f t="shared" si="6"/>
        <v>0</v>
      </c>
      <c r="AT52" s="511">
        <f t="shared" si="6"/>
        <v>0</v>
      </c>
      <c r="AU52" s="511">
        <f t="shared" si="6"/>
        <v>0</v>
      </c>
      <c r="AV52" s="511">
        <f t="shared" si="6"/>
        <v>1</v>
      </c>
      <c r="AW52" s="511">
        <f t="shared" si="6"/>
        <v>0</v>
      </c>
      <c r="AX52" s="511">
        <f t="shared" si="6"/>
        <v>1</v>
      </c>
      <c r="AY52" s="511">
        <f t="shared" si="6"/>
        <v>0</v>
      </c>
      <c r="AZ52" s="511">
        <f t="shared" si="6"/>
        <v>0</v>
      </c>
      <c r="BA52" s="511">
        <f t="shared" si="6"/>
        <v>0</v>
      </c>
    </row>
    <row r="53" spans="3:53" ht="26.25" customHeight="1">
      <c r="C53" s="497" t="s">
        <v>251</v>
      </c>
      <c r="D53" s="498" t="s">
        <v>249</v>
      </c>
      <c r="E53" s="499" t="s">
        <v>243</v>
      </c>
      <c r="F53" s="486" t="s">
        <v>252</v>
      </c>
      <c r="G53" s="484" t="s">
        <v>242</v>
      </c>
      <c r="H53" s="511">
        <f t="shared" ref="H53:AE53" si="8">H16-H15</f>
        <v>47</v>
      </c>
      <c r="I53" s="511">
        <f t="shared" si="8"/>
        <v>7</v>
      </c>
      <c r="J53" s="511">
        <f t="shared" si="8"/>
        <v>0</v>
      </c>
      <c r="K53" s="511">
        <f t="shared" si="8"/>
        <v>6</v>
      </c>
      <c r="L53" s="511">
        <f t="shared" si="8"/>
        <v>3</v>
      </c>
      <c r="M53" s="511">
        <f t="shared" si="8"/>
        <v>1</v>
      </c>
      <c r="N53" s="511">
        <f t="shared" si="8"/>
        <v>0</v>
      </c>
      <c r="O53" s="511">
        <f t="shared" si="8"/>
        <v>0</v>
      </c>
      <c r="P53" s="511">
        <f t="shared" si="8"/>
        <v>6</v>
      </c>
      <c r="Q53" s="511">
        <f t="shared" si="8"/>
        <v>0</v>
      </c>
      <c r="R53" s="511">
        <f t="shared" si="8"/>
        <v>0</v>
      </c>
      <c r="S53" s="511">
        <f t="shared" si="8"/>
        <v>0</v>
      </c>
      <c r="T53" s="511">
        <f t="shared" si="8"/>
        <v>16</v>
      </c>
      <c r="U53" s="511">
        <f t="shared" si="8"/>
        <v>2</v>
      </c>
      <c r="V53" s="511">
        <f t="shared" si="8"/>
        <v>2</v>
      </c>
      <c r="W53" s="511">
        <f t="shared" si="8"/>
        <v>0</v>
      </c>
      <c r="X53" s="511">
        <f t="shared" si="8"/>
        <v>8</v>
      </c>
      <c r="Y53" s="511">
        <f t="shared" si="8"/>
        <v>0</v>
      </c>
      <c r="Z53" s="511">
        <f t="shared" si="8"/>
        <v>0</v>
      </c>
      <c r="AA53" s="511">
        <f t="shared" si="8"/>
        <v>0</v>
      </c>
      <c r="AB53" s="511">
        <f t="shared" si="8"/>
        <v>45</v>
      </c>
      <c r="AC53" s="511">
        <f t="shared" si="8"/>
        <v>14</v>
      </c>
      <c r="AD53" s="511">
        <f t="shared" si="8"/>
        <v>0</v>
      </c>
      <c r="AE53" s="511">
        <f t="shared" si="8"/>
        <v>8</v>
      </c>
      <c r="AF53" s="511">
        <f t="shared" si="7"/>
        <v>0</v>
      </c>
      <c r="AG53" s="511">
        <f t="shared" si="7"/>
        <v>0</v>
      </c>
      <c r="AK53" s="497" t="s">
        <v>287</v>
      </c>
      <c r="AL53" s="498" t="s">
        <v>285</v>
      </c>
      <c r="AM53" s="499" t="s">
        <v>279</v>
      </c>
      <c r="AN53" s="486" t="s">
        <v>288</v>
      </c>
      <c r="AO53" s="484" t="s">
        <v>278</v>
      </c>
      <c r="AP53" s="511">
        <f t="shared" si="6"/>
        <v>0</v>
      </c>
      <c r="AQ53" s="511">
        <f t="shared" si="6"/>
        <v>0</v>
      </c>
      <c r="AR53" s="511">
        <f t="shared" si="6"/>
        <v>0</v>
      </c>
      <c r="AS53" s="511">
        <f t="shared" si="6"/>
        <v>0</v>
      </c>
      <c r="AT53" s="511">
        <f t="shared" si="6"/>
        <v>0</v>
      </c>
      <c r="AU53" s="511">
        <f t="shared" si="6"/>
        <v>0</v>
      </c>
      <c r="AV53" s="511">
        <f t="shared" si="6"/>
        <v>0</v>
      </c>
      <c r="AW53" s="511">
        <f t="shared" si="6"/>
        <v>0</v>
      </c>
      <c r="AX53" s="511">
        <f t="shared" si="6"/>
        <v>0</v>
      </c>
      <c r="AY53" s="511">
        <f t="shared" si="6"/>
        <v>0</v>
      </c>
      <c r="AZ53" s="511">
        <f t="shared" si="6"/>
        <v>0</v>
      </c>
      <c r="BA53" s="511">
        <f t="shared" si="6"/>
        <v>0</v>
      </c>
    </row>
    <row r="54" spans="3:53" ht="26.25" customHeight="1">
      <c r="C54" s="512"/>
      <c r="D54" s="513"/>
      <c r="E54" s="514"/>
      <c r="F54" s="504"/>
      <c r="G54" s="516"/>
      <c r="H54" s="511"/>
      <c r="I54" s="511"/>
      <c r="J54" s="511"/>
      <c r="K54" s="511"/>
      <c r="L54" s="511"/>
      <c r="M54" s="511"/>
      <c r="N54" s="511"/>
      <c r="O54" s="511"/>
      <c r="P54" s="511"/>
      <c r="Q54" s="511"/>
      <c r="R54" s="511"/>
      <c r="S54" s="511"/>
      <c r="T54" s="511"/>
      <c r="U54" s="511"/>
      <c r="V54" s="511"/>
      <c r="W54" s="511"/>
      <c r="X54" s="511"/>
      <c r="Y54" s="511"/>
      <c r="Z54" s="511"/>
      <c r="AA54" s="511"/>
      <c r="AB54" s="511"/>
      <c r="AC54" s="511"/>
      <c r="AD54" s="511"/>
      <c r="AE54" s="511"/>
      <c r="AF54" s="511"/>
      <c r="AG54" s="511"/>
      <c r="AK54" s="512"/>
      <c r="AL54" s="513"/>
      <c r="AM54" s="514"/>
      <c r="AN54" s="504"/>
      <c r="AO54" s="516"/>
      <c r="AP54" s="511"/>
      <c r="AQ54" s="511"/>
      <c r="AR54" s="511"/>
      <c r="AS54" s="511"/>
      <c r="AT54" s="511"/>
      <c r="AU54" s="511"/>
      <c r="AV54" s="511"/>
      <c r="AW54" s="511"/>
      <c r="AX54" s="511"/>
      <c r="AY54" s="511"/>
      <c r="AZ54" s="511"/>
      <c r="BA54" s="511"/>
    </row>
    <row r="55" spans="3:53" ht="26.25" customHeight="1">
      <c r="C55" s="501" t="s">
        <v>252</v>
      </c>
      <c r="D55" s="502" t="s">
        <v>242</v>
      </c>
      <c r="E55" s="503" t="s">
        <v>243</v>
      </c>
      <c r="F55" s="504" t="s">
        <v>253</v>
      </c>
      <c r="G55" s="516" t="s">
        <v>242</v>
      </c>
      <c r="H55" s="511">
        <f t="shared" ref="H55:AG59" si="9">H17-H16</f>
        <v>377</v>
      </c>
      <c r="I55" s="511">
        <f t="shared" si="9"/>
        <v>88</v>
      </c>
      <c r="J55" s="511">
        <f t="shared" si="9"/>
        <v>9</v>
      </c>
      <c r="K55" s="511">
        <f t="shared" si="9"/>
        <v>49</v>
      </c>
      <c r="L55" s="511">
        <f t="shared" si="9"/>
        <v>30</v>
      </c>
      <c r="M55" s="511">
        <f t="shared" si="9"/>
        <v>4</v>
      </c>
      <c r="N55" s="511">
        <f t="shared" si="9"/>
        <v>0</v>
      </c>
      <c r="O55" s="511">
        <f t="shared" si="9"/>
        <v>1</v>
      </c>
      <c r="P55" s="511">
        <f t="shared" si="9"/>
        <v>36</v>
      </c>
      <c r="Q55" s="511">
        <f t="shared" si="9"/>
        <v>10</v>
      </c>
      <c r="R55" s="511">
        <f t="shared" si="9"/>
        <v>1</v>
      </c>
      <c r="S55" s="511">
        <f t="shared" si="9"/>
        <v>0</v>
      </c>
      <c r="T55" s="511">
        <f t="shared" si="9"/>
        <v>76</v>
      </c>
      <c r="U55" s="511">
        <f t="shared" si="9"/>
        <v>3</v>
      </c>
      <c r="V55" s="511">
        <f t="shared" si="9"/>
        <v>2</v>
      </c>
      <c r="W55" s="511">
        <f t="shared" si="9"/>
        <v>1</v>
      </c>
      <c r="X55" s="511">
        <f t="shared" si="9"/>
        <v>45</v>
      </c>
      <c r="Y55" s="511">
        <f t="shared" si="9"/>
        <v>4</v>
      </c>
      <c r="Z55" s="511">
        <f t="shared" si="9"/>
        <v>4</v>
      </c>
      <c r="AA55" s="511">
        <f t="shared" si="9"/>
        <v>3</v>
      </c>
      <c r="AB55" s="511">
        <f t="shared" si="9"/>
        <v>404</v>
      </c>
      <c r="AC55" s="511">
        <f t="shared" si="9"/>
        <v>46</v>
      </c>
      <c r="AD55" s="511">
        <f t="shared" si="9"/>
        <v>7</v>
      </c>
      <c r="AE55" s="511">
        <f t="shared" si="9"/>
        <v>36</v>
      </c>
      <c r="AF55" s="511">
        <f t="shared" si="9"/>
        <v>0</v>
      </c>
      <c r="AG55" s="511">
        <f t="shared" si="9"/>
        <v>0</v>
      </c>
      <c r="AK55" s="501" t="s">
        <v>288</v>
      </c>
      <c r="AL55" s="502" t="s">
        <v>278</v>
      </c>
      <c r="AM55" s="503" t="s">
        <v>279</v>
      </c>
      <c r="AN55" s="504" t="s">
        <v>289</v>
      </c>
      <c r="AO55" s="516" t="s">
        <v>278</v>
      </c>
      <c r="AP55" s="511">
        <f t="shared" ref="AP55:BA68" si="10">AP17-AP16</f>
        <v>6</v>
      </c>
      <c r="AQ55" s="511">
        <f t="shared" si="10"/>
        <v>0</v>
      </c>
      <c r="AR55" s="511">
        <f t="shared" si="10"/>
        <v>3</v>
      </c>
      <c r="AS55" s="511">
        <f t="shared" si="10"/>
        <v>0</v>
      </c>
      <c r="AT55" s="511">
        <f t="shared" si="10"/>
        <v>4</v>
      </c>
      <c r="AU55" s="511">
        <f t="shared" si="10"/>
        <v>1</v>
      </c>
      <c r="AV55" s="511">
        <f t="shared" si="10"/>
        <v>4</v>
      </c>
      <c r="AW55" s="511">
        <f t="shared" si="10"/>
        <v>2</v>
      </c>
      <c r="AX55" s="511">
        <f t="shared" si="10"/>
        <v>2</v>
      </c>
      <c r="AY55" s="511">
        <f t="shared" si="10"/>
        <v>0</v>
      </c>
      <c r="AZ55" s="511">
        <f t="shared" si="10"/>
        <v>4</v>
      </c>
      <c r="BA55" s="511">
        <f t="shared" si="10"/>
        <v>1</v>
      </c>
    </row>
    <row r="56" spans="3:53" ht="26.25" customHeight="1">
      <c r="C56" s="489" t="s">
        <v>253</v>
      </c>
      <c r="D56" s="490" t="s">
        <v>242</v>
      </c>
      <c r="E56" s="491" t="s">
        <v>243</v>
      </c>
      <c r="F56" s="507" t="s">
        <v>254</v>
      </c>
      <c r="G56" s="502" t="s">
        <v>242</v>
      </c>
      <c r="H56" s="511">
        <f t="shared" si="9"/>
        <v>256</v>
      </c>
      <c r="I56" s="511">
        <f t="shared" si="9"/>
        <v>53</v>
      </c>
      <c r="J56" s="511">
        <f t="shared" si="9"/>
        <v>7</v>
      </c>
      <c r="K56" s="511">
        <f t="shared" si="9"/>
        <v>44</v>
      </c>
      <c r="L56" s="511">
        <f t="shared" si="9"/>
        <v>10</v>
      </c>
      <c r="M56" s="511">
        <f t="shared" si="9"/>
        <v>6</v>
      </c>
      <c r="N56" s="511">
        <f t="shared" si="9"/>
        <v>0</v>
      </c>
      <c r="O56" s="511">
        <f t="shared" si="9"/>
        <v>2</v>
      </c>
      <c r="P56" s="511">
        <f t="shared" si="9"/>
        <v>4</v>
      </c>
      <c r="Q56" s="511">
        <f t="shared" si="9"/>
        <v>3</v>
      </c>
      <c r="R56" s="511">
        <f t="shared" si="9"/>
        <v>0</v>
      </c>
      <c r="S56" s="511">
        <f t="shared" si="9"/>
        <v>0</v>
      </c>
      <c r="T56" s="511">
        <f t="shared" si="9"/>
        <v>60</v>
      </c>
      <c r="U56" s="511">
        <f t="shared" si="9"/>
        <v>13</v>
      </c>
      <c r="V56" s="511">
        <f t="shared" si="9"/>
        <v>1</v>
      </c>
      <c r="W56" s="511">
        <f t="shared" si="9"/>
        <v>0</v>
      </c>
      <c r="X56" s="511">
        <f t="shared" si="9"/>
        <v>34</v>
      </c>
      <c r="Y56" s="511">
        <f t="shared" si="9"/>
        <v>9</v>
      </c>
      <c r="Z56" s="511">
        <f t="shared" si="9"/>
        <v>0</v>
      </c>
      <c r="AA56" s="511">
        <f t="shared" si="9"/>
        <v>1</v>
      </c>
      <c r="AB56" s="511">
        <f t="shared" si="9"/>
        <v>356</v>
      </c>
      <c r="AC56" s="511">
        <f t="shared" si="9"/>
        <v>58</v>
      </c>
      <c r="AD56" s="511">
        <f t="shared" si="9"/>
        <v>3</v>
      </c>
      <c r="AE56" s="511">
        <f t="shared" si="9"/>
        <v>38</v>
      </c>
      <c r="AF56" s="511">
        <f t="shared" si="9"/>
        <v>0</v>
      </c>
      <c r="AG56" s="511">
        <f t="shared" si="9"/>
        <v>0</v>
      </c>
      <c r="AK56" s="489" t="s">
        <v>289</v>
      </c>
      <c r="AL56" s="490" t="s">
        <v>278</v>
      </c>
      <c r="AM56" s="491" t="s">
        <v>279</v>
      </c>
      <c r="AN56" s="507" t="s">
        <v>290</v>
      </c>
      <c r="AO56" s="502" t="s">
        <v>278</v>
      </c>
      <c r="AP56" s="511">
        <f t="shared" si="10"/>
        <v>3</v>
      </c>
      <c r="AQ56" s="511">
        <f t="shared" si="10"/>
        <v>1</v>
      </c>
      <c r="AR56" s="511">
        <f t="shared" si="10"/>
        <v>2</v>
      </c>
      <c r="AS56" s="511">
        <f t="shared" si="10"/>
        <v>0</v>
      </c>
      <c r="AT56" s="511">
        <f t="shared" si="10"/>
        <v>5</v>
      </c>
      <c r="AU56" s="511">
        <f t="shared" si="10"/>
        <v>3</v>
      </c>
      <c r="AV56" s="511">
        <f t="shared" si="10"/>
        <v>0</v>
      </c>
      <c r="AW56" s="511">
        <f t="shared" si="10"/>
        <v>2</v>
      </c>
      <c r="AX56" s="511">
        <f t="shared" si="10"/>
        <v>6</v>
      </c>
      <c r="AY56" s="511">
        <f t="shared" si="10"/>
        <v>0</v>
      </c>
      <c r="AZ56" s="511">
        <f t="shared" si="10"/>
        <v>2</v>
      </c>
      <c r="BA56" s="511">
        <f t="shared" si="10"/>
        <v>0</v>
      </c>
    </row>
    <row r="57" spans="3:53" ht="26.25" customHeight="1">
      <c r="C57" s="501" t="s">
        <v>254</v>
      </c>
      <c r="D57" s="502" t="s">
        <v>242</v>
      </c>
      <c r="E57" s="503" t="s">
        <v>243</v>
      </c>
      <c r="F57" s="507" t="s">
        <v>255</v>
      </c>
      <c r="G57" s="502" t="s">
        <v>242</v>
      </c>
      <c r="H57" s="511">
        <f t="shared" si="9"/>
        <v>244</v>
      </c>
      <c r="I57" s="511">
        <f t="shared" si="9"/>
        <v>63</v>
      </c>
      <c r="J57" s="511">
        <f t="shared" si="9"/>
        <v>9</v>
      </c>
      <c r="K57" s="511">
        <f t="shared" si="9"/>
        <v>24</v>
      </c>
      <c r="L57" s="511">
        <f t="shared" si="9"/>
        <v>14</v>
      </c>
      <c r="M57" s="511">
        <f t="shared" si="9"/>
        <v>2</v>
      </c>
      <c r="N57" s="511">
        <f t="shared" si="9"/>
        <v>0</v>
      </c>
      <c r="O57" s="511">
        <f t="shared" si="9"/>
        <v>0</v>
      </c>
      <c r="P57" s="511">
        <f t="shared" si="9"/>
        <v>2</v>
      </c>
      <c r="Q57" s="511">
        <f t="shared" si="9"/>
        <v>0</v>
      </c>
      <c r="R57" s="511">
        <f t="shared" si="9"/>
        <v>0</v>
      </c>
      <c r="S57" s="511">
        <f t="shared" si="9"/>
        <v>0</v>
      </c>
      <c r="T57" s="511">
        <f t="shared" si="9"/>
        <v>44</v>
      </c>
      <c r="U57" s="511">
        <f t="shared" si="9"/>
        <v>7</v>
      </c>
      <c r="V57" s="511">
        <f t="shared" si="9"/>
        <v>2</v>
      </c>
      <c r="W57" s="511">
        <f t="shared" si="9"/>
        <v>3</v>
      </c>
      <c r="X57" s="511">
        <f t="shared" si="9"/>
        <v>34</v>
      </c>
      <c r="Y57" s="511">
        <f t="shared" si="9"/>
        <v>1</v>
      </c>
      <c r="Z57" s="511">
        <f t="shared" si="9"/>
        <v>1</v>
      </c>
      <c r="AA57" s="511">
        <f t="shared" si="9"/>
        <v>1</v>
      </c>
      <c r="AB57" s="511">
        <f t="shared" si="9"/>
        <v>330</v>
      </c>
      <c r="AC57" s="511">
        <f t="shared" si="9"/>
        <v>61</v>
      </c>
      <c r="AD57" s="511">
        <f t="shared" si="9"/>
        <v>2</v>
      </c>
      <c r="AE57" s="511">
        <f t="shared" si="9"/>
        <v>25</v>
      </c>
      <c r="AF57" s="511">
        <f t="shared" si="9"/>
        <v>0</v>
      </c>
      <c r="AG57" s="511">
        <f t="shared" si="9"/>
        <v>0</v>
      </c>
      <c r="AK57" s="501" t="s">
        <v>290</v>
      </c>
      <c r="AL57" s="502" t="s">
        <v>278</v>
      </c>
      <c r="AM57" s="503" t="s">
        <v>279</v>
      </c>
      <c r="AN57" s="507" t="s">
        <v>291</v>
      </c>
      <c r="AO57" s="502" t="s">
        <v>278</v>
      </c>
      <c r="AP57" s="511">
        <f t="shared" si="10"/>
        <v>1</v>
      </c>
      <c r="AQ57" s="511">
        <f t="shared" si="10"/>
        <v>0</v>
      </c>
      <c r="AR57" s="511">
        <f t="shared" si="10"/>
        <v>0</v>
      </c>
      <c r="AS57" s="511">
        <f t="shared" si="10"/>
        <v>0</v>
      </c>
      <c r="AT57" s="511">
        <f t="shared" si="10"/>
        <v>6</v>
      </c>
      <c r="AU57" s="511">
        <f t="shared" si="10"/>
        <v>3</v>
      </c>
      <c r="AV57" s="511">
        <f t="shared" si="10"/>
        <v>5</v>
      </c>
      <c r="AW57" s="511">
        <f t="shared" si="10"/>
        <v>3</v>
      </c>
      <c r="AX57" s="511">
        <f t="shared" si="10"/>
        <v>3</v>
      </c>
      <c r="AY57" s="511">
        <f t="shared" si="10"/>
        <v>0</v>
      </c>
      <c r="AZ57" s="511">
        <f t="shared" si="10"/>
        <v>2</v>
      </c>
      <c r="BA57" s="511">
        <f t="shared" si="10"/>
        <v>0</v>
      </c>
    </row>
    <row r="58" spans="3:53" ht="26.25" customHeight="1">
      <c r="C58" s="501" t="s">
        <v>255</v>
      </c>
      <c r="D58" s="502" t="s">
        <v>242</v>
      </c>
      <c r="E58" s="503" t="s">
        <v>243</v>
      </c>
      <c r="F58" s="507" t="s">
        <v>256</v>
      </c>
      <c r="G58" s="502" t="s">
        <v>242</v>
      </c>
      <c r="H58" s="511">
        <f t="shared" si="9"/>
        <v>373</v>
      </c>
      <c r="I58" s="511">
        <f t="shared" si="9"/>
        <v>60</v>
      </c>
      <c r="J58" s="511">
        <f t="shared" si="9"/>
        <v>2</v>
      </c>
      <c r="K58" s="511">
        <f t="shared" si="9"/>
        <v>25</v>
      </c>
      <c r="L58" s="511">
        <f t="shared" si="9"/>
        <v>27</v>
      </c>
      <c r="M58" s="511">
        <f t="shared" si="9"/>
        <v>1</v>
      </c>
      <c r="N58" s="511">
        <f t="shared" si="9"/>
        <v>0</v>
      </c>
      <c r="O58" s="511">
        <f t="shared" si="9"/>
        <v>3</v>
      </c>
      <c r="P58" s="511">
        <f t="shared" si="9"/>
        <v>24</v>
      </c>
      <c r="Q58" s="511">
        <f t="shared" si="9"/>
        <v>5</v>
      </c>
      <c r="R58" s="511">
        <f t="shared" si="9"/>
        <v>0</v>
      </c>
      <c r="S58" s="511">
        <f t="shared" si="9"/>
        <v>1</v>
      </c>
      <c r="T58" s="511">
        <f t="shared" si="9"/>
        <v>41</v>
      </c>
      <c r="U58" s="511">
        <f t="shared" si="9"/>
        <v>4</v>
      </c>
      <c r="V58" s="511">
        <f t="shared" si="9"/>
        <v>1</v>
      </c>
      <c r="W58" s="511">
        <f t="shared" si="9"/>
        <v>2</v>
      </c>
      <c r="X58" s="511">
        <f t="shared" si="9"/>
        <v>33</v>
      </c>
      <c r="Y58" s="511">
        <f t="shared" si="9"/>
        <v>4</v>
      </c>
      <c r="Z58" s="511">
        <f t="shared" si="9"/>
        <v>1</v>
      </c>
      <c r="AA58" s="511">
        <f t="shared" si="9"/>
        <v>2</v>
      </c>
      <c r="AB58" s="511">
        <f t="shared" si="9"/>
        <v>337</v>
      </c>
      <c r="AC58" s="511">
        <f t="shared" si="9"/>
        <v>43</v>
      </c>
      <c r="AD58" s="511">
        <f t="shared" si="9"/>
        <v>4</v>
      </c>
      <c r="AE58" s="511">
        <f t="shared" si="9"/>
        <v>25</v>
      </c>
      <c r="AF58" s="511">
        <f t="shared" si="9"/>
        <v>0</v>
      </c>
      <c r="AG58" s="511">
        <f t="shared" si="9"/>
        <v>0</v>
      </c>
      <c r="AK58" s="501" t="s">
        <v>291</v>
      </c>
      <c r="AL58" s="502" t="s">
        <v>278</v>
      </c>
      <c r="AM58" s="503" t="s">
        <v>279</v>
      </c>
      <c r="AN58" s="507" t="s">
        <v>292</v>
      </c>
      <c r="AO58" s="502" t="s">
        <v>278</v>
      </c>
      <c r="AP58" s="511">
        <f t="shared" si="10"/>
        <v>1</v>
      </c>
      <c r="AQ58" s="511">
        <f t="shared" si="10"/>
        <v>0</v>
      </c>
      <c r="AR58" s="511">
        <f t="shared" si="10"/>
        <v>3</v>
      </c>
      <c r="AS58" s="511">
        <f t="shared" si="10"/>
        <v>0</v>
      </c>
      <c r="AT58" s="511">
        <f t="shared" si="10"/>
        <v>4</v>
      </c>
      <c r="AU58" s="511">
        <f t="shared" si="10"/>
        <v>1</v>
      </c>
      <c r="AV58" s="511">
        <f t="shared" si="10"/>
        <v>3</v>
      </c>
      <c r="AW58" s="511">
        <f t="shared" si="10"/>
        <v>1</v>
      </c>
      <c r="AX58" s="511">
        <f t="shared" si="10"/>
        <v>2</v>
      </c>
      <c r="AY58" s="511">
        <f t="shared" si="10"/>
        <v>0</v>
      </c>
      <c r="AZ58" s="511">
        <f t="shared" si="10"/>
        <v>1</v>
      </c>
      <c r="BA58" s="511">
        <f t="shared" si="10"/>
        <v>1</v>
      </c>
    </row>
    <row r="59" spans="3:53" ht="26.25" customHeight="1">
      <c r="C59" s="501" t="s">
        <v>256</v>
      </c>
      <c r="D59" s="502" t="s">
        <v>242</v>
      </c>
      <c r="E59" s="503" t="s">
        <v>243</v>
      </c>
      <c r="F59" s="486" t="s">
        <v>257</v>
      </c>
      <c r="G59" s="484" t="s">
        <v>242</v>
      </c>
      <c r="H59" s="511">
        <f t="shared" si="9"/>
        <v>360</v>
      </c>
      <c r="I59" s="511">
        <f t="shared" si="9"/>
        <v>70</v>
      </c>
      <c r="J59" s="511">
        <f t="shared" si="9"/>
        <v>3</v>
      </c>
      <c r="K59" s="511">
        <f t="shared" si="9"/>
        <v>31</v>
      </c>
      <c r="L59" s="511">
        <f t="shared" si="9"/>
        <v>27</v>
      </c>
      <c r="M59" s="511">
        <f t="shared" si="9"/>
        <v>5</v>
      </c>
      <c r="N59" s="511">
        <f t="shared" si="9"/>
        <v>0</v>
      </c>
      <c r="O59" s="511">
        <f t="shared" si="9"/>
        <v>0</v>
      </c>
      <c r="P59" s="511">
        <f t="shared" si="9"/>
        <v>27</v>
      </c>
      <c r="Q59" s="511">
        <f t="shared" si="9"/>
        <v>1</v>
      </c>
      <c r="R59" s="511">
        <f t="shared" si="9"/>
        <v>0</v>
      </c>
      <c r="S59" s="511">
        <f t="shared" si="9"/>
        <v>0</v>
      </c>
      <c r="T59" s="511">
        <f t="shared" si="9"/>
        <v>33</v>
      </c>
      <c r="U59" s="511">
        <f t="shared" si="9"/>
        <v>0</v>
      </c>
      <c r="V59" s="511">
        <f t="shared" si="9"/>
        <v>1</v>
      </c>
      <c r="W59" s="511">
        <f t="shared" si="9"/>
        <v>1</v>
      </c>
      <c r="X59" s="511">
        <f t="shared" si="9"/>
        <v>37</v>
      </c>
      <c r="Y59" s="511">
        <f t="shared" si="9"/>
        <v>5</v>
      </c>
      <c r="Z59" s="511">
        <f t="shared" si="9"/>
        <v>1</v>
      </c>
      <c r="AA59" s="511">
        <f t="shared" si="9"/>
        <v>1</v>
      </c>
      <c r="AB59" s="511">
        <f t="shared" si="9"/>
        <v>355</v>
      </c>
      <c r="AC59" s="511">
        <f t="shared" si="9"/>
        <v>49</v>
      </c>
      <c r="AD59" s="511">
        <f t="shared" si="9"/>
        <v>4</v>
      </c>
      <c r="AE59" s="511">
        <f t="shared" ref="AE59:AG67" si="11">AE21-AE20</f>
        <v>35</v>
      </c>
      <c r="AF59" s="511">
        <f t="shared" si="11"/>
        <v>0</v>
      </c>
      <c r="AG59" s="511">
        <f t="shared" si="11"/>
        <v>0</v>
      </c>
      <c r="AK59" s="501" t="s">
        <v>292</v>
      </c>
      <c r="AL59" s="502" t="s">
        <v>278</v>
      </c>
      <c r="AM59" s="503" t="s">
        <v>279</v>
      </c>
      <c r="AN59" s="486" t="s">
        <v>293</v>
      </c>
      <c r="AO59" s="484" t="s">
        <v>278</v>
      </c>
      <c r="AP59" s="511">
        <f t="shared" si="10"/>
        <v>6</v>
      </c>
      <c r="AQ59" s="511">
        <f t="shared" si="10"/>
        <v>3</v>
      </c>
      <c r="AR59" s="511">
        <f t="shared" si="10"/>
        <v>6</v>
      </c>
      <c r="AS59" s="511">
        <f t="shared" si="10"/>
        <v>0</v>
      </c>
      <c r="AT59" s="511">
        <f t="shared" si="10"/>
        <v>0</v>
      </c>
      <c r="AU59" s="511">
        <f t="shared" si="10"/>
        <v>2</v>
      </c>
      <c r="AV59" s="511">
        <f t="shared" si="10"/>
        <v>0</v>
      </c>
      <c r="AW59" s="511">
        <f t="shared" si="10"/>
        <v>0</v>
      </c>
      <c r="AX59" s="511">
        <f t="shared" si="10"/>
        <v>0</v>
      </c>
      <c r="AY59" s="511">
        <f t="shared" si="10"/>
        <v>2</v>
      </c>
      <c r="AZ59" s="511">
        <f t="shared" si="10"/>
        <v>1</v>
      </c>
      <c r="BA59" s="511">
        <f t="shared" si="10"/>
        <v>0</v>
      </c>
    </row>
    <row r="60" spans="3:53" ht="26.25" customHeight="1">
      <c r="C60" s="489" t="s">
        <v>257</v>
      </c>
      <c r="D60" s="490" t="s">
        <v>242</v>
      </c>
      <c r="E60" s="491" t="s">
        <v>243</v>
      </c>
      <c r="F60" s="507" t="s">
        <v>258</v>
      </c>
      <c r="G60" s="502" t="s">
        <v>242</v>
      </c>
      <c r="H60" s="511">
        <f t="shared" ref="H60:AE67" si="12">H22-H21</f>
        <v>409</v>
      </c>
      <c r="I60" s="511">
        <f t="shared" si="12"/>
        <v>68</v>
      </c>
      <c r="J60" s="511">
        <f t="shared" si="12"/>
        <v>2</v>
      </c>
      <c r="K60" s="511">
        <f t="shared" si="12"/>
        <v>34</v>
      </c>
      <c r="L60" s="511">
        <f t="shared" si="12"/>
        <v>30</v>
      </c>
      <c r="M60" s="511">
        <f t="shared" si="12"/>
        <v>5</v>
      </c>
      <c r="N60" s="511">
        <f t="shared" si="12"/>
        <v>0</v>
      </c>
      <c r="O60" s="511">
        <f t="shared" si="12"/>
        <v>5</v>
      </c>
      <c r="P60" s="511">
        <f t="shared" si="12"/>
        <v>25</v>
      </c>
      <c r="Q60" s="511">
        <f t="shared" si="12"/>
        <v>6</v>
      </c>
      <c r="R60" s="511">
        <f t="shared" si="12"/>
        <v>1</v>
      </c>
      <c r="S60" s="511">
        <f t="shared" si="12"/>
        <v>2</v>
      </c>
      <c r="T60" s="511">
        <f t="shared" si="12"/>
        <v>46</v>
      </c>
      <c r="U60" s="511">
        <f t="shared" si="12"/>
        <v>4</v>
      </c>
      <c r="V60" s="511">
        <f t="shared" si="12"/>
        <v>0</v>
      </c>
      <c r="W60" s="511">
        <f t="shared" si="12"/>
        <v>2</v>
      </c>
      <c r="X60" s="511">
        <f t="shared" si="12"/>
        <v>29</v>
      </c>
      <c r="Y60" s="511">
        <f t="shared" si="12"/>
        <v>5</v>
      </c>
      <c r="Z60" s="511">
        <f t="shared" si="12"/>
        <v>2</v>
      </c>
      <c r="AA60" s="511">
        <f t="shared" si="12"/>
        <v>1</v>
      </c>
      <c r="AB60" s="511">
        <f t="shared" si="12"/>
        <v>215</v>
      </c>
      <c r="AC60" s="511">
        <f t="shared" si="12"/>
        <v>38</v>
      </c>
      <c r="AD60" s="511">
        <f t="shared" si="12"/>
        <v>1</v>
      </c>
      <c r="AE60" s="511">
        <f t="shared" si="12"/>
        <v>19</v>
      </c>
      <c r="AF60" s="511">
        <f t="shared" si="11"/>
        <v>0</v>
      </c>
      <c r="AG60" s="511">
        <f t="shared" si="11"/>
        <v>0</v>
      </c>
      <c r="AK60" s="489" t="s">
        <v>293</v>
      </c>
      <c r="AL60" s="490" t="s">
        <v>278</v>
      </c>
      <c r="AM60" s="491" t="s">
        <v>279</v>
      </c>
      <c r="AN60" s="507" t="s">
        <v>294</v>
      </c>
      <c r="AO60" s="502" t="s">
        <v>278</v>
      </c>
      <c r="AP60" s="511">
        <f t="shared" si="10"/>
        <v>5</v>
      </c>
      <c r="AQ60" s="511">
        <f t="shared" si="10"/>
        <v>1</v>
      </c>
      <c r="AR60" s="511">
        <f t="shared" si="10"/>
        <v>3</v>
      </c>
      <c r="AS60" s="511">
        <f t="shared" si="10"/>
        <v>3</v>
      </c>
      <c r="AT60" s="511">
        <f t="shared" si="10"/>
        <v>0</v>
      </c>
      <c r="AU60" s="511">
        <f t="shared" si="10"/>
        <v>0</v>
      </c>
      <c r="AV60" s="511">
        <f t="shared" si="10"/>
        <v>0</v>
      </c>
      <c r="AW60" s="511">
        <f t="shared" si="10"/>
        <v>1</v>
      </c>
      <c r="AX60" s="511">
        <f t="shared" si="10"/>
        <v>0</v>
      </c>
      <c r="AY60" s="511">
        <f t="shared" si="10"/>
        <v>0</v>
      </c>
      <c r="AZ60" s="511">
        <f t="shared" si="10"/>
        <v>0</v>
      </c>
      <c r="BA60" s="511">
        <f t="shared" si="10"/>
        <v>0</v>
      </c>
    </row>
    <row r="61" spans="3:53" ht="26.25" customHeight="1">
      <c r="C61" s="501" t="s">
        <v>258</v>
      </c>
      <c r="D61" s="502" t="s">
        <v>242</v>
      </c>
      <c r="E61" s="503" t="s">
        <v>243</v>
      </c>
      <c r="F61" s="504" t="s">
        <v>259</v>
      </c>
      <c r="G61" s="516" t="s">
        <v>242</v>
      </c>
      <c r="H61" s="511">
        <f t="shared" si="12"/>
        <v>429</v>
      </c>
      <c r="I61" s="511">
        <f t="shared" si="12"/>
        <v>70</v>
      </c>
      <c r="J61" s="511">
        <f t="shared" si="12"/>
        <v>9</v>
      </c>
      <c r="K61" s="511">
        <f t="shared" si="12"/>
        <v>19</v>
      </c>
      <c r="L61" s="511">
        <f t="shared" si="12"/>
        <v>28</v>
      </c>
      <c r="M61" s="511">
        <f t="shared" si="12"/>
        <v>5</v>
      </c>
      <c r="N61" s="511">
        <f t="shared" si="12"/>
        <v>0</v>
      </c>
      <c r="O61" s="511">
        <f t="shared" si="12"/>
        <v>0</v>
      </c>
      <c r="P61" s="511">
        <f t="shared" si="12"/>
        <v>13</v>
      </c>
      <c r="Q61" s="511">
        <f t="shared" si="12"/>
        <v>3</v>
      </c>
      <c r="R61" s="511">
        <f t="shared" si="12"/>
        <v>0</v>
      </c>
      <c r="S61" s="511">
        <f t="shared" si="12"/>
        <v>0</v>
      </c>
      <c r="T61" s="511">
        <f t="shared" si="12"/>
        <v>34</v>
      </c>
      <c r="U61" s="511">
        <f t="shared" si="12"/>
        <v>4</v>
      </c>
      <c r="V61" s="511">
        <f t="shared" si="12"/>
        <v>2</v>
      </c>
      <c r="W61" s="511">
        <f t="shared" si="12"/>
        <v>1</v>
      </c>
      <c r="X61" s="511">
        <f t="shared" si="12"/>
        <v>30</v>
      </c>
      <c r="Y61" s="511">
        <f t="shared" si="12"/>
        <v>4</v>
      </c>
      <c r="Z61" s="511">
        <f t="shared" si="12"/>
        <v>2</v>
      </c>
      <c r="AA61" s="511">
        <f t="shared" si="12"/>
        <v>0</v>
      </c>
      <c r="AB61" s="511">
        <f t="shared" si="12"/>
        <v>308</v>
      </c>
      <c r="AC61" s="511">
        <f t="shared" si="12"/>
        <v>73</v>
      </c>
      <c r="AD61" s="511">
        <f t="shared" si="12"/>
        <v>8</v>
      </c>
      <c r="AE61" s="511">
        <f t="shared" si="12"/>
        <v>16</v>
      </c>
      <c r="AF61" s="511">
        <f t="shared" si="11"/>
        <v>0</v>
      </c>
      <c r="AG61" s="511">
        <f t="shared" si="11"/>
        <v>0</v>
      </c>
      <c r="AK61" s="501" t="s">
        <v>294</v>
      </c>
      <c r="AL61" s="502" t="s">
        <v>278</v>
      </c>
      <c r="AM61" s="503" t="s">
        <v>279</v>
      </c>
      <c r="AN61" s="504" t="s">
        <v>295</v>
      </c>
      <c r="AO61" s="516" t="s">
        <v>278</v>
      </c>
      <c r="AP61" s="511">
        <f t="shared" si="10"/>
        <v>4</v>
      </c>
      <c r="AQ61" s="511">
        <f t="shared" si="10"/>
        <v>1</v>
      </c>
      <c r="AR61" s="511">
        <f t="shared" si="10"/>
        <v>2</v>
      </c>
      <c r="AS61" s="511">
        <f t="shared" si="10"/>
        <v>2</v>
      </c>
      <c r="AT61" s="511">
        <f t="shared" si="10"/>
        <v>0</v>
      </c>
      <c r="AU61" s="511">
        <f t="shared" si="10"/>
        <v>4</v>
      </c>
      <c r="AV61" s="511">
        <f t="shared" si="10"/>
        <v>0</v>
      </c>
      <c r="AW61" s="511">
        <f t="shared" si="10"/>
        <v>0</v>
      </c>
      <c r="AX61" s="511">
        <f t="shared" si="10"/>
        <v>3</v>
      </c>
      <c r="AY61" s="511">
        <f t="shared" si="10"/>
        <v>1</v>
      </c>
      <c r="AZ61" s="511">
        <f t="shared" si="10"/>
        <v>1</v>
      </c>
      <c r="BA61" s="511">
        <f t="shared" si="10"/>
        <v>2</v>
      </c>
    </row>
    <row r="62" spans="3:53" ht="26.25" customHeight="1">
      <c r="C62" s="501" t="s">
        <v>259</v>
      </c>
      <c r="D62" s="502" t="s">
        <v>242</v>
      </c>
      <c r="E62" s="503" t="s">
        <v>243</v>
      </c>
      <c r="F62" s="507" t="s">
        <v>260</v>
      </c>
      <c r="G62" s="502" t="s">
        <v>242</v>
      </c>
      <c r="H62" s="511">
        <f t="shared" si="12"/>
        <v>355</v>
      </c>
      <c r="I62" s="511">
        <f t="shared" si="12"/>
        <v>51</v>
      </c>
      <c r="J62" s="511">
        <f t="shared" si="12"/>
        <v>4</v>
      </c>
      <c r="K62" s="511">
        <f t="shared" si="12"/>
        <v>21</v>
      </c>
      <c r="L62" s="511">
        <f t="shared" si="12"/>
        <v>9</v>
      </c>
      <c r="M62" s="511">
        <f t="shared" si="12"/>
        <v>6</v>
      </c>
      <c r="N62" s="511">
        <f t="shared" si="12"/>
        <v>0</v>
      </c>
      <c r="O62" s="511">
        <f t="shared" si="12"/>
        <v>2</v>
      </c>
      <c r="P62" s="511">
        <f t="shared" si="12"/>
        <v>11</v>
      </c>
      <c r="Q62" s="511">
        <f t="shared" si="12"/>
        <v>1</v>
      </c>
      <c r="R62" s="511">
        <f t="shared" si="12"/>
        <v>0</v>
      </c>
      <c r="S62" s="511">
        <f t="shared" si="12"/>
        <v>0</v>
      </c>
      <c r="T62" s="511">
        <f t="shared" si="12"/>
        <v>56</v>
      </c>
      <c r="U62" s="511">
        <f t="shared" si="12"/>
        <v>8</v>
      </c>
      <c r="V62" s="511">
        <f t="shared" si="12"/>
        <v>2</v>
      </c>
      <c r="W62" s="511">
        <f t="shared" si="12"/>
        <v>2</v>
      </c>
      <c r="X62" s="511">
        <f t="shared" si="12"/>
        <v>70</v>
      </c>
      <c r="Y62" s="511">
        <f t="shared" si="12"/>
        <v>9</v>
      </c>
      <c r="Z62" s="511">
        <f t="shared" si="12"/>
        <v>3</v>
      </c>
      <c r="AA62" s="511">
        <f t="shared" si="12"/>
        <v>0</v>
      </c>
      <c r="AB62" s="511">
        <f t="shared" si="12"/>
        <v>369</v>
      </c>
      <c r="AC62" s="511">
        <f t="shared" si="12"/>
        <v>57</v>
      </c>
      <c r="AD62" s="511">
        <f t="shared" si="12"/>
        <v>6</v>
      </c>
      <c r="AE62" s="511">
        <f t="shared" si="12"/>
        <v>42</v>
      </c>
      <c r="AF62" s="511">
        <f t="shared" si="11"/>
        <v>0</v>
      </c>
      <c r="AG62" s="511">
        <f t="shared" si="11"/>
        <v>0</v>
      </c>
      <c r="AK62" s="501" t="s">
        <v>295</v>
      </c>
      <c r="AL62" s="502" t="s">
        <v>278</v>
      </c>
      <c r="AM62" s="503" t="s">
        <v>279</v>
      </c>
      <c r="AN62" s="507" t="s">
        <v>296</v>
      </c>
      <c r="AO62" s="502" t="s">
        <v>278</v>
      </c>
      <c r="AP62" s="511">
        <f t="shared" si="10"/>
        <v>1</v>
      </c>
      <c r="AQ62" s="511">
        <f t="shared" si="10"/>
        <v>1</v>
      </c>
      <c r="AR62" s="511">
        <f t="shared" si="10"/>
        <v>2</v>
      </c>
      <c r="AS62" s="511">
        <f t="shared" si="10"/>
        <v>0</v>
      </c>
      <c r="AT62" s="511">
        <f t="shared" si="10"/>
        <v>0</v>
      </c>
      <c r="AU62" s="511">
        <f t="shared" si="10"/>
        <v>4</v>
      </c>
      <c r="AV62" s="511">
        <f t="shared" si="10"/>
        <v>0</v>
      </c>
      <c r="AW62" s="511">
        <f t="shared" si="10"/>
        <v>0</v>
      </c>
      <c r="AX62" s="511">
        <f t="shared" si="10"/>
        <v>2</v>
      </c>
      <c r="AY62" s="511">
        <f t="shared" si="10"/>
        <v>0</v>
      </c>
      <c r="AZ62" s="511">
        <f t="shared" si="10"/>
        <v>4</v>
      </c>
      <c r="BA62" s="511">
        <f t="shared" si="10"/>
        <v>1</v>
      </c>
    </row>
    <row r="63" spans="3:53" ht="26.25" customHeight="1">
      <c r="C63" s="469" t="s">
        <v>260</v>
      </c>
      <c r="D63" s="470" t="s">
        <v>242</v>
      </c>
      <c r="E63" s="471" t="s">
        <v>243</v>
      </c>
      <c r="F63" s="472" t="s">
        <v>260</v>
      </c>
      <c r="G63" s="470" t="s">
        <v>245</v>
      </c>
      <c r="H63" s="511">
        <f t="shared" si="12"/>
        <v>59</v>
      </c>
      <c r="I63" s="511">
        <f t="shared" si="12"/>
        <v>8</v>
      </c>
      <c r="J63" s="511">
        <f t="shared" si="12"/>
        <v>1</v>
      </c>
      <c r="K63" s="511">
        <f t="shared" si="12"/>
        <v>1</v>
      </c>
      <c r="L63" s="511">
        <f t="shared" si="12"/>
        <v>2</v>
      </c>
      <c r="M63" s="511">
        <f t="shared" si="12"/>
        <v>0</v>
      </c>
      <c r="N63" s="511">
        <f t="shared" si="12"/>
        <v>0</v>
      </c>
      <c r="O63" s="511">
        <f t="shared" si="12"/>
        <v>0</v>
      </c>
      <c r="P63" s="511">
        <f t="shared" si="12"/>
        <v>0</v>
      </c>
      <c r="Q63" s="511">
        <f t="shared" si="12"/>
        <v>0</v>
      </c>
      <c r="R63" s="511">
        <f t="shared" si="12"/>
        <v>0</v>
      </c>
      <c r="S63" s="511">
        <f t="shared" si="12"/>
        <v>0</v>
      </c>
      <c r="T63" s="511">
        <f t="shared" si="12"/>
        <v>11</v>
      </c>
      <c r="U63" s="511">
        <f t="shared" si="12"/>
        <v>0</v>
      </c>
      <c r="V63" s="511">
        <f t="shared" si="12"/>
        <v>1</v>
      </c>
      <c r="W63" s="511">
        <f t="shared" si="12"/>
        <v>0</v>
      </c>
      <c r="X63" s="511">
        <f t="shared" si="12"/>
        <v>8</v>
      </c>
      <c r="Y63" s="511">
        <f t="shared" si="12"/>
        <v>0</v>
      </c>
      <c r="Z63" s="511">
        <f t="shared" si="12"/>
        <v>0</v>
      </c>
      <c r="AA63" s="511">
        <f t="shared" si="12"/>
        <v>0</v>
      </c>
      <c r="AB63" s="511">
        <f t="shared" si="12"/>
        <v>51</v>
      </c>
      <c r="AC63" s="511">
        <f t="shared" si="12"/>
        <v>12</v>
      </c>
      <c r="AD63" s="511">
        <f t="shared" si="12"/>
        <v>2</v>
      </c>
      <c r="AE63" s="511">
        <f t="shared" si="12"/>
        <v>4</v>
      </c>
      <c r="AF63" s="511">
        <f t="shared" si="11"/>
        <v>0</v>
      </c>
      <c r="AG63" s="511">
        <f t="shared" si="11"/>
        <v>0</v>
      </c>
      <c r="AK63" s="469" t="s">
        <v>296</v>
      </c>
      <c r="AL63" s="470" t="s">
        <v>278</v>
      </c>
      <c r="AM63" s="471" t="s">
        <v>279</v>
      </c>
      <c r="AN63" s="472" t="s">
        <v>296</v>
      </c>
      <c r="AO63" s="470" t="s">
        <v>281</v>
      </c>
      <c r="AP63" s="511">
        <f t="shared" si="10"/>
        <v>0</v>
      </c>
      <c r="AQ63" s="511">
        <f t="shared" si="10"/>
        <v>0</v>
      </c>
      <c r="AR63" s="511">
        <f t="shared" si="10"/>
        <v>0</v>
      </c>
      <c r="AS63" s="511">
        <f t="shared" si="10"/>
        <v>0</v>
      </c>
      <c r="AT63" s="511">
        <f t="shared" si="10"/>
        <v>0</v>
      </c>
      <c r="AU63" s="511">
        <f t="shared" si="10"/>
        <v>1</v>
      </c>
      <c r="AV63" s="511">
        <f t="shared" si="10"/>
        <v>1</v>
      </c>
      <c r="AW63" s="511">
        <f t="shared" si="10"/>
        <v>0</v>
      </c>
      <c r="AX63" s="511">
        <f t="shared" si="10"/>
        <v>1</v>
      </c>
      <c r="AY63" s="511">
        <f t="shared" si="10"/>
        <v>0</v>
      </c>
      <c r="AZ63" s="511">
        <f t="shared" si="10"/>
        <v>2</v>
      </c>
      <c r="BA63" s="511">
        <f t="shared" si="10"/>
        <v>0</v>
      </c>
    </row>
    <row r="64" spans="3:53" ht="26.25" customHeight="1">
      <c r="C64" s="477" t="s">
        <v>260</v>
      </c>
      <c r="D64" s="478" t="s">
        <v>245</v>
      </c>
      <c r="E64" s="479" t="s">
        <v>243</v>
      </c>
      <c r="F64" s="480" t="s">
        <v>260</v>
      </c>
      <c r="G64" s="478" t="s">
        <v>246</v>
      </c>
      <c r="H64" s="511">
        <f t="shared" si="12"/>
        <v>74</v>
      </c>
      <c r="I64" s="511">
        <f t="shared" si="12"/>
        <v>16</v>
      </c>
      <c r="J64" s="511">
        <f t="shared" si="12"/>
        <v>0</v>
      </c>
      <c r="K64" s="511">
        <f t="shared" si="12"/>
        <v>1</v>
      </c>
      <c r="L64" s="511">
        <f t="shared" si="12"/>
        <v>1</v>
      </c>
      <c r="M64" s="511">
        <f t="shared" si="12"/>
        <v>0</v>
      </c>
      <c r="N64" s="511">
        <f t="shared" si="12"/>
        <v>0</v>
      </c>
      <c r="O64" s="511">
        <f t="shared" si="12"/>
        <v>0</v>
      </c>
      <c r="P64" s="511">
        <f t="shared" si="12"/>
        <v>2</v>
      </c>
      <c r="Q64" s="511">
        <f t="shared" si="12"/>
        <v>0</v>
      </c>
      <c r="R64" s="511">
        <f t="shared" si="12"/>
        <v>0</v>
      </c>
      <c r="S64" s="511">
        <f t="shared" si="12"/>
        <v>0</v>
      </c>
      <c r="T64" s="511">
        <f t="shared" si="12"/>
        <v>4</v>
      </c>
      <c r="U64" s="511">
        <f t="shared" si="12"/>
        <v>1</v>
      </c>
      <c r="V64" s="511">
        <f t="shared" si="12"/>
        <v>0</v>
      </c>
      <c r="W64" s="511">
        <f t="shared" si="12"/>
        <v>0</v>
      </c>
      <c r="X64" s="511">
        <f t="shared" si="12"/>
        <v>9</v>
      </c>
      <c r="Y64" s="511">
        <f t="shared" si="12"/>
        <v>0</v>
      </c>
      <c r="Z64" s="511">
        <f t="shared" si="12"/>
        <v>0</v>
      </c>
      <c r="AA64" s="511">
        <f t="shared" si="12"/>
        <v>0</v>
      </c>
      <c r="AB64" s="511">
        <f t="shared" si="12"/>
        <v>44</v>
      </c>
      <c r="AC64" s="511">
        <f t="shared" si="12"/>
        <v>16</v>
      </c>
      <c r="AD64" s="511">
        <f t="shared" si="12"/>
        <v>1</v>
      </c>
      <c r="AE64" s="511">
        <f t="shared" si="12"/>
        <v>8</v>
      </c>
      <c r="AF64" s="511">
        <f t="shared" si="11"/>
        <v>0</v>
      </c>
      <c r="AG64" s="511">
        <f t="shared" si="11"/>
        <v>0</v>
      </c>
      <c r="AK64" s="477" t="s">
        <v>296</v>
      </c>
      <c r="AL64" s="478" t="s">
        <v>281</v>
      </c>
      <c r="AM64" s="479" t="s">
        <v>279</v>
      </c>
      <c r="AN64" s="480" t="s">
        <v>296</v>
      </c>
      <c r="AO64" s="478" t="s">
        <v>282</v>
      </c>
      <c r="AP64" s="511">
        <f t="shared" si="10"/>
        <v>1</v>
      </c>
      <c r="AQ64" s="511">
        <f t="shared" si="10"/>
        <v>0</v>
      </c>
      <c r="AR64" s="511">
        <f t="shared" si="10"/>
        <v>0</v>
      </c>
      <c r="AS64" s="511">
        <f t="shared" si="10"/>
        <v>0</v>
      </c>
      <c r="AT64" s="511">
        <f t="shared" si="10"/>
        <v>0</v>
      </c>
      <c r="AU64" s="511">
        <f t="shared" si="10"/>
        <v>0</v>
      </c>
      <c r="AV64" s="511">
        <f t="shared" si="10"/>
        <v>0</v>
      </c>
      <c r="AW64" s="511">
        <f t="shared" si="10"/>
        <v>0</v>
      </c>
      <c r="AX64" s="511">
        <f t="shared" si="10"/>
        <v>0</v>
      </c>
      <c r="AY64" s="511">
        <f t="shared" si="10"/>
        <v>0</v>
      </c>
      <c r="AZ64" s="511">
        <f t="shared" si="10"/>
        <v>0</v>
      </c>
      <c r="BA64" s="511">
        <f t="shared" si="10"/>
        <v>0</v>
      </c>
    </row>
    <row r="65" spans="3:53" ht="26.25" customHeight="1">
      <c r="C65" s="477" t="s">
        <v>260</v>
      </c>
      <c r="D65" s="478" t="s">
        <v>246</v>
      </c>
      <c r="E65" s="479" t="s">
        <v>243</v>
      </c>
      <c r="F65" s="480" t="s">
        <v>260</v>
      </c>
      <c r="G65" s="478" t="s">
        <v>247</v>
      </c>
      <c r="H65" s="511">
        <f t="shared" si="12"/>
        <v>50</v>
      </c>
      <c r="I65" s="511">
        <f t="shared" si="12"/>
        <v>6</v>
      </c>
      <c r="J65" s="511">
        <f t="shared" si="12"/>
        <v>0</v>
      </c>
      <c r="K65" s="511">
        <f t="shared" si="12"/>
        <v>2</v>
      </c>
      <c r="L65" s="511">
        <f t="shared" si="12"/>
        <v>5</v>
      </c>
      <c r="M65" s="511">
        <f t="shared" si="12"/>
        <v>1</v>
      </c>
      <c r="N65" s="511">
        <f t="shared" si="12"/>
        <v>0</v>
      </c>
      <c r="O65" s="511">
        <f t="shared" si="12"/>
        <v>0</v>
      </c>
      <c r="P65" s="511">
        <f t="shared" si="12"/>
        <v>2</v>
      </c>
      <c r="Q65" s="511">
        <f t="shared" si="12"/>
        <v>0</v>
      </c>
      <c r="R65" s="511">
        <f t="shared" si="12"/>
        <v>0</v>
      </c>
      <c r="S65" s="511">
        <f t="shared" si="12"/>
        <v>0</v>
      </c>
      <c r="T65" s="511">
        <f t="shared" si="12"/>
        <v>12</v>
      </c>
      <c r="U65" s="511">
        <f t="shared" si="12"/>
        <v>0</v>
      </c>
      <c r="V65" s="511">
        <f t="shared" si="12"/>
        <v>0</v>
      </c>
      <c r="W65" s="511">
        <f t="shared" si="12"/>
        <v>0</v>
      </c>
      <c r="X65" s="511">
        <f t="shared" si="12"/>
        <v>7</v>
      </c>
      <c r="Y65" s="511">
        <f t="shared" si="12"/>
        <v>0</v>
      </c>
      <c r="Z65" s="511">
        <f t="shared" si="12"/>
        <v>0</v>
      </c>
      <c r="AA65" s="511">
        <f t="shared" si="12"/>
        <v>0</v>
      </c>
      <c r="AB65" s="511">
        <f t="shared" si="12"/>
        <v>54</v>
      </c>
      <c r="AC65" s="511">
        <f t="shared" si="12"/>
        <v>14</v>
      </c>
      <c r="AD65" s="511">
        <f t="shared" si="12"/>
        <v>1</v>
      </c>
      <c r="AE65" s="511">
        <f t="shared" si="12"/>
        <v>7</v>
      </c>
      <c r="AF65" s="511">
        <f t="shared" si="11"/>
        <v>0</v>
      </c>
      <c r="AG65" s="511">
        <f t="shared" si="11"/>
        <v>0</v>
      </c>
      <c r="AK65" s="477" t="s">
        <v>296</v>
      </c>
      <c r="AL65" s="478" t="s">
        <v>282</v>
      </c>
      <c r="AM65" s="479" t="s">
        <v>279</v>
      </c>
      <c r="AN65" s="480" t="s">
        <v>296</v>
      </c>
      <c r="AO65" s="478" t="s">
        <v>283</v>
      </c>
      <c r="AP65" s="511">
        <f t="shared" si="10"/>
        <v>1</v>
      </c>
      <c r="AQ65" s="511">
        <f t="shared" si="10"/>
        <v>0</v>
      </c>
      <c r="AR65" s="511">
        <f t="shared" si="10"/>
        <v>0</v>
      </c>
      <c r="AS65" s="511">
        <f t="shared" si="10"/>
        <v>0</v>
      </c>
      <c r="AT65" s="511">
        <f t="shared" si="10"/>
        <v>0</v>
      </c>
      <c r="AU65" s="511">
        <f t="shared" si="10"/>
        <v>0</v>
      </c>
      <c r="AV65" s="511">
        <f t="shared" si="10"/>
        <v>3</v>
      </c>
      <c r="AW65" s="511">
        <f t="shared" si="10"/>
        <v>1</v>
      </c>
      <c r="AX65" s="511">
        <f t="shared" si="10"/>
        <v>0</v>
      </c>
      <c r="AY65" s="511">
        <f t="shared" si="10"/>
        <v>0</v>
      </c>
      <c r="AZ65" s="511">
        <f t="shared" si="10"/>
        <v>0</v>
      </c>
      <c r="BA65" s="511">
        <f t="shared" si="10"/>
        <v>0</v>
      </c>
    </row>
    <row r="66" spans="3:53" ht="26.25" customHeight="1">
      <c r="C66" s="477" t="s">
        <v>260</v>
      </c>
      <c r="D66" s="478" t="s">
        <v>247</v>
      </c>
      <c r="E66" s="479" t="s">
        <v>243</v>
      </c>
      <c r="F66" s="480" t="s">
        <v>260</v>
      </c>
      <c r="G66" s="478" t="s">
        <v>248</v>
      </c>
      <c r="H66" s="511">
        <f t="shared" si="12"/>
        <v>109</v>
      </c>
      <c r="I66" s="511">
        <f t="shared" si="12"/>
        <v>12</v>
      </c>
      <c r="J66" s="511">
        <f t="shared" si="12"/>
        <v>0</v>
      </c>
      <c r="K66" s="511">
        <f t="shared" si="12"/>
        <v>2</v>
      </c>
      <c r="L66" s="511">
        <f t="shared" si="12"/>
        <v>5</v>
      </c>
      <c r="M66" s="511">
        <f t="shared" si="12"/>
        <v>0</v>
      </c>
      <c r="N66" s="511">
        <f t="shared" si="12"/>
        <v>0</v>
      </c>
      <c r="O66" s="511">
        <f t="shared" si="12"/>
        <v>0</v>
      </c>
      <c r="P66" s="511">
        <f t="shared" si="12"/>
        <v>2</v>
      </c>
      <c r="Q66" s="511">
        <f t="shared" si="12"/>
        <v>0</v>
      </c>
      <c r="R66" s="511">
        <f t="shared" si="12"/>
        <v>0</v>
      </c>
      <c r="S66" s="511">
        <f t="shared" si="12"/>
        <v>0</v>
      </c>
      <c r="T66" s="511">
        <f t="shared" si="12"/>
        <v>10</v>
      </c>
      <c r="U66" s="511">
        <f t="shared" si="12"/>
        <v>1</v>
      </c>
      <c r="V66" s="511">
        <f t="shared" si="12"/>
        <v>0</v>
      </c>
      <c r="W66" s="511">
        <f t="shared" si="12"/>
        <v>0</v>
      </c>
      <c r="X66" s="511">
        <f t="shared" si="12"/>
        <v>14</v>
      </c>
      <c r="Y66" s="511">
        <f t="shared" si="12"/>
        <v>0</v>
      </c>
      <c r="Z66" s="511">
        <f t="shared" si="12"/>
        <v>0</v>
      </c>
      <c r="AA66" s="511">
        <f t="shared" si="12"/>
        <v>0</v>
      </c>
      <c r="AB66" s="511">
        <f t="shared" si="12"/>
        <v>51</v>
      </c>
      <c r="AC66" s="511">
        <f t="shared" si="12"/>
        <v>10</v>
      </c>
      <c r="AD66" s="511">
        <f t="shared" si="12"/>
        <v>1</v>
      </c>
      <c r="AE66" s="511">
        <f t="shared" si="12"/>
        <v>6</v>
      </c>
      <c r="AF66" s="511">
        <f t="shared" si="11"/>
        <v>0</v>
      </c>
      <c r="AG66" s="511">
        <f t="shared" si="11"/>
        <v>0</v>
      </c>
      <c r="AK66" s="477" t="s">
        <v>296</v>
      </c>
      <c r="AL66" s="478" t="s">
        <v>283</v>
      </c>
      <c r="AM66" s="479" t="s">
        <v>279</v>
      </c>
      <c r="AN66" s="480" t="s">
        <v>296</v>
      </c>
      <c r="AO66" s="478" t="s">
        <v>284</v>
      </c>
      <c r="AP66" s="511">
        <f t="shared" si="10"/>
        <v>0</v>
      </c>
      <c r="AQ66" s="511">
        <f t="shared" si="10"/>
        <v>0</v>
      </c>
      <c r="AR66" s="511">
        <f t="shared" si="10"/>
        <v>0</v>
      </c>
      <c r="AS66" s="511">
        <f t="shared" si="10"/>
        <v>0</v>
      </c>
      <c r="AT66" s="511">
        <f t="shared" si="10"/>
        <v>1</v>
      </c>
      <c r="AU66" s="511">
        <f t="shared" si="10"/>
        <v>1</v>
      </c>
      <c r="AV66" s="511">
        <f t="shared" si="10"/>
        <v>0</v>
      </c>
      <c r="AW66" s="511">
        <f t="shared" si="10"/>
        <v>0</v>
      </c>
      <c r="AX66" s="511">
        <f t="shared" si="10"/>
        <v>0</v>
      </c>
      <c r="AY66" s="511">
        <f t="shared" si="10"/>
        <v>0</v>
      </c>
      <c r="AZ66" s="511">
        <f t="shared" si="10"/>
        <v>1</v>
      </c>
      <c r="BA66" s="511">
        <f t="shared" si="10"/>
        <v>0</v>
      </c>
    </row>
    <row r="67" spans="3:53" ht="26.25" customHeight="1">
      <c r="C67" s="477" t="s">
        <v>260</v>
      </c>
      <c r="D67" s="478" t="s">
        <v>248</v>
      </c>
      <c r="E67" s="479" t="s">
        <v>243</v>
      </c>
      <c r="F67" s="480" t="s">
        <v>260</v>
      </c>
      <c r="G67" s="478" t="s">
        <v>249</v>
      </c>
      <c r="H67" s="511">
        <f t="shared" si="12"/>
        <v>70</v>
      </c>
      <c r="I67" s="511">
        <f t="shared" si="12"/>
        <v>10</v>
      </c>
      <c r="J67" s="511">
        <f t="shared" si="12"/>
        <v>1</v>
      </c>
      <c r="K67" s="511">
        <f t="shared" si="12"/>
        <v>0</v>
      </c>
      <c r="L67" s="511">
        <f t="shared" si="12"/>
        <v>1</v>
      </c>
      <c r="M67" s="511">
        <f t="shared" si="12"/>
        <v>0</v>
      </c>
      <c r="N67" s="511">
        <f t="shared" si="12"/>
        <v>0</v>
      </c>
      <c r="O67" s="511">
        <f t="shared" si="12"/>
        <v>0</v>
      </c>
      <c r="P67" s="511">
        <f t="shared" si="12"/>
        <v>0</v>
      </c>
      <c r="Q67" s="511">
        <f t="shared" si="12"/>
        <v>0</v>
      </c>
      <c r="R67" s="511">
        <f t="shared" si="12"/>
        <v>0</v>
      </c>
      <c r="S67" s="511">
        <f t="shared" si="12"/>
        <v>0</v>
      </c>
      <c r="T67" s="511">
        <f t="shared" si="12"/>
        <v>12</v>
      </c>
      <c r="U67" s="511">
        <f t="shared" si="12"/>
        <v>0</v>
      </c>
      <c r="V67" s="511">
        <f t="shared" si="12"/>
        <v>0</v>
      </c>
      <c r="W67" s="511">
        <f t="shared" si="12"/>
        <v>1</v>
      </c>
      <c r="X67" s="511">
        <f t="shared" si="12"/>
        <v>10</v>
      </c>
      <c r="Y67" s="511">
        <f t="shared" si="12"/>
        <v>2</v>
      </c>
      <c r="Z67" s="511">
        <f t="shared" si="12"/>
        <v>0</v>
      </c>
      <c r="AA67" s="511">
        <f t="shared" si="12"/>
        <v>0</v>
      </c>
      <c r="AB67" s="511">
        <f t="shared" si="12"/>
        <v>60</v>
      </c>
      <c r="AC67" s="511">
        <f t="shared" si="12"/>
        <v>10</v>
      </c>
      <c r="AD67" s="511">
        <f t="shared" si="12"/>
        <v>0</v>
      </c>
      <c r="AE67" s="511">
        <f t="shared" si="12"/>
        <v>4</v>
      </c>
      <c r="AF67" s="511">
        <f t="shared" si="11"/>
        <v>0</v>
      </c>
      <c r="AG67" s="511">
        <f t="shared" si="11"/>
        <v>0</v>
      </c>
      <c r="AK67" s="477" t="s">
        <v>296</v>
      </c>
      <c r="AL67" s="478" t="s">
        <v>284</v>
      </c>
      <c r="AM67" s="479" t="s">
        <v>279</v>
      </c>
      <c r="AN67" s="480" t="s">
        <v>296</v>
      </c>
      <c r="AO67" s="478" t="s">
        <v>285</v>
      </c>
      <c r="AP67" s="511">
        <f t="shared" si="10"/>
        <v>0</v>
      </c>
      <c r="AQ67" s="511">
        <f t="shared" si="10"/>
        <v>0</v>
      </c>
      <c r="AR67" s="511">
        <f t="shared" si="10"/>
        <v>0</v>
      </c>
      <c r="AS67" s="511">
        <f t="shared" si="10"/>
        <v>0</v>
      </c>
      <c r="AT67" s="511">
        <f t="shared" si="10"/>
        <v>0</v>
      </c>
      <c r="AU67" s="511">
        <f t="shared" si="10"/>
        <v>4</v>
      </c>
      <c r="AV67" s="511">
        <f t="shared" si="10"/>
        <v>1</v>
      </c>
      <c r="AW67" s="511">
        <f t="shared" si="10"/>
        <v>1</v>
      </c>
      <c r="AX67" s="511">
        <f t="shared" si="10"/>
        <v>0</v>
      </c>
      <c r="AY67" s="511">
        <f t="shared" si="10"/>
        <v>0</v>
      </c>
      <c r="AZ67" s="511">
        <f t="shared" si="10"/>
        <v>0</v>
      </c>
      <c r="BA67" s="511">
        <f t="shared" si="10"/>
        <v>0</v>
      </c>
    </row>
    <row r="68" spans="3:53" ht="26.25" customHeight="1">
      <c r="C68" s="483" t="s">
        <v>260</v>
      </c>
      <c r="D68" s="484" t="s">
        <v>249</v>
      </c>
      <c r="E68" s="485" t="s">
        <v>243</v>
      </c>
      <c r="F68" s="486" t="s">
        <v>261</v>
      </c>
      <c r="G68" s="484" t="s">
        <v>242</v>
      </c>
      <c r="H68" s="511">
        <f t="shared" ref="H68:AE68" si="13">H30-H29</f>
        <v>87</v>
      </c>
      <c r="I68" s="511">
        <f t="shared" si="13"/>
        <v>10</v>
      </c>
      <c r="J68" s="511">
        <f t="shared" si="13"/>
        <v>0</v>
      </c>
      <c r="K68" s="511">
        <f t="shared" si="13"/>
        <v>4</v>
      </c>
      <c r="L68" s="511">
        <f t="shared" si="13"/>
        <v>15</v>
      </c>
      <c r="M68" s="511">
        <f t="shared" si="13"/>
        <v>0</v>
      </c>
      <c r="N68" s="511">
        <f t="shared" si="13"/>
        <v>0</v>
      </c>
      <c r="O68" s="511">
        <f t="shared" si="13"/>
        <v>0</v>
      </c>
      <c r="P68" s="511">
        <f t="shared" si="13"/>
        <v>3</v>
      </c>
      <c r="Q68" s="511">
        <f t="shared" si="13"/>
        <v>0</v>
      </c>
      <c r="R68" s="511">
        <f t="shared" si="13"/>
        <v>2</v>
      </c>
      <c r="S68" s="511">
        <f t="shared" si="13"/>
        <v>0</v>
      </c>
      <c r="T68" s="511">
        <f t="shared" si="13"/>
        <v>12</v>
      </c>
      <c r="U68" s="511">
        <f t="shared" si="13"/>
        <v>0</v>
      </c>
      <c r="V68" s="511">
        <f t="shared" si="13"/>
        <v>0</v>
      </c>
      <c r="W68" s="511">
        <f t="shared" si="13"/>
        <v>1</v>
      </c>
      <c r="X68" s="511">
        <f t="shared" si="13"/>
        <v>6</v>
      </c>
      <c r="Y68" s="511">
        <f t="shared" si="13"/>
        <v>2</v>
      </c>
      <c r="Z68" s="511">
        <f t="shared" si="13"/>
        <v>1</v>
      </c>
      <c r="AA68" s="511">
        <f t="shared" si="13"/>
        <v>0</v>
      </c>
      <c r="AB68" s="511">
        <f t="shared" si="13"/>
        <v>53</v>
      </c>
      <c r="AC68" s="511">
        <f t="shared" si="13"/>
        <v>2</v>
      </c>
      <c r="AD68" s="511">
        <f t="shared" si="13"/>
        <v>0</v>
      </c>
      <c r="AE68" s="511">
        <f t="shared" si="13"/>
        <v>4</v>
      </c>
      <c r="AF68" s="511">
        <f t="shared" ref="AF68:AG68" si="14">AF30-AF29</f>
        <v>0</v>
      </c>
      <c r="AG68" s="511">
        <f t="shared" si="14"/>
        <v>0</v>
      </c>
      <c r="AK68" s="483" t="s">
        <v>296</v>
      </c>
      <c r="AL68" s="484" t="s">
        <v>285</v>
      </c>
      <c r="AM68" s="485" t="s">
        <v>279</v>
      </c>
      <c r="AN68" s="486" t="s">
        <v>297</v>
      </c>
      <c r="AO68" s="484" t="s">
        <v>278</v>
      </c>
      <c r="AP68" s="511">
        <f t="shared" si="10"/>
        <v>0</v>
      </c>
      <c r="AQ68" s="511">
        <f t="shared" si="10"/>
        <v>0</v>
      </c>
      <c r="AR68" s="511">
        <f t="shared" si="10"/>
        <v>0</v>
      </c>
      <c r="AS68" s="511">
        <f t="shared" si="10"/>
        <v>0</v>
      </c>
      <c r="AT68" s="511">
        <f t="shared" si="10"/>
        <v>2</v>
      </c>
      <c r="AU68" s="511">
        <f t="shared" si="10"/>
        <v>1</v>
      </c>
      <c r="AV68" s="511">
        <f t="shared" si="10"/>
        <v>1</v>
      </c>
      <c r="AW68" s="511">
        <f t="shared" si="10"/>
        <v>0</v>
      </c>
      <c r="AX68" s="511">
        <f t="shared" si="10"/>
        <v>0</v>
      </c>
      <c r="AY68" s="511">
        <f t="shared" si="10"/>
        <v>0</v>
      </c>
      <c r="AZ68" s="511">
        <f t="shared" si="10"/>
        <v>0</v>
      </c>
      <c r="BA68" s="511">
        <f t="shared" si="10"/>
        <v>0</v>
      </c>
    </row>
    <row r="69" spans="3:53" ht="26.25" customHeight="1">
      <c r="C69" s="512"/>
      <c r="D69" s="513"/>
      <c r="E69" s="514"/>
      <c r="F69" s="515"/>
      <c r="G69" s="513"/>
      <c r="H69" s="511"/>
      <c r="I69" s="511"/>
      <c r="J69" s="511"/>
      <c r="K69" s="511"/>
      <c r="L69" s="511"/>
      <c r="M69" s="511"/>
      <c r="N69" s="511"/>
      <c r="O69" s="511"/>
      <c r="P69" s="511"/>
      <c r="Q69" s="511"/>
      <c r="R69" s="511"/>
      <c r="S69" s="511"/>
      <c r="T69" s="511"/>
      <c r="U69" s="511"/>
      <c r="V69" s="511"/>
      <c r="W69" s="511"/>
      <c r="X69" s="511"/>
      <c r="Y69" s="511"/>
      <c r="Z69" s="511"/>
      <c r="AA69" s="511"/>
      <c r="AB69" s="511"/>
      <c r="AC69" s="511"/>
      <c r="AD69" s="511"/>
      <c r="AE69" s="511"/>
      <c r="AF69" s="511"/>
      <c r="AG69" s="511"/>
      <c r="AK69" s="512"/>
      <c r="AL69" s="513"/>
      <c r="AM69" s="514"/>
      <c r="AN69" s="515"/>
      <c r="AO69" s="513"/>
      <c r="AP69" s="511"/>
      <c r="AQ69" s="511"/>
      <c r="AR69" s="511"/>
      <c r="AS69" s="511"/>
      <c r="AT69" s="511"/>
      <c r="AU69" s="511"/>
      <c r="AV69" s="511"/>
      <c r="AW69" s="511"/>
      <c r="AX69" s="511"/>
      <c r="AY69" s="511"/>
      <c r="AZ69" s="511"/>
      <c r="BA69" s="511"/>
    </row>
    <row r="70" spans="3:53" ht="26.25" customHeight="1">
      <c r="C70" s="469" t="s">
        <v>261</v>
      </c>
      <c r="D70" s="470" t="s">
        <v>242</v>
      </c>
      <c r="E70" s="471" t="s">
        <v>243</v>
      </c>
      <c r="F70" s="472" t="s">
        <v>261</v>
      </c>
      <c r="G70" s="470" t="s">
        <v>245</v>
      </c>
      <c r="H70" s="511">
        <f t="shared" ref="H70:AG74" si="15">H31-H30</f>
        <v>129</v>
      </c>
      <c r="I70" s="511">
        <f t="shared" si="15"/>
        <v>10</v>
      </c>
      <c r="J70" s="511">
        <f t="shared" si="15"/>
        <v>0</v>
      </c>
      <c r="K70" s="511">
        <f t="shared" si="15"/>
        <v>1</v>
      </c>
      <c r="L70" s="511">
        <f t="shared" si="15"/>
        <v>13</v>
      </c>
      <c r="M70" s="511">
        <f t="shared" si="15"/>
        <v>0</v>
      </c>
      <c r="N70" s="511">
        <f t="shared" si="15"/>
        <v>0</v>
      </c>
      <c r="O70" s="511">
        <f t="shared" si="15"/>
        <v>0</v>
      </c>
      <c r="P70" s="511">
        <f t="shared" si="15"/>
        <v>6</v>
      </c>
      <c r="Q70" s="511">
        <f t="shared" si="15"/>
        <v>1</v>
      </c>
      <c r="R70" s="511">
        <f t="shared" si="15"/>
        <v>0</v>
      </c>
      <c r="S70" s="511">
        <f t="shared" si="15"/>
        <v>0</v>
      </c>
      <c r="T70" s="511">
        <f t="shared" si="15"/>
        <v>10</v>
      </c>
      <c r="U70" s="511">
        <f t="shared" si="15"/>
        <v>1</v>
      </c>
      <c r="V70" s="511">
        <f t="shared" si="15"/>
        <v>0</v>
      </c>
      <c r="W70" s="511">
        <f t="shared" si="15"/>
        <v>0</v>
      </c>
      <c r="X70" s="511">
        <f t="shared" si="15"/>
        <v>11</v>
      </c>
      <c r="Y70" s="511">
        <f t="shared" si="15"/>
        <v>1</v>
      </c>
      <c r="Z70" s="511">
        <f t="shared" si="15"/>
        <v>0</v>
      </c>
      <c r="AA70" s="511">
        <f t="shared" si="15"/>
        <v>0</v>
      </c>
      <c r="AB70" s="511">
        <f t="shared" si="15"/>
        <v>85</v>
      </c>
      <c r="AC70" s="511">
        <f t="shared" si="15"/>
        <v>14</v>
      </c>
      <c r="AD70" s="511">
        <f t="shared" si="15"/>
        <v>1</v>
      </c>
      <c r="AE70" s="511">
        <f t="shared" si="15"/>
        <v>2</v>
      </c>
      <c r="AF70" s="511">
        <f t="shared" si="15"/>
        <v>0</v>
      </c>
      <c r="AG70" s="511">
        <f t="shared" si="15"/>
        <v>0</v>
      </c>
      <c r="AK70" s="469" t="s">
        <v>297</v>
      </c>
      <c r="AL70" s="470" t="s">
        <v>278</v>
      </c>
      <c r="AM70" s="471" t="s">
        <v>279</v>
      </c>
      <c r="AN70" s="472" t="s">
        <v>297</v>
      </c>
      <c r="AO70" s="470" t="s">
        <v>281</v>
      </c>
      <c r="AP70" s="511">
        <f t="shared" ref="AP70:BA75" si="16">AP31-AP30</f>
        <v>0</v>
      </c>
      <c r="AQ70" s="511">
        <f t="shared" si="16"/>
        <v>0</v>
      </c>
      <c r="AR70" s="511">
        <f t="shared" si="16"/>
        <v>0</v>
      </c>
      <c r="AS70" s="511">
        <f t="shared" si="16"/>
        <v>0</v>
      </c>
      <c r="AT70" s="511">
        <f t="shared" si="16"/>
        <v>1</v>
      </c>
      <c r="AU70" s="511">
        <f t="shared" si="16"/>
        <v>1</v>
      </c>
      <c r="AV70" s="511">
        <f t="shared" si="16"/>
        <v>0</v>
      </c>
      <c r="AW70" s="511">
        <f t="shared" si="16"/>
        <v>0</v>
      </c>
      <c r="AX70" s="511">
        <f t="shared" si="16"/>
        <v>1</v>
      </c>
      <c r="AY70" s="511">
        <f t="shared" si="16"/>
        <v>1</v>
      </c>
      <c r="AZ70" s="511">
        <f t="shared" si="16"/>
        <v>0</v>
      </c>
      <c r="BA70" s="511">
        <f t="shared" si="16"/>
        <v>0</v>
      </c>
    </row>
    <row r="71" spans="3:53" ht="26.25" customHeight="1">
      <c r="C71" s="477" t="s">
        <v>261</v>
      </c>
      <c r="D71" s="478" t="s">
        <v>245</v>
      </c>
      <c r="E71" s="479" t="s">
        <v>243</v>
      </c>
      <c r="F71" s="480" t="s">
        <v>261</v>
      </c>
      <c r="G71" s="478" t="s">
        <v>246</v>
      </c>
      <c r="H71" s="511">
        <f t="shared" si="15"/>
        <v>111</v>
      </c>
      <c r="I71" s="511">
        <f t="shared" si="15"/>
        <v>9</v>
      </c>
      <c r="J71" s="511">
        <f t="shared" si="15"/>
        <v>0</v>
      </c>
      <c r="K71" s="511">
        <f t="shared" si="15"/>
        <v>0</v>
      </c>
      <c r="L71" s="511">
        <f t="shared" si="15"/>
        <v>4</v>
      </c>
      <c r="M71" s="511">
        <f t="shared" si="15"/>
        <v>2</v>
      </c>
      <c r="N71" s="511">
        <f t="shared" si="15"/>
        <v>0</v>
      </c>
      <c r="O71" s="511">
        <f t="shared" si="15"/>
        <v>0</v>
      </c>
      <c r="P71" s="511">
        <f t="shared" si="15"/>
        <v>5</v>
      </c>
      <c r="Q71" s="511">
        <f t="shared" si="15"/>
        <v>0</v>
      </c>
      <c r="R71" s="511">
        <f t="shared" si="15"/>
        <v>0</v>
      </c>
      <c r="S71" s="511">
        <f t="shared" si="15"/>
        <v>0</v>
      </c>
      <c r="T71" s="511">
        <f t="shared" si="15"/>
        <v>5</v>
      </c>
      <c r="U71" s="511">
        <f t="shared" si="15"/>
        <v>2</v>
      </c>
      <c r="V71" s="511">
        <f t="shared" si="15"/>
        <v>1</v>
      </c>
      <c r="W71" s="511">
        <f t="shared" si="15"/>
        <v>0</v>
      </c>
      <c r="X71" s="511">
        <f t="shared" si="15"/>
        <v>8</v>
      </c>
      <c r="Y71" s="511">
        <f t="shared" si="15"/>
        <v>1</v>
      </c>
      <c r="Z71" s="511">
        <f t="shared" si="15"/>
        <v>0</v>
      </c>
      <c r="AA71" s="511">
        <f t="shared" si="15"/>
        <v>0</v>
      </c>
      <c r="AB71" s="511">
        <f t="shared" si="15"/>
        <v>44</v>
      </c>
      <c r="AC71" s="511">
        <f t="shared" si="15"/>
        <v>4</v>
      </c>
      <c r="AD71" s="511">
        <f t="shared" si="15"/>
        <v>0</v>
      </c>
      <c r="AE71" s="511">
        <f t="shared" si="15"/>
        <v>4</v>
      </c>
      <c r="AF71" s="511">
        <f t="shared" si="15"/>
        <v>0</v>
      </c>
      <c r="AG71" s="511">
        <f t="shared" si="15"/>
        <v>0</v>
      </c>
      <c r="AK71" s="477" t="s">
        <v>297</v>
      </c>
      <c r="AL71" s="478" t="s">
        <v>281</v>
      </c>
      <c r="AM71" s="479" t="s">
        <v>279</v>
      </c>
      <c r="AN71" s="480" t="s">
        <v>297</v>
      </c>
      <c r="AO71" s="478" t="s">
        <v>282</v>
      </c>
      <c r="AP71" s="511">
        <f t="shared" si="16"/>
        <v>0</v>
      </c>
      <c r="AQ71" s="511">
        <f t="shared" si="16"/>
        <v>0</v>
      </c>
      <c r="AR71" s="511">
        <f t="shared" si="16"/>
        <v>0</v>
      </c>
      <c r="AS71" s="511">
        <f t="shared" si="16"/>
        <v>0</v>
      </c>
      <c r="AT71" s="511">
        <f t="shared" si="16"/>
        <v>2</v>
      </c>
      <c r="AU71" s="511">
        <f t="shared" si="16"/>
        <v>3</v>
      </c>
      <c r="AV71" s="511">
        <f t="shared" si="16"/>
        <v>0</v>
      </c>
      <c r="AW71" s="511">
        <f t="shared" si="16"/>
        <v>0</v>
      </c>
      <c r="AX71" s="511">
        <f t="shared" si="16"/>
        <v>0</v>
      </c>
      <c r="AY71" s="511">
        <f t="shared" si="16"/>
        <v>0</v>
      </c>
      <c r="AZ71" s="511">
        <f t="shared" si="16"/>
        <v>0</v>
      </c>
      <c r="BA71" s="511">
        <f t="shared" si="16"/>
        <v>0</v>
      </c>
    </row>
    <row r="72" spans="3:53" ht="26.25" customHeight="1">
      <c r="C72" s="477" t="s">
        <v>261</v>
      </c>
      <c r="D72" s="478" t="s">
        <v>246</v>
      </c>
      <c r="E72" s="479" t="s">
        <v>243</v>
      </c>
      <c r="F72" s="480" t="s">
        <v>261</v>
      </c>
      <c r="G72" s="478" t="s">
        <v>247</v>
      </c>
      <c r="H72" s="511">
        <f t="shared" si="15"/>
        <v>86</v>
      </c>
      <c r="I72" s="511">
        <f t="shared" si="15"/>
        <v>10</v>
      </c>
      <c r="J72" s="511">
        <f t="shared" si="15"/>
        <v>1</v>
      </c>
      <c r="K72" s="511">
        <f t="shared" si="15"/>
        <v>0</v>
      </c>
      <c r="L72" s="511">
        <f t="shared" si="15"/>
        <v>11</v>
      </c>
      <c r="M72" s="511">
        <f t="shared" si="15"/>
        <v>0</v>
      </c>
      <c r="N72" s="511">
        <f t="shared" si="15"/>
        <v>0</v>
      </c>
      <c r="O72" s="511">
        <f t="shared" si="15"/>
        <v>0</v>
      </c>
      <c r="P72" s="511">
        <f t="shared" si="15"/>
        <v>2</v>
      </c>
      <c r="Q72" s="511">
        <f t="shared" si="15"/>
        <v>0</v>
      </c>
      <c r="R72" s="511">
        <f t="shared" si="15"/>
        <v>0</v>
      </c>
      <c r="S72" s="511">
        <f t="shared" si="15"/>
        <v>0</v>
      </c>
      <c r="T72" s="511">
        <f t="shared" si="15"/>
        <v>3</v>
      </c>
      <c r="U72" s="511">
        <f t="shared" si="15"/>
        <v>0</v>
      </c>
      <c r="V72" s="511">
        <f t="shared" si="15"/>
        <v>0</v>
      </c>
      <c r="W72" s="511">
        <f t="shared" si="15"/>
        <v>0</v>
      </c>
      <c r="X72" s="511">
        <f t="shared" si="15"/>
        <v>22</v>
      </c>
      <c r="Y72" s="511">
        <f t="shared" si="15"/>
        <v>1</v>
      </c>
      <c r="Z72" s="511">
        <f t="shared" si="15"/>
        <v>1</v>
      </c>
      <c r="AA72" s="511">
        <f t="shared" si="15"/>
        <v>0</v>
      </c>
      <c r="AB72" s="511">
        <f t="shared" si="15"/>
        <v>123</v>
      </c>
      <c r="AC72" s="511">
        <f t="shared" si="15"/>
        <v>8</v>
      </c>
      <c r="AD72" s="511">
        <f t="shared" si="15"/>
        <v>0</v>
      </c>
      <c r="AE72" s="511">
        <f t="shared" si="15"/>
        <v>5</v>
      </c>
      <c r="AF72" s="511">
        <f t="shared" si="15"/>
        <v>0</v>
      </c>
      <c r="AG72" s="511">
        <f t="shared" si="15"/>
        <v>0</v>
      </c>
      <c r="AK72" s="477" t="s">
        <v>297</v>
      </c>
      <c r="AL72" s="478" t="s">
        <v>282</v>
      </c>
      <c r="AM72" s="479" t="s">
        <v>279</v>
      </c>
      <c r="AN72" s="480" t="s">
        <v>297</v>
      </c>
      <c r="AO72" s="478" t="s">
        <v>283</v>
      </c>
      <c r="AP72" s="511">
        <f t="shared" si="16"/>
        <v>1</v>
      </c>
      <c r="AQ72" s="511">
        <f t="shared" si="16"/>
        <v>0</v>
      </c>
      <c r="AR72" s="511">
        <f t="shared" si="16"/>
        <v>0</v>
      </c>
      <c r="AS72" s="511">
        <f t="shared" si="16"/>
        <v>0</v>
      </c>
      <c r="AT72" s="511">
        <f t="shared" si="16"/>
        <v>1</v>
      </c>
      <c r="AU72" s="511">
        <f t="shared" si="16"/>
        <v>0</v>
      </c>
      <c r="AV72" s="511">
        <f t="shared" si="16"/>
        <v>0</v>
      </c>
      <c r="AW72" s="511">
        <f t="shared" si="16"/>
        <v>1</v>
      </c>
      <c r="AX72" s="511">
        <f t="shared" si="16"/>
        <v>0</v>
      </c>
      <c r="AY72" s="511">
        <f t="shared" si="16"/>
        <v>0</v>
      </c>
      <c r="AZ72" s="511">
        <f t="shared" si="16"/>
        <v>0</v>
      </c>
      <c r="BA72" s="511">
        <f t="shared" si="16"/>
        <v>0</v>
      </c>
    </row>
    <row r="73" spans="3:53" ht="26.25" customHeight="1">
      <c r="C73" s="477" t="s">
        <v>261</v>
      </c>
      <c r="D73" s="478" t="s">
        <v>247</v>
      </c>
      <c r="E73" s="479" t="s">
        <v>243</v>
      </c>
      <c r="F73" s="480" t="s">
        <v>261</v>
      </c>
      <c r="G73" s="478" t="s">
        <v>248</v>
      </c>
      <c r="H73" s="511">
        <f t="shared" si="15"/>
        <v>101</v>
      </c>
      <c r="I73" s="511">
        <f t="shared" si="15"/>
        <v>10</v>
      </c>
      <c r="J73" s="511">
        <f t="shared" si="15"/>
        <v>2</v>
      </c>
      <c r="K73" s="511">
        <f t="shared" si="15"/>
        <v>0</v>
      </c>
      <c r="L73" s="511">
        <f t="shared" si="15"/>
        <v>8</v>
      </c>
      <c r="M73" s="511">
        <f t="shared" si="15"/>
        <v>1</v>
      </c>
      <c r="N73" s="511">
        <f t="shared" si="15"/>
        <v>0</v>
      </c>
      <c r="O73" s="511">
        <f t="shared" si="15"/>
        <v>0</v>
      </c>
      <c r="P73" s="511">
        <f t="shared" si="15"/>
        <v>2</v>
      </c>
      <c r="Q73" s="511">
        <f t="shared" si="15"/>
        <v>0</v>
      </c>
      <c r="R73" s="511">
        <f t="shared" si="15"/>
        <v>0</v>
      </c>
      <c r="S73" s="511">
        <f t="shared" si="15"/>
        <v>0</v>
      </c>
      <c r="T73" s="511">
        <f t="shared" si="15"/>
        <v>9</v>
      </c>
      <c r="U73" s="511">
        <f t="shared" si="15"/>
        <v>0</v>
      </c>
      <c r="V73" s="511">
        <f t="shared" si="15"/>
        <v>0</v>
      </c>
      <c r="W73" s="511">
        <f t="shared" si="15"/>
        <v>0</v>
      </c>
      <c r="X73" s="511">
        <f t="shared" si="15"/>
        <v>8</v>
      </c>
      <c r="Y73" s="511">
        <f t="shared" si="15"/>
        <v>0</v>
      </c>
      <c r="Z73" s="511">
        <f t="shared" si="15"/>
        <v>0</v>
      </c>
      <c r="AA73" s="511">
        <f t="shared" si="15"/>
        <v>0</v>
      </c>
      <c r="AB73" s="511">
        <f t="shared" si="15"/>
        <v>30</v>
      </c>
      <c r="AC73" s="511">
        <f t="shared" si="15"/>
        <v>7</v>
      </c>
      <c r="AD73" s="511">
        <f t="shared" si="15"/>
        <v>0</v>
      </c>
      <c r="AE73" s="511">
        <f t="shared" si="15"/>
        <v>0</v>
      </c>
      <c r="AF73" s="511">
        <f t="shared" si="15"/>
        <v>0</v>
      </c>
      <c r="AG73" s="511">
        <f t="shared" si="15"/>
        <v>0</v>
      </c>
      <c r="AK73" s="477" t="s">
        <v>297</v>
      </c>
      <c r="AL73" s="478" t="s">
        <v>283</v>
      </c>
      <c r="AM73" s="479" t="s">
        <v>279</v>
      </c>
      <c r="AN73" s="480" t="s">
        <v>297</v>
      </c>
      <c r="AO73" s="478" t="s">
        <v>284</v>
      </c>
      <c r="AP73" s="511">
        <f t="shared" si="16"/>
        <v>0</v>
      </c>
      <c r="AQ73" s="511">
        <f t="shared" si="16"/>
        <v>0</v>
      </c>
      <c r="AR73" s="511">
        <f t="shared" si="16"/>
        <v>0</v>
      </c>
      <c r="AS73" s="511">
        <f t="shared" si="16"/>
        <v>0</v>
      </c>
      <c r="AT73" s="511">
        <f t="shared" si="16"/>
        <v>2</v>
      </c>
      <c r="AU73" s="511">
        <f t="shared" si="16"/>
        <v>0</v>
      </c>
      <c r="AV73" s="511">
        <f t="shared" si="16"/>
        <v>0</v>
      </c>
      <c r="AW73" s="511">
        <f t="shared" si="16"/>
        <v>0</v>
      </c>
      <c r="AX73" s="511">
        <f t="shared" si="16"/>
        <v>0</v>
      </c>
      <c r="AY73" s="511">
        <f t="shared" si="16"/>
        <v>0</v>
      </c>
      <c r="AZ73" s="511">
        <f t="shared" si="16"/>
        <v>0</v>
      </c>
      <c r="BA73" s="511">
        <f t="shared" si="16"/>
        <v>0</v>
      </c>
    </row>
    <row r="74" spans="3:53" ht="26.25" customHeight="1">
      <c r="C74" s="477" t="s">
        <v>261</v>
      </c>
      <c r="D74" s="478" t="s">
        <v>248</v>
      </c>
      <c r="E74" s="479" t="s">
        <v>243</v>
      </c>
      <c r="F74" s="480" t="s">
        <v>261</v>
      </c>
      <c r="G74" s="478" t="s">
        <v>249</v>
      </c>
      <c r="H74" s="511">
        <f t="shared" si="15"/>
        <v>85</v>
      </c>
      <c r="I74" s="511">
        <f t="shared" si="15"/>
        <v>5</v>
      </c>
      <c r="J74" s="511">
        <f t="shared" si="15"/>
        <v>0</v>
      </c>
      <c r="K74" s="511">
        <f t="shared" si="15"/>
        <v>1</v>
      </c>
      <c r="L74" s="511">
        <f t="shared" si="15"/>
        <v>2</v>
      </c>
      <c r="M74" s="511">
        <f t="shared" si="15"/>
        <v>0</v>
      </c>
      <c r="N74" s="511">
        <f t="shared" si="15"/>
        <v>0</v>
      </c>
      <c r="O74" s="511">
        <f t="shared" si="15"/>
        <v>0</v>
      </c>
      <c r="P74" s="511">
        <f t="shared" si="15"/>
        <v>2</v>
      </c>
      <c r="Q74" s="511">
        <f t="shared" si="15"/>
        <v>0</v>
      </c>
      <c r="R74" s="511">
        <f t="shared" si="15"/>
        <v>0</v>
      </c>
      <c r="S74" s="511">
        <f t="shared" si="15"/>
        <v>1</v>
      </c>
      <c r="T74" s="511">
        <f t="shared" si="15"/>
        <v>11</v>
      </c>
      <c r="U74" s="511">
        <f t="shared" si="15"/>
        <v>0</v>
      </c>
      <c r="V74" s="511">
        <f t="shared" si="15"/>
        <v>1</v>
      </c>
      <c r="W74" s="511">
        <f t="shared" si="15"/>
        <v>0</v>
      </c>
      <c r="X74" s="511">
        <f t="shared" si="15"/>
        <v>8</v>
      </c>
      <c r="Y74" s="511">
        <f t="shared" si="15"/>
        <v>0</v>
      </c>
      <c r="Z74" s="511">
        <f t="shared" si="15"/>
        <v>0</v>
      </c>
      <c r="AA74" s="511">
        <f t="shared" si="15"/>
        <v>0</v>
      </c>
      <c r="AB74" s="511">
        <f t="shared" si="15"/>
        <v>45</v>
      </c>
      <c r="AC74" s="511">
        <f t="shared" si="15"/>
        <v>3</v>
      </c>
      <c r="AD74" s="511">
        <f t="shared" si="15"/>
        <v>1</v>
      </c>
      <c r="AE74" s="511">
        <f t="shared" ref="AE74:AG74" si="17">AE35-AE34</f>
        <v>3</v>
      </c>
      <c r="AF74" s="511">
        <f t="shared" si="17"/>
        <v>0</v>
      </c>
      <c r="AG74" s="511">
        <f t="shared" si="17"/>
        <v>0</v>
      </c>
      <c r="AK74" s="477" t="s">
        <v>297</v>
      </c>
      <c r="AL74" s="478" t="s">
        <v>284</v>
      </c>
      <c r="AM74" s="479" t="s">
        <v>279</v>
      </c>
      <c r="AN74" s="480" t="s">
        <v>297</v>
      </c>
      <c r="AO74" s="478" t="s">
        <v>285</v>
      </c>
      <c r="AP74" s="511">
        <f t="shared" si="16"/>
        <v>0</v>
      </c>
      <c r="AQ74" s="511">
        <f t="shared" si="16"/>
        <v>0</v>
      </c>
      <c r="AR74" s="511">
        <f t="shared" si="16"/>
        <v>0</v>
      </c>
      <c r="AS74" s="511">
        <f t="shared" si="16"/>
        <v>0</v>
      </c>
      <c r="AT74" s="511">
        <f t="shared" si="16"/>
        <v>0</v>
      </c>
      <c r="AU74" s="511">
        <f t="shared" si="16"/>
        <v>1</v>
      </c>
      <c r="AV74" s="511">
        <f t="shared" si="16"/>
        <v>0</v>
      </c>
      <c r="AW74" s="511">
        <f t="shared" si="16"/>
        <v>0</v>
      </c>
      <c r="AX74" s="511">
        <f t="shared" si="16"/>
        <v>0</v>
      </c>
      <c r="AY74" s="511">
        <f t="shared" si="16"/>
        <v>1</v>
      </c>
      <c r="AZ74" s="511">
        <f t="shared" si="16"/>
        <v>0</v>
      </c>
      <c r="BA74" s="511">
        <f t="shared" si="16"/>
        <v>0</v>
      </c>
    </row>
    <row r="75" spans="3:53" ht="26.25" customHeight="1">
      <c r="C75" s="483" t="s">
        <v>261</v>
      </c>
      <c r="D75" s="484" t="s">
        <v>249</v>
      </c>
      <c r="E75" s="485" t="s">
        <v>243</v>
      </c>
      <c r="F75" s="486" t="s">
        <v>262</v>
      </c>
      <c r="G75" s="484" t="s">
        <v>242</v>
      </c>
      <c r="H75" s="511">
        <f t="shared" ref="H75:AG75" si="18">H36-H35</f>
        <v>63</v>
      </c>
      <c r="I75" s="511">
        <f t="shared" si="18"/>
        <v>5</v>
      </c>
      <c r="J75" s="511">
        <f t="shared" si="18"/>
        <v>1</v>
      </c>
      <c r="K75" s="511">
        <f t="shared" si="18"/>
        <v>2</v>
      </c>
      <c r="L75" s="511">
        <f t="shared" si="18"/>
        <v>2</v>
      </c>
      <c r="M75" s="511">
        <f t="shared" si="18"/>
        <v>0</v>
      </c>
      <c r="N75" s="511">
        <f t="shared" si="18"/>
        <v>0</v>
      </c>
      <c r="O75" s="511">
        <f t="shared" si="18"/>
        <v>1</v>
      </c>
      <c r="P75" s="511">
        <f t="shared" si="18"/>
        <v>1</v>
      </c>
      <c r="Q75" s="511">
        <f t="shared" si="18"/>
        <v>0</v>
      </c>
      <c r="R75" s="511">
        <f t="shared" si="18"/>
        <v>0</v>
      </c>
      <c r="S75" s="511">
        <f t="shared" si="18"/>
        <v>0</v>
      </c>
      <c r="T75" s="511">
        <f t="shared" si="18"/>
        <v>7</v>
      </c>
      <c r="U75" s="511">
        <f t="shared" si="18"/>
        <v>1</v>
      </c>
      <c r="V75" s="511">
        <f t="shared" si="18"/>
        <v>0</v>
      </c>
      <c r="W75" s="511">
        <f t="shared" si="18"/>
        <v>0</v>
      </c>
      <c r="X75" s="511">
        <f t="shared" si="18"/>
        <v>9</v>
      </c>
      <c r="Y75" s="511">
        <f t="shared" si="18"/>
        <v>1</v>
      </c>
      <c r="Z75" s="511">
        <f t="shared" si="18"/>
        <v>0</v>
      </c>
      <c r="AA75" s="511">
        <f t="shared" si="18"/>
        <v>0</v>
      </c>
      <c r="AB75" s="511">
        <f t="shared" si="18"/>
        <v>55</v>
      </c>
      <c r="AC75" s="511">
        <f t="shared" si="18"/>
        <v>6</v>
      </c>
      <c r="AD75" s="511">
        <f t="shared" si="18"/>
        <v>0</v>
      </c>
      <c r="AE75" s="511">
        <f t="shared" si="18"/>
        <v>1</v>
      </c>
      <c r="AF75" s="511">
        <f t="shared" si="18"/>
        <v>0</v>
      </c>
      <c r="AG75" s="511">
        <f t="shared" si="18"/>
        <v>0</v>
      </c>
      <c r="AK75" s="483" t="s">
        <v>297</v>
      </c>
      <c r="AL75" s="484" t="s">
        <v>285</v>
      </c>
      <c r="AM75" s="485" t="s">
        <v>279</v>
      </c>
      <c r="AN75" s="486" t="s">
        <v>298</v>
      </c>
      <c r="AO75" s="484" t="s">
        <v>278</v>
      </c>
      <c r="AP75" s="511">
        <f t="shared" si="16"/>
        <v>0</v>
      </c>
      <c r="AQ75" s="511">
        <f t="shared" si="16"/>
        <v>0</v>
      </c>
      <c r="AR75" s="511">
        <f t="shared" si="16"/>
        <v>0</v>
      </c>
      <c r="AS75" s="511">
        <f t="shared" si="16"/>
        <v>0</v>
      </c>
      <c r="AT75" s="511">
        <f t="shared" si="16"/>
        <v>0</v>
      </c>
      <c r="AU75" s="511">
        <f t="shared" si="16"/>
        <v>0</v>
      </c>
      <c r="AV75" s="511">
        <f t="shared" si="16"/>
        <v>0</v>
      </c>
      <c r="AW75" s="511">
        <f t="shared" si="16"/>
        <v>0</v>
      </c>
      <c r="AX75" s="511">
        <f t="shared" si="16"/>
        <v>0</v>
      </c>
      <c r="AY75" s="511">
        <f t="shared" si="16"/>
        <v>0</v>
      </c>
      <c r="AZ75" s="511">
        <f t="shared" si="16"/>
        <v>0</v>
      </c>
      <c r="BA75" s="511">
        <f t="shared" si="16"/>
        <v>0</v>
      </c>
    </row>
    <row r="76" spans="3:53" ht="26.25" customHeight="1">
      <c r="C76" s="515"/>
      <c r="D76" s="513"/>
      <c r="E76" s="514"/>
      <c r="F76" s="515"/>
      <c r="G76" s="513"/>
      <c r="H76" s="511"/>
      <c r="I76" s="511"/>
      <c r="J76" s="511"/>
      <c r="K76" s="511"/>
      <c r="L76" s="511"/>
      <c r="M76" s="511"/>
      <c r="N76" s="511"/>
      <c r="O76" s="511"/>
      <c r="P76" s="511"/>
      <c r="Q76" s="511"/>
      <c r="R76" s="511"/>
      <c r="S76" s="511"/>
      <c r="T76" s="511"/>
      <c r="U76" s="511"/>
      <c r="V76" s="511"/>
      <c r="W76" s="511"/>
      <c r="X76" s="511"/>
      <c r="Y76" s="511"/>
      <c r="Z76" s="511"/>
      <c r="AA76" s="511"/>
      <c r="AB76" s="511"/>
      <c r="AC76" s="511"/>
      <c r="AD76" s="511"/>
      <c r="AE76" s="511"/>
      <c r="AF76" s="511"/>
      <c r="AG76" s="511"/>
      <c r="AK76" s="515"/>
      <c r="AL76" s="513"/>
      <c r="AM76" s="514"/>
      <c r="AN76" s="515"/>
      <c r="AO76" s="513"/>
      <c r="AP76" s="511"/>
      <c r="AQ76" s="511"/>
      <c r="AR76" s="511"/>
      <c r="AS76" s="511"/>
      <c r="AT76" s="511"/>
      <c r="AU76" s="511"/>
      <c r="AV76" s="511"/>
      <c r="AW76" s="511"/>
      <c r="AX76" s="511"/>
      <c r="AY76" s="511"/>
      <c r="AZ76" s="511"/>
      <c r="BA76" s="511"/>
    </row>
    <row r="77" spans="3:53" s="521" customFormat="1" ht="23.25" customHeight="1">
      <c r="C77" s="517"/>
      <c r="D77" s="518"/>
      <c r="E77" s="519"/>
      <c r="F77" s="517"/>
      <c r="G77" s="518"/>
      <c r="H77" s="520">
        <f>SUM(H41:H75)</f>
        <v>4537</v>
      </c>
      <c r="I77" s="520">
        <f t="shared" ref="I77:AG77" si="19">SUM(I41:I75)</f>
        <v>774</v>
      </c>
      <c r="J77" s="520">
        <f t="shared" si="19"/>
        <v>63</v>
      </c>
      <c r="K77" s="520">
        <f t="shared" si="19"/>
        <v>324</v>
      </c>
      <c r="L77" s="520">
        <f t="shared" si="19"/>
        <v>291</v>
      </c>
      <c r="M77" s="520">
        <f t="shared" si="19"/>
        <v>44</v>
      </c>
      <c r="N77" s="520">
        <f t="shared" si="19"/>
        <v>0</v>
      </c>
      <c r="O77" s="520">
        <f t="shared" si="19"/>
        <v>17</v>
      </c>
      <c r="P77" s="520">
        <f t="shared" si="19"/>
        <v>271</v>
      </c>
      <c r="Q77" s="520">
        <f t="shared" si="19"/>
        <v>40</v>
      </c>
      <c r="R77" s="520">
        <f t="shared" si="19"/>
        <v>5</v>
      </c>
      <c r="S77" s="520">
        <f t="shared" si="19"/>
        <v>5</v>
      </c>
      <c r="T77" s="520">
        <f t="shared" si="19"/>
        <v>614</v>
      </c>
      <c r="U77" s="520">
        <f t="shared" si="19"/>
        <v>56</v>
      </c>
      <c r="V77" s="520">
        <f t="shared" si="19"/>
        <v>19</v>
      </c>
      <c r="W77" s="520">
        <f t="shared" si="19"/>
        <v>16</v>
      </c>
      <c r="X77" s="520">
        <f t="shared" si="19"/>
        <v>500</v>
      </c>
      <c r="Y77" s="520">
        <f t="shared" si="19"/>
        <v>60</v>
      </c>
      <c r="Z77" s="520">
        <f t="shared" si="19"/>
        <v>21</v>
      </c>
      <c r="AA77" s="520">
        <f t="shared" si="19"/>
        <v>9</v>
      </c>
      <c r="AB77" s="520">
        <f t="shared" si="19"/>
        <v>3995</v>
      </c>
      <c r="AC77" s="520">
        <f t="shared" si="19"/>
        <v>643</v>
      </c>
      <c r="AD77" s="520">
        <f t="shared" si="19"/>
        <v>53</v>
      </c>
      <c r="AE77" s="520">
        <f t="shared" si="19"/>
        <v>316</v>
      </c>
      <c r="AF77" s="520">
        <f t="shared" si="19"/>
        <v>0</v>
      </c>
      <c r="AG77" s="520">
        <f t="shared" si="19"/>
        <v>0</v>
      </c>
      <c r="AK77" s="517"/>
      <c r="AL77" s="518"/>
      <c r="AM77" s="519"/>
      <c r="AN77" s="517"/>
      <c r="AO77" s="518"/>
      <c r="AP77" s="520">
        <f>SUM(AP41:AP75)</f>
        <v>36</v>
      </c>
      <c r="AQ77" s="520">
        <f t="shared" ref="AQ77:BA77" si="20">SUM(AQ41:AQ75)</f>
        <v>10</v>
      </c>
      <c r="AR77" s="520">
        <f t="shared" si="20"/>
        <v>23</v>
      </c>
      <c r="AS77" s="520">
        <f t="shared" si="20"/>
        <v>6</v>
      </c>
      <c r="AT77" s="520">
        <f t="shared" si="20"/>
        <v>29</v>
      </c>
      <c r="AU77" s="520">
        <f t="shared" si="20"/>
        <v>36</v>
      </c>
      <c r="AV77" s="520">
        <f t="shared" si="20"/>
        <v>21</v>
      </c>
      <c r="AW77" s="520">
        <f t="shared" si="20"/>
        <v>20</v>
      </c>
      <c r="AX77" s="520">
        <f t="shared" si="20"/>
        <v>24</v>
      </c>
      <c r="AY77" s="520">
        <f t="shared" si="20"/>
        <v>5</v>
      </c>
      <c r="AZ77" s="520">
        <f t="shared" si="20"/>
        <v>18</v>
      </c>
      <c r="BA77" s="520">
        <f t="shared" si="20"/>
        <v>6</v>
      </c>
    </row>
  </sheetData>
  <mergeCells count="38">
    <mergeCell ref="AX3:AY3"/>
    <mergeCell ref="AZ3:BA3"/>
    <mergeCell ref="AK40:AO40"/>
    <mergeCell ref="AP1:AS1"/>
    <mergeCell ref="AK3:AO3"/>
    <mergeCell ref="AV39:AW39"/>
    <mergeCell ref="AX39:AY39"/>
    <mergeCell ref="AZ39:BA39"/>
    <mergeCell ref="AK4:AO4"/>
    <mergeCell ref="AP3:AQ3"/>
    <mergeCell ref="AR3:AS3"/>
    <mergeCell ref="AT3:AU3"/>
    <mergeCell ref="AV3:AW3"/>
    <mergeCell ref="C40:G40"/>
    <mergeCell ref="AK39:AO39"/>
    <mergeCell ref="AP39:AQ39"/>
    <mergeCell ref="AR39:AS39"/>
    <mergeCell ref="AT39:AU39"/>
    <mergeCell ref="AF39:AF40"/>
    <mergeCell ref="AG39:AG40"/>
    <mergeCell ref="X39:AA39"/>
    <mergeCell ref="AB39:AE39"/>
    <mergeCell ref="T39:W39"/>
    <mergeCell ref="C4:G4"/>
    <mergeCell ref="C39:G39"/>
    <mergeCell ref="H39:K39"/>
    <mergeCell ref="L39:O39"/>
    <mergeCell ref="P39:S39"/>
    <mergeCell ref="AF3:AF4"/>
    <mergeCell ref="AG3:AG4"/>
    <mergeCell ref="X3:AA3"/>
    <mergeCell ref="AB3:AE3"/>
    <mergeCell ref="H1:K1"/>
    <mergeCell ref="C3:G3"/>
    <mergeCell ref="H3:K3"/>
    <mergeCell ref="L3:O3"/>
    <mergeCell ref="P3:S3"/>
    <mergeCell ref="T3:W3"/>
  </mergeCells>
  <phoneticPr fontId="3"/>
  <printOptions horizontalCentered="1" verticalCentered="1"/>
  <pageMargins left="0.19685039370078741" right="0.19685039370078741" top="0.39370078740157483" bottom="0.19685039370078741" header="0.19685039370078741" footer="0.31496062992125984"/>
  <pageSetup paperSize="9" scale="2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BG60"/>
  <sheetViews>
    <sheetView view="pageBreakPreview" topLeftCell="A54" zoomScale="145" zoomScaleNormal="100" zoomScaleSheetLayoutView="145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77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207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303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407" t="s">
        <v>2</v>
      </c>
      <c r="B21" s="40" t="s">
        <v>56</v>
      </c>
      <c r="C21" s="38"/>
      <c r="D21" s="38"/>
      <c r="E21" s="38"/>
      <c r="F21" s="38"/>
      <c r="G21" s="38"/>
      <c r="H21" s="38"/>
      <c r="I21" s="38"/>
      <c r="J21" s="39"/>
      <c r="K21" s="40" t="s">
        <v>57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08"/>
      <c r="B22" s="49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409" t="s">
        <v>9</v>
      </c>
      <c r="B23" s="60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137</v>
      </c>
      <c r="Y23" s="62">
        <v>274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410" t="s">
        <v>17</v>
      </c>
      <c r="B24" s="69">
        <f>'入力（参考）'!H41</f>
        <v>36</v>
      </c>
      <c r="C24" s="66">
        <f>'入力（参考）'!I41</f>
        <v>9</v>
      </c>
      <c r="D24" s="66">
        <f>SUM(B24:C24)</f>
        <v>45</v>
      </c>
      <c r="E24" s="65">
        <f>'入力（参考）'!J41</f>
        <v>2</v>
      </c>
      <c r="F24" s="66">
        <f>'入力（参考）'!K41</f>
        <v>7</v>
      </c>
      <c r="G24" s="66">
        <f>SUM(E24:F24)</f>
        <v>9</v>
      </c>
      <c r="H24" s="65">
        <f>D24+G24</f>
        <v>54</v>
      </c>
      <c r="I24" s="525">
        <f>IF(H24=0,"-",G24/H24%)</f>
        <v>16.666666666666664</v>
      </c>
      <c r="J24" s="68">
        <f>H24/$H$60%</f>
        <v>0.9477009477009477</v>
      </c>
      <c r="K24" s="69">
        <f>'入力（参考）'!L41</f>
        <v>2</v>
      </c>
      <c r="L24" s="66">
        <f>'入力（参考）'!M41</f>
        <v>0</v>
      </c>
      <c r="M24" s="66">
        <f>SUM(K24:L24)</f>
        <v>2</v>
      </c>
      <c r="N24" s="65">
        <f>'入力（参考）'!N41</f>
        <v>0</v>
      </c>
      <c r="O24" s="66">
        <f>'入力（参考）'!O41</f>
        <v>2</v>
      </c>
      <c r="P24" s="66">
        <f>SUM(N24:O24)</f>
        <v>2</v>
      </c>
      <c r="Q24" s="65">
        <f>M24+P24</f>
        <v>4</v>
      </c>
      <c r="R24" s="525">
        <f>IF(Q24=0,"-",P24/Q24%)</f>
        <v>50</v>
      </c>
      <c r="S24" s="68">
        <f>Q24/$Q$60%</f>
        <v>1.1363636363636365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411" t="s">
        <v>18</v>
      </c>
      <c r="B25" s="78">
        <f>'入力（参考）'!H42</f>
        <v>48</v>
      </c>
      <c r="C25" s="75">
        <f>'入力（参考）'!I42</f>
        <v>9</v>
      </c>
      <c r="D25" s="75">
        <f t="shared" ref="D25:D58" si="0">SUM(B25:C25)</f>
        <v>57</v>
      </c>
      <c r="E25" s="74">
        <f>'入力（参考）'!J42</f>
        <v>2</v>
      </c>
      <c r="F25" s="75">
        <f>'入力（参考）'!K42</f>
        <v>8</v>
      </c>
      <c r="G25" s="75">
        <f t="shared" ref="G25:G58" si="1">SUM(E25:F25)</f>
        <v>10</v>
      </c>
      <c r="H25" s="74">
        <f>D25+G25</f>
        <v>67</v>
      </c>
      <c r="I25" s="526">
        <f t="shared" ref="I25:I60" si="2">IF(H25=0,"-",G25/H25%)</f>
        <v>14.925373134328357</v>
      </c>
      <c r="J25" s="77">
        <f t="shared" ref="J25:J26" si="3">H25/$H$60%</f>
        <v>1.1758511758511758</v>
      </c>
      <c r="K25" s="78">
        <f>'入力（参考）'!L42</f>
        <v>0</v>
      </c>
      <c r="L25" s="75">
        <f>'入力（参考）'!M42</f>
        <v>0</v>
      </c>
      <c r="M25" s="75">
        <f t="shared" ref="M25:M29" si="4">SUM(K25:L25)</f>
        <v>0</v>
      </c>
      <c r="N25" s="74">
        <f>'入力（参考）'!N42</f>
        <v>0</v>
      </c>
      <c r="O25" s="75">
        <f>'入力（参考）'!O42</f>
        <v>0</v>
      </c>
      <c r="P25" s="75">
        <f t="shared" ref="P25:P29" si="5">SUM(N25:O25)</f>
        <v>0</v>
      </c>
      <c r="Q25" s="74">
        <f>M25+P25</f>
        <v>0</v>
      </c>
      <c r="R25" s="526" t="str">
        <f t="shared" ref="R25:R60" si="6">IF(Q25=0,"-",P25/Q25%)</f>
        <v>-</v>
      </c>
      <c r="S25" s="77">
        <f t="shared" ref="S25:S59" si="7">Q25/$Q$60%</f>
        <v>0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411" t="s">
        <v>19</v>
      </c>
      <c r="B26" s="78">
        <f>'入力（参考）'!H43</f>
        <v>75</v>
      </c>
      <c r="C26" s="75">
        <f>'入力（参考）'!I43</f>
        <v>14</v>
      </c>
      <c r="D26" s="75">
        <f t="shared" si="0"/>
        <v>89</v>
      </c>
      <c r="E26" s="74">
        <f>'入力（参考）'!J43</f>
        <v>0</v>
      </c>
      <c r="F26" s="75">
        <f>'入力（参考）'!K43</f>
        <v>8</v>
      </c>
      <c r="G26" s="75">
        <f t="shared" si="1"/>
        <v>8</v>
      </c>
      <c r="H26" s="74">
        <f t="shared" ref="H26:H59" si="8">D26+G26</f>
        <v>97</v>
      </c>
      <c r="I26" s="526">
        <f t="shared" si="2"/>
        <v>8.247422680412372</v>
      </c>
      <c r="J26" s="77">
        <f t="shared" si="3"/>
        <v>1.7023517023517025</v>
      </c>
      <c r="K26" s="78">
        <f>'入力（参考）'!L43</f>
        <v>6</v>
      </c>
      <c r="L26" s="75">
        <f>'入力（参考）'!M43</f>
        <v>0</v>
      </c>
      <c r="M26" s="75">
        <f t="shared" si="4"/>
        <v>6</v>
      </c>
      <c r="N26" s="74">
        <f>'入力（参考）'!N43</f>
        <v>0</v>
      </c>
      <c r="O26" s="75">
        <f>'入力（参考）'!O43</f>
        <v>0</v>
      </c>
      <c r="P26" s="75">
        <f t="shared" si="5"/>
        <v>0</v>
      </c>
      <c r="Q26" s="74">
        <f t="shared" ref="Q26:Q59" si="9">M26+P26</f>
        <v>6</v>
      </c>
      <c r="R26" s="526">
        <f t="shared" si="6"/>
        <v>0</v>
      </c>
      <c r="S26" s="77">
        <f t="shared" si="7"/>
        <v>1.7045454545454546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412" t="s">
        <v>20</v>
      </c>
      <c r="B27" s="84">
        <f>'入力（参考）'!H44</f>
        <v>62</v>
      </c>
      <c r="C27" s="81">
        <f>'入力（参考）'!I44</f>
        <v>10</v>
      </c>
      <c r="D27" s="81">
        <f t="shared" si="0"/>
        <v>72</v>
      </c>
      <c r="E27" s="80">
        <f>'入力（参考）'!J44</f>
        <v>0</v>
      </c>
      <c r="F27" s="81">
        <f>'入力（参考）'!K44</f>
        <v>2</v>
      </c>
      <c r="G27" s="81">
        <f t="shared" si="1"/>
        <v>2</v>
      </c>
      <c r="H27" s="80">
        <f t="shared" si="8"/>
        <v>74</v>
      </c>
      <c r="I27" s="527">
        <f t="shared" si="2"/>
        <v>2.7027027027027026</v>
      </c>
      <c r="J27" s="83">
        <f t="shared" ref="J27:J59" si="10">H27/$H$60%</f>
        <v>1.2987012987012987</v>
      </c>
      <c r="K27" s="84">
        <f>'入力（参考）'!L44</f>
        <v>2</v>
      </c>
      <c r="L27" s="81">
        <f>'入力（参考）'!M44</f>
        <v>2</v>
      </c>
      <c r="M27" s="81">
        <f t="shared" si="4"/>
        <v>4</v>
      </c>
      <c r="N27" s="80">
        <f>'入力（参考）'!N44</f>
        <v>0</v>
      </c>
      <c r="O27" s="81">
        <f>'入力（参考）'!O44</f>
        <v>0</v>
      </c>
      <c r="P27" s="81">
        <f t="shared" si="5"/>
        <v>0</v>
      </c>
      <c r="Q27" s="80">
        <f t="shared" si="9"/>
        <v>4</v>
      </c>
      <c r="R27" s="527">
        <f t="shared" si="6"/>
        <v>0</v>
      </c>
      <c r="S27" s="83">
        <f t="shared" si="7"/>
        <v>1.1363636363636365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411" t="s">
        <v>21</v>
      </c>
      <c r="B28" s="78">
        <f>'入力（参考）'!H45</f>
        <v>70</v>
      </c>
      <c r="C28" s="75">
        <f>'入力（参考）'!I45</f>
        <v>14</v>
      </c>
      <c r="D28" s="75">
        <f t="shared" si="0"/>
        <v>84</v>
      </c>
      <c r="E28" s="74">
        <f>'入力（参考）'!J45</f>
        <v>2</v>
      </c>
      <c r="F28" s="75">
        <f>'入力（参考）'!K45</f>
        <v>9</v>
      </c>
      <c r="G28" s="75">
        <f t="shared" si="1"/>
        <v>11</v>
      </c>
      <c r="H28" s="74">
        <f t="shared" si="8"/>
        <v>95</v>
      </c>
      <c r="I28" s="526">
        <f t="shared" si="2"/>
        <v>11.578947368421053</v>
      </c>
      <c r="J28" s="77">
        <f t="shared" si="10"/>
        <v>1.6672516672516673</v>
      </c>
      <c r="K28" s="78">
        <f>'入力（参考）'!L45</f>
        <v>3</v>
      </c>
      <c r="L28" s="75">
        <f>'入力（参考）'!M45</f>
        <v>0</v>
      </c>
      <c r="M28" s="75">
        <f t="shared" si="4"/>
        <v>3</v>
      </c>
      <c r="N28" s="74">
        <f>'入力（参考）'!N45</f>
        <v>0</v>
      </c>
      <c r="O28" s="75">
        <f>'入力（参考）'!O45</f>
        <v>0</v>
      </c>
      <c r="P28" s="75">
        <f t="shared" si="5"/>
        <v>0</v>
      </c>
      <c r="Q28" s="74">
        <f t="shared" si="9"/>
        <v>3</v>
      </c>
      <c r="R28" s="526">
        <f t="shared" si="6"/>
        <v>0</v>
      </c>
      <c r="S28" s="77">
        <f t="shared" si="7"/>
        <v>0.85227272727272729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413" t="s">
        <v>22</v>
      </c>
      <c r="B29" s="90">
        <f>'入力（参考）'!H46</f>
        <v>62</v>
      </c>
      <c r="C29" s="87">
        <f>'入力（参考）'!I46</f>
        <v>11</v>
      </c>
      <c r="D29" s="87">
        <f t="shared" si="0"/>
        <v>73</v>
      </c>
      <c r="E29" s="86">
        <f>'入力（参考）'!J46</f>
        <v>1</v>
      </c>
      <c r="F29" s="87">
        <f>'入力（参考）'!K46</f>
        <v>2</v>
      </c>
      <c r="G29" s="87">
        <f t="shared" si="1"/>
        <v>3</v>
      </c>
      <c r="H29" s="86">
        <f t="shared" si="8"/>
        <v>76</v>
      </c>
      <c r="I29" s="528">
        <f t="shared" si="2"/>
        <v>3.9473684210526314</v>
      </c>
      <c r="J29" s="89">
        <f t="shared" si="10"/>
        <v>1.3338013338013339</v>
      </c>
      <c r="K29" s="90">
        <f>'入力（参考）'!L46</f>
        <v>2</v>
      </c>
      <c r="L29" s="87">
        <f>'入力（参考）'!M46</f>
        <v>0</v>
      </c>
      <c r="M29" s="87">
        <f t="shared" si="4"/>
        <v>2</v>
      </c>
      <c r="N29" s="86">
        <f>'入力（参考）'!N46</f>
        <v>0</v>
      </c>
      <c r="O29" s="87">
        <f>'入力（参考）'!O46</f>
        <v>0</v>
      </c>
      <c r="P29" s="87">
        <f t="shared" si="5"/>
        <v>0</v>
      </c>
      <c r="Q29" s="86">
        <f t="shared" si="9"/>
        <v>2</v>
      </c>
      <c r="R29" s="528">
        <f t="shared" si="6"/>
        <v>0</v>
      </c>
      <c r="S29" s="89">
        <f t="shared" si="7"/>
        <v>0.56818181818181823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414" t="s">
        <v>23</v>
      </c>
      <c r="B30" s="97">
        <f>SUM(B24:B29)</f>
        <v>353</v>
      </c>
      <c r="C30" s="94">
        <f>SUM(C24:C29)</f>
        <v>67</v>
      </c>
      <c r="D30" s="94">
        <f t="shared" ref="D30:G30" si="11">SUM(D24:D29)</f>
        <v>420</v>
      </c>
      <c r="E30" s="93">
        <f>SUM(E24:E29)</f>
        <v>7</v>
      </c>
      <c r="F30" s="94">
        <f>SUM(F24:F29)</f>
        <v>36</v>
      </c>
      <c r="G30" s="94">
        <f t="shared" si="11"/>
        <v>43</v>
      </c>
      <c r="H30" s="93">
        <f t="shared" si="8"/>
        <v>463</v>
      </c>
      <c r="I30" s="529">
        <f t="shared" si="2"/>
        <v>9.2872570194384458</v>
      </c>
      <c r="J30" s="96">
        <f t="shared" si="10"/>
        <v>8.1256581256581253</v>
      </c>
      <c r="K30" s="97">
        <f>SUM(K24:K29)</f>
        <v>15</v>
      </c>
      <c r="L30" s="94">
        <f>SUM(L24:L29)</f>
        <v>2</v>
      </c>
      <c r="M30" s="434">
        <f t="shared" ref="M30" si="12">SUM(M24:M29)</f>
        <v>17</v>
      </c>
      <c r="N30" s="97">
        <f>SUM(N24:N29)</f>
        <v>0</v>
      </c>
      <c r="O30" s="94">
        <f>SUM(O24:O29)</f>
        <v>2</v>
      </c>
      <c r="P30" s="94">
        <f t="shared" ref="P30" si="13">SUM(P24:P29)</f>
        <v>2</v>
      </c>
      <c r="Q30" s="93">
        <f t="shared" si="9"/>
        <v>19</v>
      </c>
      <c r="R30" s="529">
        <f t="shared" si="6"/>
        <v>10.526315789473685</v>
      </c>
      <c r="S30" s="96">
        <f t="shared" si="7"/>
        <v>5.3977272727272725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415" t="s">
        <v>24</v>
      </c>
      <c r="B31" s="103">
        <f>'入力（参考）'!H48</f>
        <v>64</v>
      </c>
      <c r="C31" s="100">
        <f>'入力（参考）'!I48</f>
        <v>13</v>
      </c>
      <c r="D31" s="100">
        <f t="shared" si="0"/>
        <v>77</v>
      </c>
      <c r="E31" s="99">
        <f>'入力（参考）'!J48</f>
        <v>1</v>
      </c>
      <c r="F31" s="100">
        <f>'入力（参考）'!K48</f>
        <v>5</v>
      </c>
      <c r="G31" s="100">
        <f t="shared" si="1"/>
        <v>6</v>
      </c>
      <c r="H31" s="99">
        <f t="shared" si="8"/>
        <v>83</v>
      </c>
      <c r="I31" s="530">
        <f t="shared" si="2"/>
        <v>7.2289156626506026</v>
      </c>
      <c r="J31" s="102">
        <f t="shared" si="10"/>
        <v>1.4566514566514568</v>
      </c>
      <c r="K31" s="103">
        <f>'入力（参考）'!L48</f>
        <v>8</v>
      </c>
      <c r="L31" s="100">
        <f>'入力（参考）'!M48</f>
        <v>0</v>
      </c>
      <c r="M31" s="435">
        <f t="shared" ref="M31:M36" si="14">SUM(K31:L31)</f>
        <v>8</v>
      </c>
      <c r="N31" s="103">
        <f>'入力（参考）'!N48</f>
        <v>0</v>
      </c>
      <c r="O31" s="100">
        <f>'入力（参考）'!O48</f>
        <v>0</v>
      </c>
      <c r="P31" s="100">
        <f t="shared" ref="P31:P36" si="15">SUM(N31:O31)</f>
        <v>0</v>
      </c>
      <c r="Q31" s="99">
        <f t="shared" si="9"/>
        <v>8</v>
      </c>
      <c r="R31" s="530">
        <f t="shared" si="6"/>
        <v>0</v>
      </c>
      <c r="S31" s="102">
        <f t="shared" si="7"/>
        <v>2.2727272727272729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411" t="s">
        <v>25</v>
      </c>
      <c r="B32" s="78">
        <f>'入力（参考）'!H49</f>
        <v>43</v>
      </c>
      <c r="C32" s="75">
        <f>'入力（参考）'!I49</f>
        <v>10</v>
      </c>
      <c r="D32" s="75">
        <f t="shared" si="0"/>
        <v>53</v>
      </c>
      <c r="E32" s="74">
        <f>'入力（参考）'!J49</f>
        <v>0</v>
      </c>
      <c r="F32" s="75">
        <f>'入力（参考）'!K49</f>
        <v>4</v>
      </c>
      <c r="G32" s="75">
        <f t="shared" si="1"/>
        <v>4</v>
      </c>
      <c r="H32" s="74">
        <f t="shared" si="8"/>
        <v>57</v>
      </c>
      <c r="I32" s="526">
        <f t="shared" si="2"/>
        <v>7.0175438596491233</v>
      </c>
      <c r="J32" s="77">
        <f t="shared" si="10"/>
        <v>1.0003510003510003</v>
      </c>
      <c r="K32" s="78">
        <f>'入力（参考）'!L49</f>
        <v>4</v>
      </c>
      <c r="L32" s="75">
        <f>'入力（参考）'!M49</f>
        <v>1</v>
      </c>
      <c r="M32" s="436">
        <f t="shared" si="14"/>
        <v>5</v>
      </c>
      <c r="N32" s="78">
        <f>'入力（参考）'!N49</f>
        <v>0</v>
      </c>
      <c r="O32" s="75">
        <f>'入力（参考）'!O49</f>
        <v>1</v>
      </c>
      <c r="P32" s="75">
        <f t="shared" si="15"/>
        <v>1</v>
      </c>
      <c r="Q32" s="74">
        <f t="shared" si="9"/>
        <v>6</v>
      </c>
      <c r="R32" s="526">
        <f t="shared" si="6"/>
        <v>16.666666666666668</v>
      </c>
      <c r="S32" s="77">
        <f t="shared" si="7"/>
        <v>1.7045454545454546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411" t="s">
        <v>26</v>
      </c>
      <c r="B33" s="78">
        <f>'入力（参考）'!H50</f>
        <v>67</v>
      </c>
      <c r="C33" s="75">
        <f>'入力（参考）'!I50</f>
        <v>10</v>
      </c>
      <c r="D33" s="75">
        <f t="shared" si="0"/>
        <v>77</v>
      </c>
      <c r="E33" s="74">
        <f>'入力（参考）'!J50</f>
        <v>1</v>
      </c>
      <c r="F33" s="75">
        <f>'入力（参考）'!K50</f>
        <v>3</v>
      </c>
      <c r="G33" s="75">
        <f t="shared" si="1"/>
        <v>4</v>
      </c>
      <c r="H33" s="74">
        <f t="shared" si="8"/>
        <v>81</v>
      </c>
      <c r="I33" s="526">
        <f t="shared" si="2"/>
        <v>4.9382716049382713</v>
      </c>
      <c r="J33" s="77">
        <f t="shared" si="10"/>
        <v>1.4215514215514216</v>
      </c>
      <c r="K33" s="78">
        <f>'入力（参考）'!L50</f>
        <v>7</v>
      </c>
      <c r="L33" s="75">
        <f>'入力（参考）'!M50</f>
        <v>0</v>
      </c>
      <c r="M33" s="436">
        <f t="shared" si="14"/>
        <v>7</v>
      </c>
      <c r="N33" s="78">
        <f>'入力（参考）'!N50</f>
        <v>0</v>
      </c>
      <c r="O33" s="75">
        <f>'入力（参考）'!O50</f>
        <v>0</v>
      </c>
      <c r="P33" s="75">
        <f t="shared" si="15"/>
        <v>0</v>
      </c>
      <c r="Q33" s="74">
        <f t="shared" si="9"/>
        <v>7</v>
      </c>
      <c r="R33" s="526">
        <f t="shared" si="6"/>
        <v>0</v>
      </c>
      <c r="S33" s="77">
        <f t="shared" si="7"/>
        <v>1.9886363636363635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411" t="s">
        <v>27</v>
      </c>
      <c r="B34" s="78">
        <f>'入力（参考）'!H51</f>
        <v>70</v>
      </c>
      <c r="C34" s="75">
        <f>'入力（参考）'!I51</f>
        <v>23</v>
      </c>
      <c r="D34" s="75">
        <f t="shared" si="0"/>
        <v>93</v>
      </c>
      <c r="E34" s="74">
        <f>'入力（参考）'!J51</f>
        <v>2</v>
      </c>
      <c r="F34" s="75">
        <f>'入力（参考）'!K51</f>
        <v>4</v>
      </c>
      <c r="G34" s="75">
        <f t="shared" si="1"/>
        <v>6</v>
      </c>
      <c r="H34" s="74">
        <f t="shared" si="8"/>
        <v>99</v>
      </c>
      <c r="I34" s="526">
        <f t="shared" si="2"/>
        <v>6.0606060606060606</v>
      </c>
      <c r="J34" s="77">
        <f t="shared" si="10"/>
        <v>1.7374517374517375</v>
      </c>
      <c r="K34" s="78">
        <f>'入力（参考）'!L51</f>
        <v>6</v>
      </c>
      <c r="L34" s="75">
        <f>'入力（参考）'!M51</f>
        <v>2</v>
      </c>
      <c r="M34" s="436">
        <f t="shared" si="14"/>
        <v>8</v>
      </c>
      <c r="N34" s="78">
        <f>'入力（参考）'!N51</f>
        <v>0</v>
      </c>
      <c r="O34" s="75">
        <f>'入力（参考）'!O51</f>
        <v>0</v>
      </c>
      <c r="P34" s="75">
        <f t="shared" si="15"/>
        <v>0</v>
      </c>
      <c r="Q34" s="74">
        <f t="shared" si="9"/>
        <v>8</v>
      </c>
      <c r="R34" s="526">
        <f t="shared" si="6"/>
        <v>0</v>
      </c>
      <c r="S34" s="77">
        <f t="shared" si="7"/>
        <v>2.2727272727272729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411" t="s">
        <v>28</v>
      </c>
      <c r="B35" s="78">
        <f>'入力（参考）'!H52</f>
        <v>66</v>
      </c>
      <c r="C35" s="75">
        <f>'入力（参考）'!I52</f>
        <v>10</v>
      </c>
      <c r="D35" s="75">
        <f t="shared" si="0"/>
        <v>76</v>
      </c>
      <c r="E35" s="74">
        <f>'入力（参考）'!J52</f>
        <v>1</v>
      </c>
      <c r="F35" s="75">
        <f>'入力（参考）'!K52</f>
        <v>5</v>
      </c>
      <c r="G35" s="75">
        <f t="shared" si="1"/>
        <v>6</v>
      </c>
      <c r="H35" s="74">
        <f t="shared" si="8"/>
        <v>82</v>
      </c>
      <c r="I35" s="526">
        <f t="shared" si="2"/>
        <v>7.3170731707317076</v>
      </c>
      <c r="J35" s="77">
        <f t="shared" si="10"/>
        <v>1.4391014391014392</v>
      </c>
      <c r="K35" s="78">
        <f>'入力（参考）'!L52</f>
        <v>4</v>
      </c>
      <c r="L35" s="75">
        <f>'入力（参考）'!M52</f>
        <v>0</v>
      </c>
      <c r="M35" s="436">
        <f t="shared" si="14"/>
        <v>4</v>
      </c>
      <c r="N35" s="78">
        <f>'入力（参考）'!N52</f>
        <v>0</v>
      </c>
      <c r="O35" s="75">
        <f>'入力（参考）'!O52</f>
        <v>0</v>
      </c>
      <c r="P35" s="75">
        <f t="shared" si="15"/>
        <v>0</v>
      </c>
      <c r="Q35" s="74">
        <f t="shared" si="9"/>
        <v>4</v>
      </c>
      <c r="R35" s="526">
        <f t="shared" si="6"/>
        <v>0</v>
      </c>
      <c r="S35" s="77">
        <f t="shared" si="7"/>
        <v>1.1363636363636365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413" t="s">
        <v>29</v>
      </c>
      <c r="B36" s="90">
        <f>'入力（参考）'!H53</f>
        <v>47</v>
      </c>
      <c r="C36" s="87">
        <f>'入力（参考）'!I53</f>
        <v>7</v>
      </c>
      <c r="D36" s="87">
        <f t="shared" si="0"/>
        <v>54</v>
      </c>
      <c r="E36" s="86">
        <f>'入力（参考）'!J53</f>
        <v>0</v>
      </c>
      <c r="F36" s="87">
        <f>'入力（参考）'!K53</f>
        <v>6</v>
      </c>
      <c r="G36" s="87">
        <f t="shared" si="1"/>
        <v>6</v>
      </c>
      <c r="H36" s="86">
        <f t="shared" si="8"/>
        <v>60</v>
      </c>
      <c r="I36" s="528">
        <f t="shared" si="2"/>
        <v>10</v>
      </c>
      <c r="J36" s="89">
        <f t="shared" si="10"/>
        <v>1.053001053001053</v>
      </c>
      <c r="K36" s="90">
        <f>'入力（参考）'!L53</f>
        <v>3</v>
      </c>
      <c r="L36" s="87">
        <f>'入力（参考）'!M53</f>
        <v>1</v>
      </c>
      <c r="M36" s="437">
        <f t="shared" si="14"/>
        <v>4</v>
      </c>
      <c r="N36" s="90">
        <f>'入力（参考）'!N53</f>
        <v>0</v>
      </c>
      <c r="O36" s="87">
        <f>'入力（参考）'!O53</f>
        <v>0</v>
      </c>
      <c r="P36" s="87">
        <f t="shared" si="15"/>
        <v>0</v>
      </c>
      <c r="Q36" s="86">
        <f t="shared" si="9"/>
        <v>4</v>
      </c>
      <c r="R36" s="528">
        <f t="shared" si="6"/>
        <v>0</v>
      </c>
      <c r="S36" s="89">
        <f t="shared" si="7"/>
        <v>1.1363636363636365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414" t="s">
        <v>30</v>
      </c>
      <c r="B37" s="97">
        <f t="shared" ref="B37:C37" si="16">SUM(B31:B36)</f>
        <v>357</v>
      </c>
      <c r="C37" s="94">
        <f t="shared" si="16"/>
        <v>73</v>
      </c>
      <c r="D37" s="94">
        <f t="shared" ref="D37:G37" si="17">SUM(D31:D36)</f>
        <v>430</v>
      </c>
      <c r="E37" s="93">
        <f t="shared" ref="E37" si="18">SUM(E31:E36)</f>
        <v>5</v>
      </c>
      <c r="F37" s="94">
        <f t="shared" ref="F37" si="19">SUM(F31:F36)</f>
        <v>27</v>
      </c>
      <c r="G37" s="94">
        <f t="shared" si="17"/>
        <v>32</v>
      </c>
      <c r="H37" s="93">
        <f t="shared" si="8"/>
        <v>462</v>
      </c>
      <c r="I37" s="529">
        <f t="shared" si="2"/>
        <v>6.9264069264069263</v>
      </c>
      <c r="J37" s="96">
        <f t="shared" si="10"/>
        <v>8.1081081081081088</v>
      </c>
      <c r="K37" s="97">
        <f t="shared" ref="K37" si="20">SUM(K31:K36)</f>
        <v>32</v>
      </c>
      <c r="L37" s="94">
        <f t="shared" ref="L37" si="21">SUM(L31:L36)</f>
        <v>4</v>
      </c>
      <c r="M37" s="434">
        <f t="shared" ref="M37" si="22">SUM(M31:M36)</f>
        <v>36</v>
      </c>
      <c r="N37" s="97">
        <f t="shared" ref="N37" si="23">SUM(N31:N36)</f>
        <v>0</v>
      </c>
      <c r="O37" s="94">
        <f t="shared" ref="O37" si="24">SUM(O31:O36)</f>
        <v>1</v>
      </c>
      <c r="P37" s="94">
        <f t="shared" ref="P37" si="25">SUM(P31:P36)</f>
        <v>1</v>
      </c>
      <c r="Q37" s="93">
        <f t="shared" si="9"/>
        <v>37</v>
      </c>
      <c r="R37" s="529">
        <f t="shared" si="6"/>
        <v>2.7027027027027026</v>
      </c>
      <c r="S37" s="96">
        <f t="shared" si="7"/>
        <v>10.511363636363637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414" t="s">
        <v>31</v>
      </c>
      <c r="B38" s="106">
        <f>'入力（参考）'!H55</f>
        <v>377</v>
      </c>
      <c r="C38" s="105">
        <f>'入力（参考）'!I55</f>
        <v>88</v>
      </c>
      <c r="D38" s="94">
        <f t="shared" si="0"/>
        <v>465</v>
      </c>
      <c r="E38" s="104">
        <f>'入力（参考）'!J55</f>
        <v>9</v>
      </c>
      <c r="F38" s="105">
        <f>'入力（参考）'!K55</f>
        <v>49</v>
      </c>
      <c r="G38" s="94">
        <f t="shared" si="1"/>
        <v>58</v>
      </c>
      <c r="H38" s="93">
        <f t="shared" si="8"/>
        <v>523</v>
      </c>
      <c r="I38" s="529">
        <f t="shared" si="2"/>
        <v>11.089866156787762</v>
      </c>
      <c r="J38" s="96">
        <f t="shared" si="10"/>
        <v>9.1786591786591796</v>
      </c>
      <c r="K38" s="106">
        <f>'入力（参考）'!L55</f>
        <v>30</v>
      </c>
      <c r="L38" s="105">
        <f>'入力（参考）'!M55</f>
        <v>4</v>
      </c>
      <c r="M38" s="434">
        <f t="shared" ref="M38:M51" si="26">SUM(K38:L38)</f>
        <v>34</v>
      </c>
      <c r="N38" s="106">
        <f>'入力（参考）'!N55</f>
        <v>0</v>
      </c>
      <c r="O38" s="105">
        <f>'入力（参考）'!O55</f>
        <v>1</v>
      </c>
      <c r="P38" s="94">
        <f t="shared" ref="P38:P51" si="27">SUM(N38:O38)</f>
        <v>1</v>
      </c>
      <c r="Q38" s="93">
        <f t="shared" si="9"/>
        <v>35</v>
      </c>
      <c r="R38" s="529">
        <f t="shared" si="6"/>
        <v>2.8571428571428572</v>
      </c>
      <c r="S38" s="96">
        <f t="shared" si="7"/>
        <v>9.9431818181818183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16" t="s">
        <v>32</v>
      </c>
      <c r="B39" s="106">
        <f>'入力（参考）'!H56</f>
        <v>256</v>
      </c>
      <c r="C39" s="105">
        <f>'入力（参考）'!I56</f>
        <v>53</v>
      </c>
      <c r="D39" s="94">
        <f t="shared" si="0"/>
        <v>309</v>
      </c>
      <c r="E39" s="104">
        <f>'入力（参考）'!J56</f>
        <v>7</v>
      </c>
      <c r="F39" s="105">
        <f>'入力（参考）'!K56</f>
        <v>44</v>
      </c>
      <c r="G39" s="94">
        <f t="shared" si="1"/>
        <v>51</v>
      </c>
      <c r="H39" s="93">
        <f t="shared" si="8"/>
        <v>360</v>
      </c>
      <c r="I39" s="529">
        <f t="shared" si="2"/>
        <v>14.166666666666666</v>
      </c>
      <c r="J39" s="96">
        <f t="shared" si="10"/>
        <v>6.3180063180063186</v>
      </c>
      <c r="K39" s="106">
        <f>'入力（参考）'!L56</f>
        <v>10</v>
      </c>
      <c r="L39" s="105">
        <f>'入力（参考）'!M56</f>
        <v>6</v>
      </c>
      <c r="M39" s="434">
        <f t="shared" si="26"/>
        <v>16</v>
      </c>
      <c r="N39" s="106">
        <f>'入力（参考）'!N56</f>
        <v>0</v>
      </c>
      <c r="O39" s="105">
        <f>'入力（参考）'!O56</f>
        <v>2</v>
      </c>
      <c r="P39" s="94">
        <f t="shared" si="27"/>
        <v>2</v>
      </c>
      <c r="Q39" s="93">
        <f t="shared" si="9"/>
        <v>18</v>
      </c>
      <c r="R39" s="529">
        <f t="shared" si="6"/>
        <v>11.111111111111111</v>
      </c>
      <c r="S39" s="96">
        <f t="shared" si="7"/>
        <v>5.1136363636363633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16" t="s">
        <v>33</v>
      </c>
      <c r="B40" s="106">
        <f>'入力（参考）'!H57</f>
        <v>244</v>
      </c>
      <c r="C40" s="105">
        <f>'入力（参考）'!I57</f>
        <v>63</v>
      </c>
      <c r="D40" s="94">
        <f t="shared" si="0"/>
        <v>307</v>
      </c>
      <c r="E40" s="104">
        <f>'入力（参考）'!J57</f>
        <v>9</v>
      </c>
      <c r="F40" s="105">
        <f>'入力（参考）'!K57</f>
        <v>24</v>
      </c>
      <c r="G40" s="94">
        <f t="shared" si="1"/>
        <v>33</v>
      </c>
      <c r="H40" s="93">
        <f t="shared" si="8"/>
        <v>340</v>
      </c>
      <c r="I40" s="529">
        <f t="shared" si="2"/>
        <v>9.7058823529411775</v>
      </c>
      <c r="J40" s="96">
        <f t="shared" si="10"/>
        <v>5.9670059670059672</v>
      </c>
      <c r="K40" s="106">
        <f>'入力（参考）'!L57</f>
        <v>14</v>
      </c>
      <c r="L40" s="105">
        <f>'入力（参考）'!M57</f>
        <v>2</v>
      </c>
      <c r="M40" s="434">
        <f t="shared" si="26"/>
        <v>16</v>
      </c>
      <c r="N40" s="106">
        <f>'入力（参考）'!N57</f>
        <v>0</v>
      </c>
      <c r="O40" s="105">
        <f>'入力（参考）'!O57</f>
        <v>0</v>
      </c>
      <c r="P40" s="94">
        <f t="shared" si="27"/>
        <v>0</v>
      </c>
      <c r="Q40" s="93">
        <f t="shared" si="9"/>
        <v>16</v>
      </c>
      <c r="R40" s="529">
        <f t="shared" si="6"/>
        <v>0</v>
      </c>
      <c r="S40" s="96">
        <f t="shared" si="7"/>
        <v>4.5454545454545459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16" t="s">
        <v>34</v>
      </c>
      <c r="B41" s="106">
        <f>'入力（参考）'!H58</f>
        <v>373</v>
      </c>
      <c r="C41" s="105">
        <f>'入力（参考）'!I58</f>
        <v>60</v>
      </c>
      <c r="D41" s="94">
        <f t="shared" si="0"/>
        <v>433</v>
      </c>
      <c r="E41" s="104">
        <f>'入力（参考）'!J58</f>
        <v>2</v>
      </c>
      <c r="F41" s="105">
        <f>'入力（参考）'!K58</f>
        <v>25</v>
      </c>
      <c r="G41" s="94">
        <f t="shared" si="1"/>
        <v>27</v>
      </c>
      <c r="H41" s="93">
        <f t="shared" si="8"/>
        <v>460</v>
      </c>
      <c r="I41" s="529">
        <f t="shared" si="2"/>
        <v>5.8695652173913047</v>
      </c>
      <c r="J41" s="96">
        <f t="shared" si="10"/>
        <v>8.073008073008074</v>
      </c>
      <c r="K41" s="106">
        <f>'入力（参考）'!L58</f>
        <v>27</v>
      </c>
      <c r="L41" s="105">
        <f>'入力（参考）'!M58</f>
        <v>1</v>
      </c>
      <c r="M41" s="434">
        <f t="shared" si="26"/>
        <v>28</v>
      </c>
      <c r="N41" s="106">
        <f>'入力（参考）'!N58</f>
        <v>0</v>
      </c>
      <c r="O41" s="105">
        <f>'入力（参考）'!O58</f>
        <v>3</v>
      </c>
      <c r="P41" s="94">
        <f t="shared" si="27"/>
        <v>3</v>
      </c>
      <c r="Q41" s="93">
        <f t="shared" si="9"/>
        <v>31</v>
      </c>
      <c r="R41" s="529">
        <f t="shared" si="6"/>
        <v>9.67741935483871</v>
      </c>
      <c r="S41" s="96">
        <f t="shared" si="7"/>
        <v>8.8068181818181817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16" t="s">
        <v>35</v>
      </c>
      <c r="B42" s="106">
        <f>'入力（参考）'!H59</f>
        <v>360</v>
      </c>
      <c r="C42" s="105">
        <f>'入力（参考）'!I59</f>
        <v>70</v>
      </c>
      <c r="D42" s="94">
        <f t="shared" si="0"/>
        <v>430</v>
      </c>
      <c r="E42" s="104">
        <f>'入力（参考）'!J59</f>
        <v>3</v>
      </c>
      <c r="F42" s="105">
        <f>'入力（参考）'!K59</f>
        <v>31</v>
      </c>
      <c r="G42" s="94">
        <f t="shared" si="1"/>
        <v>34</v>
      </c>
      <c r="H42" s="93">
        <f t="shared" si="8"/>
        <v>464</v>
      </c>
      <c r="I42" s="529">
        <f t="shared" si="2"/>
        <v>7.3275862068965525</v>
      </c>
      <c r="J42" s="96">
        <f t="shared" si="10"/>
        <v>8.1432081432081436</v>
      </c>
      <c r="K42" s="106">
        <f>'入力（参考）'!L59</f>
        <v>27</v>
      </c>
      <c r="L42" s="105">
        <f>'入力（参考）'!M59</f>
        <v>5</v>
      </c>
      <c r="M42" s="434">
        <f t="shared" si="26"/>
        <v>32</v>
      </c>
      <c r="N42" s="106">
        <f>'入力（参考）'!N59</f>
        <v>0</v>
      </c>
      <c r="O42" s="105">
        <f>'入力（参考）'!O59</f>
        <v>0</v>
      </c>
      <c r="P42" s="94">
        <f t="shared" si="27"/>
        <v>0</v>
      </c>
      <c r="Q42" s="93">
        <f t="shared" si="9"/>
        <v>32</v>
      </c>
      <c r="R42" s="529">
        <f t="shared" si="6"/>
        <v>0</v>
      </c>
      <c r="S42" s="96">
        <f t="shared" si="7"/>
        <v>9.0909090909090917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16" t="s">
        <v>36</v>
      </c>
      <c r="B43" s="106">
        <f>'入力（参考）'!H60</f>
        <v>409</v>
      </c>
      <c r="C43" s="105">
        <f>'入力（参考）'!I60</f>
        <v>68</v>
      </c>
      <c r="D43" s="94">
        <f t="shared" si="0"/>
        <v>477</v>
      </c>
      <c r="E43" s="104">
        <f>'入力（参考）'!J60</f>
        <v>2</v>
      </c>
      <c r="F43" s="105">
        <f>'入力（参考）'!K60</f>
        <v>34</v>
      </c>
      <c r="G43" s="94">
        <f t="shared" si="1"/>
        <v>36</v>
      </c>
      <c r="H43" s="93">
        <f t="shared" si="8"/>
        <v>513</v>
      </c>
      <c r="I43" s="529">
        <f t="shared" si="2"/>
        <v>7.0175438596491233</v>
      </c>
      <c r="J43" s="96">
        <f t="shared" si="10"/>
        <v>9.0031590031590039</v>
      </c>
      <c r="K43" s="106">
        <f>'入力（参考）'!L60</f>
        <v>30</v>
      </c>
      <c r="L43" s="105">
        <f>'入力（参考）'!M60</f>
        <v>5</v>
      </c>
      <c r="M43" s="434">
        <f t="shared" si="26"/>
        <v>35</v>
      </c>
      <c r="N43" s="106">
        <f>'入力（参考）'!N60</f>
        <v>0</v>
      </c>
      <c r="O43" s="105">
        <f>'入力（参考）'!O60</f>
        <v>5</v>
      </c>
      <c r="P43" s="94">
        <f t="shared" si="27"/>
        <v>5</v>
      </c>
      <c r="Q43" s="93">
        <f t="shared" si="9"/>
        <v>40</v>
      </c>
      <c r="R43" s="529">
        <f t="shared" si="6"/>
        <v>12.5</v>
      </c>
      <c r="S43" s="96">
        <f t="shared" si="7"/>
        <v>11.363636363636363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16" t="s">
        <v>37</v>
      </c>
      <c r="B44" s="111">
        <f>'入力（参考）'!H61</f>
        <v>429</v>
      </c>
      <c r="C44" s="108">
        <f>'入力（参考）'!I61</f>
        <v>70</v>
      </c>
      <c r="D44" s="105">
        <f t="shared" si="0"/>
        <v>499</v>
      </c>
      <c r="E44" s="107">
        <f>'入力（参考）'!J61</f>
        <v>9</v>
      </c>
      <c r="F44" s="110">
        <f>'入力（参考）'!K61</f>
        <v>19</v>
      </c>
      <c r="G44" s="109">
        <f t="shared" si="1"/>
        <v>28</v>
      </c>
      <c r="H44" s="104">
        <f t="shared" si="8"/>
        <v>527</v>
      </c>
      <c r="I44" s="529">
        <f t="shared" si="2"/>
        <v>5.3130929791271351</v>
      </c>
      <c r="J44" s="96">
        <f t="shared" si="10"/>
        <v>9.2488592488592491</v>
      </c>
      <c r="K44" s="111">
        <f>'入力（参考）'!L61</f>
        <v>28</v>
      </c>
      <c r="L44" s="108">
        <f>'入力（参考）'!M61</f>
        <v>5</v>
      </c>
      <c r="M44" s="109">
        <f t="shared" si="26"/>
        <v>33</v>
      </c>
      <c r="N44" s="111">
        <f>'入力（参考）'!N61</f>
        <v>0</v>
      </c>
      <c r="O44" s="110">
        <f>'入力（参考）'!O61</f>
        <v>0</v>
      </c>
      <c r="P44" s="109">
        <f t="shared" si="27"/>
        <v>0</v>
      </c>
      <c r="Q44" s="104">
        <f t="shared" si="9"/>
        <v>33</v>
      </c>
      <c r="R44" s="529">
        <f t="shared" si="6"/>
        <v>0</v>
      </c>
      <c r="S44" s="96">
        <f t="shared" si="7"/>
        <v>9.375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417" t="s">
        <v>38</v>
      </c>
      <c r="B45" s="111">
        <f>'入力（参考）'!H62</f>
        <v>355</v>
      </c>
      <c r="C45" s="108">
        <f>'入力（参考）'!I62</f>
        <v>51</v>
      </c>
      <c r="D45" s="105">
        <f t="shared" si="0"/>
        <v>406</v>
      </c>
      <c r="E45" s="107">
        <f>'入力（参考）'!J62</f>
        <v>4</v>
      </c>
      <c r="F45" s="110">
        <f>'入力（参考）'!K62</f>
        <v>21</v>
      </c>
      <c r="G45" s="109">
        <f t="shared" si="1"/>
        <v>25</v>
      </c>
      <c r="H45" s="104">
        <f t="shared" si="8"/>
        <v>431</v>
      </c>
      <c r="I45" s="529">
        <f t="shared" si="2"/>
        <v>5.8004640371229703</v>
      </c>
      <c r="J45" s="96">
        <f t="shared" si="10"/>
        <v>7.5640575640575642</v>
      </c>
      <c r="K45" s="111">
        <f>'入力（参考）'!L62</f>
        <v>9</v>
      </c>
      <c r="L45" s="108">
        <f>'入力（参考）'!M62</f>
        <v>6</v>
      </c>
      <c r="M45" s="109">
        <f t="shared" si="26"/>
        <v>15</v>
      </c>
      <c r="N45" s="111">
        <f>'入力（参考）'!N62</f>
        <v>0</v>
      </c>
      <c r="O45" s="110">
        <f>'入力（参考）'!O62</f>
        <v>2</v>
      </c>
      <c r="P45" s="109">
        <f t="shared" si="27"/>
        <v>2</v>
      </c>
      <c r="Q45" s="104">
        <f t="shared" si="9"/>
        <v>17</v>
      </c>
      <c r="R45" s="529">
        <f t="shared" si="6"/>
        <v>11.76470588235294</v>
      </c>
      <c r="S45" s="96">
        <f t="shared" si="7"/>
        <v>4.8295454545454541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418" t="s">
        <v>39</v>
      </c>
      <c r="B46" s="121">
        <f>'入力（参考）'!H63</f>
        <v>59</v>
      </c>
      <c r="C46" s="115">
        <f>'入力（参考）'!I63</f>
        <v>8</v>
      </c>
      <c r="D46" s="432">
        <f t="shared" si="0"/>
        <v>67</v>
      </c>
      <c r="E46" s="114">
        <f>'入力（参考）'!J63</f>
        <v>1</v>
      </c>
      <c r="F46" s="117">
        <f>'入力（参考）'!K63</f>
        <v>1</v>
      </c>
      <c r="G46" s="116">
        <f t="shared" si="1"/>
        <v>2</v>
      </c>
      <c r="H46" s="118">
        <f t="shared" si="8"/>
        <v>69</v>
      </c>
      <c r="I46" s="531">
        <f t="shared" si="2"/>
        <v>2.8985507246376816</v>
      </c>
      <c r="J46" s="120">
        <f t="shared" si="10"/>
        <v>1.2109512109512111</v>
      </c>
      <c r="K46" s="121">
        <f>'入力（参考）'!L63</f>
        <v>2</v>
      </c>
      <c r="L46" s="115">
        <f>'入力（参考）'!M63</f>
        <v>0</v>
      </c>
      <c r="M46" s="116">
        <f t="shared" si="26"/>
        <v>2</v>
      </c>
      <c r="N46" s="121">
        <f>'入力（参考）'!N63</f>
        <v>0</v>
      </c>
      <c r="O46" s="117">
        <f>'入力（参考）'!O63</f>
        <v>0</v>
      </c>
      <c r="P46" s="116">
        <f t="shared" si="27"/>
        <v>0</v>
      </c>
      <c r="Q46" s="118">
        <f t="shared" si="9"/>
        <v>2</v>
      </c>
      <c r="R46" s="531">
        <f t="shared" si="6"/>
        <v>0</v>
      </c>
      <c r="S46" s="120">
        <f t="shared" si="7"/>
        <v>0.56818181818181823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419" t="s">
        <v>40</v>
      </c>
      <c r="B47" s="130">
        <f>'入力（参考）'!H64</f>
        <v>74</v>
      </c>
      <c r="C47" s="124">
        <f>'入力（参考）'!I64</f>
        <v>16</v>
      </c>
      <c r="D47" s="433">
        <f t="shared" si="0"/>
        <v>90</v>
      </c>
      <c r="E47" s="123">
        <f>'入力（参考）'!J64</f>
        <v>0</v>
      </c>
      <c r="F47" s="126">
        <f>'入力（参考）'!K64</f>
        <v>1</v>
      </c>
      <c r="G47" s="125">
        <f t="shared" si="1"/>
        <v>1</v>
      </c>
      <c r="H47" s="127">
        <f t="shared" si="8"/>
        <v>91</v>
      </c>
      <c r="I47" s="532">
        <f t="shared" si="2"/>
        <v>1.0989010989010988</v>
      </c>
      <c r="J47" s="129">
        <f t="shared" si="10"/>
        <v>1.597051597051597</v>
      </c>
      <c r="K47" s="130">
        <f>'入力（参考）'!L64</f>
        <v>1</v>
      </c>
      <c r="L47" s="124">
        <f>'入力（参考）'!M64</f>
        <v>0</v>
      </c>
      <c r="M47" s="125">
        <f t="shared" si="26"/>
        <v>1</v>
      </c>
      <c r="N47" s="130">
        <f>'入力（参考）'!N64</f>
        <v>0</v>
      </c>
      <c r="O47" s="126">
        <f>'入力（参考）'!O64</f>
        <v>0</v>
      </c>
      <c r="P47" s="125">
        <f t="shared" si="27"/>
        <v>0</v>
      </c>
      <c r="Q47" s="127">
        <f t="shared" si="9"/>
        <v>1</v>
      </c>
      <c r="R47" s="532">
        <f t="shared" si="6"/>
        <v>0</v>
      </c>
      <c r="S47" s="129">
        <f t="shared" si="7"/>
        <v>0.28409090909090912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419" t="s">
        <v>41</v>
      </c>
      <c r="B48" s="130">
        <f>'入力（参考）'!H65</f>
        <v>50</v>
      </c>
      <c r="C48" s="124">
        <f>'入力（参考）'!I65</f>
        <v>6</v>
      </c>
      <c r="D48" s="433">
        <f t="shared" si="0"/>
        <v>56</v>
      </c>
      <c r="E48" s="123">
        <f>'入力（参考）'!J65</f>
        <v>0</v>
      </c>
      <c r="F48" s="126">
        <f>'入力（参考）'!K65</f>
        <v>2</v>
      </c>
      <c r="G48" s="125">
        <f t="shared" si="1"/>
        <v>2</v>
      </c>
      <c r="H48" s="127">
        <f t="shared" si="8"/>
        <v>58</v>
      </c>
      <c r="I48" s="532">
        <f t="shared" si="2"/>
        <v>3.4482758620689657</v>
      </c>
      <c r="J48" s="129">
        <f t="shared" si="10"/>
        <v>1.0179010179010179</v>
      </c>
      <c r="K48" s="130">
        <f>'入力（参考）'!L65</f>
        <v>5</v>
      </c>
      <c r="L48" s="124">
        <f>'入力（参考）'!M65</f>
        <v>1</v>
      </c>
      <c r="M48" s="125">
        <f t="shared" si="26"/>
        <v>6</v>
      </c>
      <c r="N48" s="130">
        <f>'入力（参考）'!N65</f>
        <v>0</v>
      </c>
      <c r="O48" s="126">
        <f>'入力（参考）'!O65</f>
        <v>0</v>
      </c>
      <c r="P48" s="125">
        <f t="shared" si="27"/>
        <v>0</v>
      </c>
      <c r="Q48" s="127">
        <f t="shared" si="9"/>
        <v>6</v>
      </c>
      <c r="R48" s="532">
        <f t="shared" si="6"/>
        <v>0</v>
      </c>
      <c r="S48" s="129">
        <f t="shared" si="7"/>
        <v>1.7045454545454546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419" t="s">
        <v>42</v>
      </c>
      <c r="B49" s="130">
        <f>'入力（参考）'!H66</f>
        <v>109</v>
      </c>
      <c r="C49" s="124">
        <f>'入力（参考）'!I66</f>
        <v>12</v>
      </c>
      <c r="D49" s="433">
        <f t="shared" si="0"/>
        <v>121</v>
      </c>
      <c r="E49" s="123">
        <f>'入力（参考）'!J66</f>
        <v>0</v>
      </c>
      <c r="F49" s="126">
        <f>'入力（参考）'!K66</f>
        <v>2</v>
      </c>
      <c r="G49" s="125">
        <f t="shared" si="1"/>
        <v>2</v>
      </c>
      <c r="H49" s="127">
        <f t="shared" si="8"/>
        <v>123</v>
      </c>
      <c r="I49" s="532">
        <f t="shared" si="2"/>
        <v>1.6260162601626016</v>
      </c>
      <c r="J49" s="129">
        <f t="shared" si="10"/>
        <v>2.158652158652159</v>
      </c>
      <c r="K49" s="130">
        <f>'入力（参考）'!L66</f>
        <v>5</v>
      </c>
      <c r="L49" s="124">
        <f>'入力（参考）'!M66</f>
        <v>0</v>
      </c>
      <c r="M49" s="125">
        <f t="shared" si="26"/>
        <v>5</v>
      </c>
      <c r="N49" s="130">
        <f>'入力（参考）'!N66</f>
        <v>0</v>
      </c>
      <c r="O49" s="126">
        <f>'入力（参考）'!O66</f>
        <v>0</v>
      </c>
      <c r="P49" s="125">
        <f t="shared" si="27"/>
        <v>0</v>
      </c>
      <c r="Q49" s="127">
        <f t="shared" si="9"/>
        <v>5</v>
      </c>
      <c r="R49" s="532">
        <f t="shared" si="6"/>
        <v>0</v>
      </c>
      <c r="S49" s="129">
        <f t="shared" si="7"/>
        <v>1.4204545454545454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419" t="s">
        <v>43</v>
      </c>
      <c r="B50" s="78">
        <f>'入力（参考）'!H67</f>
        <v>70</v>
      </c>
      <c r="C50" s="75">
        <f>'入力（参考）'!I67</f>
        <v>10</v>
      </c>
      <c r="D50" s="75">
        <f t="shared" si="0"/>
        <v>80</v>
      </c>
      <c r="E50" s="74">
        <f>'入力（参考）'!J67</f>
        <v>1</v>
      </c>
      <c r="F50" s="75">
        <f>'入力（参考）'!K67</f>
        <v>0</v>
      </c>
      <c r="G50" s="75">
        <f t="shared" si="1"/>
        <v>1</v>
      </c>
      <c r="H50" s="74">
        <f t="shared" si="8"/>
        <v>81</v>
      </c>
      <c r="I50" s="526">
        <f t="shared" si="2"/>
        <v>1.2345679012345678</v>
      </c>
      <c r="J50" s="77">
        <f t="shared" si="10"/>
        <v>1.4215514215514216</v>
      </c>
      <c r="K50" s="78">
        <f>'入力（参考）'!L67</f>
        <v>1</v>
      </c>
      <c r="L50" s="75">
        <f>'入力（参考）'!M67</f>
        <v>0</v>
      </c>
      <c r="M50" s="436">
        <f t="shared" si="26"/>
        <v>1</v>
      </c>
      <c r="N50" s="78">
        <f>'入力（参考）'!N67</f>
        <v>0</v>
      </c>
      <c r="O50" s="75">
        <f>'入力（参考）'!O67</f>
        <v>0</v>
      </c>
      <c r="P50" s="75">
        <f t="shared" si="27"/>
        <v>0</v>
      </c>
      <c r="Q50" s="74">
        <f t="shared" si="9"/>
        <v>1</v>
      </c>
      <c r="R50" s="526">
        <f t="shared" si="6"/>
        <v>0</v>
      </c>
      <c r="S50" s="77">
        <f t="shared" si="7"/>
        <v>0.28409090909090912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420" t="s">
        <v>44</v>
      </c>
      <c r="B51" s="90">
        <f>'入力（参考）'!H68</f>
        <v>87</v>
      </c>
      <c r="C51" s="87">
        <f>'入力（参考）'!I68</f>
        <v>10</v>
      </c>
      <c r="D51" s="87">
        <f t="shared" si="0"/>
        <v>97</v>
      </c>
      <c r="E51" s="86">
        <f>'入力（参考）'!J68</f>
        <v>0</v>
      </c>
      <c r="F51" s="87">
        <f>'入力（参考）'!K68</f>
        <v>4</v>
      </c>
      <c r="G51" s="87">
        <f t="shared" si="1"/>
        <v>4</v>
      </c>
      <c r="H51" s="86">
        <f t="shared" si="8"/>
        <v>101</v>
      </c>
      <c r="I51" s="533">
        <f t="shared" si="2"/>
        <v>3.9603960396039604</v>
      </c>
      <c r="J51" s="133">
        <f t="shared" si="10"/>
        <v>1.7725517725517725</v>
      </c>
      <c r="K51" s="90">
        <f>'入力（参考）'!L68</f>
        <v>15</v>
      </c>
      <c r="L51" s="87">
        <f>'入力（参考）'!M68</f>
        <v>0</v>
      </c>
      <c r="M51" s="437">
        <f t="shared" si="26"/>
        <v>15</v>
      </c>
      <c r="N51" s="90">
        <f>'入力（参考）'!N68</f>
        <v>0</v>
      </c>
      <c r="O51" s="87">
        <f>'入力（参考）'!O68</f>
        <v>0</v>
      </c>
      <c r="P51" s="87">
        <f t="shared" si="27"/>
        <v>0</v>
      </c>
      <c r="Q51" s="86">
        <f t="shared" si="9"/>
        <v>15</v>
      </c>
      <c r="R51" s="533">
        <f t="shared" si="6"/>
        <v>0</v>
      </c>
      <c r="S51" s="133">
        <f t="shared" si="7"/>
        <v>4.2613636363636367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417" t="s">
        <v>45</v>
      </c>
      <c r="B52" s="97">
        <f>SUM(B46:B51)</f>
        <v>449</v>
      </c>
      <c r="C52" s="94">
        <f>SUM(C46:C51)</f>
        <v>62</v>
      </c>
      <c r="D52" s="94">
        <f t="shared" ref="D52:G52" si="28">SUM(D46:D51)</f>
        <v>511</v>
      </c>
      <c r="E52" s="93">
        <f>SUM(E46:E51)</f>
        <v>2</v>
      </c>
      <c r="F52" s="94">
        <f>SUM(F46:F51)</f>
        <v>10</v>
      </c>
      <c r="G52" s="94">
        <f t="shared" si="28"/>
        <v>12</v>
      </c>
      <c r="H52" s="93">
        <f t="shared" si="8"/>
        <v>523</v>
      </c>
      <c r="I52" s="529">
        <f t="shared" si="2"/>
        <v>2.2944550669216057</v>
      </c>
      <c r="J52" s="96">
        <f t="shared" si="10"/>
        <v>9.1786591786591796</v>
      </c>
      <c r="K52" s="97">
        <f>SUM(K46:K51)</f>
        <v>29</v>
      </c>
      <c r="L52" s="94">
        <f>SUM(L46:L51)</f>
        <v>1</v>
      </c>
      <c r="M52" s="434">
        <f t="shared" ref="M52" si="29">SUM(M46:M51)</f>
        <v>30</v>
      </c>
      <c r="N52" s="97">
        <f>SUM(N46:N51)</f>
        <v>0</v>
      </c>
      <c r="O52" s="94">
        <f>SUM(O46:O51)</f>
        <v>0</v>
      </c>
      <c r="P52" s="94">
        <f t="shared" ref="P52" si="30">SUM(P46:P51)</f>
        <v>0</v>
      </c>
      <c r="Q52" s="93">
        <f t="shared" si="9"/>
        <v>30</v>
      </c>
      <c r="R52" s="529">
        <f t="shared" si="6"/>
        <v>0</v>
      </c>
      <c r="S52" s="96">
        <f t="shared" si="7"/>
        <v>8.5227272727272734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415" t="s">
        <v>46</v>
      </c>
      <c r="B53" s="138">
        <f>'入力（参考）'!H70</f>
        <v>129</v>
      </c>
      <c r="C53" s="135">
        <f>'入力（参考）'!I70</f>
        <v>10</v>
      </c>
      <c r="D53" s="135">
        <f t="shared" si="0"/>
        <v>139</v>
      </c>
      <c r="E53" s="134">
        <f>'入力（参考）'!J70</f>
        <v>0</v>
      </c>
      <c r="F53" s="135">
        <f>'入力（参考）'!K70</f>
        <v>1</v>
      </c>
      <c r="G53" s="135">
        <f t="shared" si="1"/>
        <v>1</v>
      </c>
      <c r="H53" s="134">
        <f t="shared" si="8"/>
        <v>140</v>
      </c>
      <c r="I53" s="534">
        <f t="shared" si="2"/>
        <v>0.7142857142857143</v>
      </c>
      <c r="J53" s="137">
        <f t="shared" si="10"/>
        <v>2.4570024570024573</v>
      </c>
      <c r="K53" s="138">
        <f>'入力（参考）'!L70</f>
        <v>13</v>
      </c>
      <c r="L53" s="135">
        <f>'入力（参考）'!M70</f>
        <v>0</v>
      </c>
      <c r="M53" s="438">
        <f t="shared" ref="M53:M58" si="31">SUM(K53:L53)</f>
        <v>13</v>
      </c>
      <c r="N53" s="138">
        <f>'入力（参考）'!N70</f>
        <v>0</v>
      </c>
      <c r="O53" s="135">
        <f>'入力（参考）'!O70</f>
        <v>0</v>
      </c>
      <c r="P53" s="135">
        <f t="shared" ref="P53:P58" si="32">SUM(N53:O53)</f>
        <v>0</v>
      </c>
      <c r="Q53" s="134">
        <f t="shared" si="9"/>
        <v>13</v>
      </c>
      <c r="R53" s="534">
        <f t="shared" si="6"/>
        <v>0</v>
      </c>
      <c r="S53" s="137">
        <f t="shared" si="7"/>
        <v>3.6931818181818183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411" t="s">
        <v>47</v>
      </c>
      <c r="B54" s="78">
        <f>'入力（参考）'!H71</f>
        <v>111</v>
      </c>
      <c r="C54" s="75">
        <f>'入力（参考）'!I71</f>
        <v>9</v>
      </c>
      <c r="D54" s="75">
        <f t="shared" si="0"/>
        <v>120</v>
      </c>
      <c r="E54" s="74">
        <f>'入力（参考）'!J71</f>
        <v>0</v>
      </c>
      <c r="F54" s="75">
        <f>'入力（参考）'!K71</f>
        <v>0</v>
      </c>
      <c r="G54" s="75">
        <f t="shared" si="1"/>
        <v>0</v>
      </c>
      <c r="H54" s="74">
        <f t="shared" si="8"/>
        <v>120</v>
      </c>
      <c r="I54" s="526">
        <f t="shared" si="2"/>
        <v>0</v>
      </c>
      <c r="J54" s="77">
        <f t="shared" si="10"/>
        <v>2.1060021060021059</v>
      </c>
      <c r="K54" s="78">
        <f>'入力（参考）'!L71</f>
        <v>4</v>
      </c>
      <c r="L54" s="75">
        <f>'入力（参考）'!M71</f>
        <v>2</v>
      </c>
      <c r="M54" s="75">
        <f t="shared" si="31"/>
        <v>6</v>
      </c>
      <c r="N54" s="74">
        <f>'入力（参考）'!N71</f>
        <v>0</v>
      </c>
      <c r="O54" s="75">
        <f>'入力（参考）'!O71</f>
        <v>0</v>
      </c>
      <c r="P54" s="75">
        <f t="shared" si="32"/>
        <v>0</v>
      </c>
      <c r="Q54" s="74">
        <f t="shared" si="9"/>
        <v>6</v>
      </c>
      <c r="R54" s="526">
        <f t="shared" si="6"/>
        <v>0</v>
      </c>
      <c r="S54" s="77">
        <f t="shared" si="7"/>
        <v>1.7045454545454546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411" t="s">
        <v>48</v>
      </c>
      <c r="B55" s="78">
        <f>'入力（参考）'!H72</f>
        <v>86</v>
      </c>
      <c r="C55" s="75">
        <f>'入力（参考）'!I72</f>
        <v>10</v>
      </c>
      <c r="D55" s="75">
        <f t="shared" si="0"/>
        <v>96</v>
      </c>
      <c r="E55" s="74">
        <f>'入力（参考）'!J72</f>
        <v>1</v>
      </c>
      <c r="F55" s="75">
        <f>'入力（参考）'!K72</f>
        <v>0</v>
      </c>
      <c r="G55" s="75">
        <f t="shared" si="1"/>
        <v>1</v>
      </c>
      <c r="H55" s="74">
        <f t="shared" si="8"/>
        <v>97</v>
      </c>
      <c r="I55" s="526">
        <f t="shared" si="2"/>
        <v>1.0309278350515465</v>
      </c>
      <c r="J55" s="77">
        <f t="shared" si="10"/>
        <v>1.7023517023517025</v>
      </c>
      <c r="K55" s="78">
        <f>'入力（参考）'!L72</f>
        <v>11</v>
      </c>
      <c r="L55" s="75">
        <f>'入力（参考）'!M72</f>
        <v>0</v>
      </c>
      <c r="M55" s="75">
        <f t="shared" si="31"/>
        <v>11</v>
      </c>
      <c r="N55" s="74">
        <f>'入力（参考）'!N72</f>
        <v>0</v>
      </c>
      <c r="O55" s="75">
        <f>'入力（参考）'!O72</f>
        <v>0</v>
      </c>
      <c r="P55" s="75">
        <f t="shared" si="32"/>
        <v>0</v>
      </c>
      <c r="Q55" s="74">
        <f t="shared" si="9"/>
        <v>11</v>
      </c>
      <c r="R55" s="526">
        <f t="shared" si="6"/>
        <v>0</v>
      </c>
      <c r="S55" s="77">
        <f t="shared" si="7"/>
        <v>3.125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411" t="s">
        <v>49</v>
      </c>
      <c r="B56" s="78">
        <f>'入力（参考）'!H73</f>
        <v>101</v>
      </c>
      <c r="C56" s="75">
        <f>'入力（参考）'!I73</f>
        <v>10</v>
      </c>
      <c r="D56" s="75">
        <f t="shared" si="0"/>
        <v>111</v>
      </c>
      <c r="E56" s="74">
        <f>'入力（参考）'!J73</f>
        <v>2</v>
      </c>
      <c r="F56" s="75">
        <f>'入力（参考）'!K73</f>
        <v>0</v>
      </c>
      <c r="G56" s="75">
        <f t="shared" si="1"/>
        <v>2</v>
      </c>
      <c r="H56" s="74">
        <f t="shared" si="8"/>
        <v>113</v>
      </c>
      <c r="I56" s="532">
        <f t="shared" si="2"/>
        <v>1.7699115044247788</v>
      </c>
      <c r="J56" s="129">
        <f t="shared" si="10"/>
        <v>1.9831519831519833</v>
      </c>
      <c r="K56" s="78">
        <f>'入力（参考）'!L73</f>
        <v>8</v>
      </c>
      <c r="L56" s="75">
        <f>'入力（参考）'!M73</f>
        <v>1</v>
      </c>
      <c r="M56" s="75">
        <f t="shared" si="31"/>
        <v>9</v>
      </c>
      <c r="N56" s="74">
        <f>'入力（参考）'!N73</f>
        <v>0</v>
      </c>
      <c r="O56" s="75">
        <f>'入力（参考）'!O73</f>
        <v>0</v>
      </c>
      <c r="P56" s="75">
        <f t="shared" si="32"/>
        <v>0</v>
      </c>
      <c r="Q56" s="74">
        <f t="shared" si="9"/>
        <v>9</v>
      </c>
      <c r="R56" s="532">
        <f t="shared" si="6"/>
        <v>0</v>
      </c>
      <c r="S56" s="129">
        <f t="shared" si="7"/>
        <v>2.5568181818181817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411" t="s">
        <v>50</v>
      </c>
      <c r="B57" s="78">
        <f>'入力（参考）'!H74</f>
        <v>85</v>
      </c>
      <c r="C57" s="75">
        <f>'入力（参考）'!I74</f>
        <v>5</v>
      </c>
      <c r="D57" s="75">
        <f t="shared" si="0"/>
        <v>90</v>
      </c>
      <c r="E57" s="74">
        <f>'入力（参考）'!J74</f>
        <v>0</v>
      </c>
      <c r="F57" s="75">
        <f>'入力（参考）'!K74</f>
        <v>1</v>
      </c>
      <c r="G57" s="75">
        <f t="shared" si="1"/>
        <v>1</v>
      </c>
      <c r="H57" s="74">
        <f t="shared" si="8"/>
        <v>91</v>
      </c>
      <c r="I57" s="526">
        <f t="shared" si="2"/>
        <v>1.0989010989010988</v>
      </c>
      <c r="J57" s="77">
        <f t="shared" si="10"/>
        <v>1.597051597051597</v>
      </c>
      <c r="K57" s="78">
        <f>'入力（参考）'!L74</f>
        <v>2</v>
      </c>
      <c r="L57" s="75">
        <f>'入力（参考）'!M74</f>
        <v>0</v>
      </c>
      <c r="M57" s="75">
        <f t="shared" si="31"/>
        <v>2</v>
      </c>
      <c r="N57" s="74">
        <f>'入力（参考）'!N74</f>
        <v>0</v>
      </c>
      <c r="O57" s="75">
        <f>'入力（参考）'!O74</f>
        <v>0</v>
      </c>
      <c r="P57" s="75">
        <f t="shared" si="32"/>
        <v>0</v>
      </c>
      <c r="Q57" s="74">
        <f t="shared" si="9"/>
        <v>2</v>
      </c>
      <c r="R57" s="526">
        <f t="shared" si="6"/>
        <v>0</v>
      </c>
      <c r="S57" s="77">
        <f t="shared" si="7"/>
        <v>0.56818181818181823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421" t="s">
        <v>51</v>
      </c>
      <c r="B58" s="90">
        <f>'入力（参考）'!H75</f>
        <v>63</v>
      </c>
      <c r="C58" s="87">
        <f>'入力（参考）'!I75</f>
        <v>5</v>
      </c>
      <c r="D58" s="87">
        <f t="shared" si="0"/>
        <v>68</v>
      </c>
      <c r="E58" s="86">
        <f>'入力（参考）'!J75</f>
        <v>1</v>
      </c>
      <c r="F58" s="87">
        <f>'入力（参考）'!K75</f>
        <v>2</v>
      </c>
      <c r="G58" s="87">
        <f t="shared" si="1"/>
        <v>3</v>
      </c>
      <c r="H58" s="86">
        <f t="shared" si="8"/>
        <v>71</v>
      </c>
      <c r="I58" s="533">
        <f t="shared" si="2"/>
        <v>4.2253521126760569</v>
      </c>
      <c r="J58" s="133">
        <f t="shared" si="10"/>
        <v>1.2460512460512461</v>
      </c>
      <c r="K58" s="90">
        <f>'入力（参考）'!L75</f>
        <v>2</v>
      </c>
      <c r="L58" s="87">
        <f>'入力（参考）'!M75</f>
        <v>0</v>
      </c>
      <c r="M58" s="87">
        <f t="shared" si="31"/>
        <v>2</v>
      </c>
      <c r="N58" s="86">
        <f>'入力（参考）'!N75</f>
        <v>0</v>
      </c>
      <c r="O58" s="87">
        <f>'入力（参考）'!O75</f>
        <v>1</v>
      </c>
      <c r="P58" s="87">
        <f t="shared" si="32"/>
        <v>1</v>
      </c>
      <c r="Q58" s="86">
        <f t="shared" si="9"/>
        <v>3</v>
      </c>
      <c r="R58" s="533">
        <f t="shared" si="6"/>
        <v>33.333333333333336</v>
      </c>
      <c r="S58" s="133">
        <f t="shared" si="7"/>
        <v>0.85227272727272729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417" t="s">
        <v>52</v>
      </c>
      <c r="B59" s="97">
        <f>SUM(B53:B58)</f>
        <v>575</v>
      </c>
      <c r="C59" s="94">
        <f t="shared" ref="C59:G59" si="33">SUM(C53:C58)</f>
        <v>49</v>
      </c>
      <c r="D59" s="94">
        <f t="shared" si="33"/>
        <v>624</v>
      </c>
      <c r="E59" s="93">
        <f>SUM(E53:E58)</f>
        <v>4</v>
      </c>
      <c r="F59" s="94">
        <f t="shared" ref="F59" si="34">SUM(F53:F58)</f>
        <v>4</v>
      </c>
      <c r="G59" s="94">
        <f t="shared" si="33"/>
        <v>8</v>
      </c>
      <c r="H59" s="93">
        <f t="shared" si="8"/>
        <v>632</v>
      </c>
      <c r="I59" s="670">
        <f t="shared" si="2"/>
        <v>1.2658227848101264</v>
      </c>
      <c r="J59" s="96">
        <f t="shared" si="10"/>
        <v>11.091611091611092</v>
      </c>
      <c r="K59" s="97">
        <f>SUM(K53:K58)</f>
        <v>40</v>
      </c>
      <c r="L59" s="94">
        <f t="shared" ref="L59" si="35">SUM(L53:L58)</f>
        <v>3</v>
      </c>
      <c r="M59" s="94">
        <f t="shared" ref="M59" si="36">SUM(M53:M58)</f>
        <v>43</v>
      </c>
      <c r="N59" s="93">
        <f>SUM(N53:N58)</f>
        <v>0</v>
      </c>
      <c r="O59" s="94">
        <f t="shared" ref="O59" si="37">SUM(O53:O58)</f>
        <v>1</v>
      </c>
      <c r="P59" s="94">
        <f t="shared" ref="P59" si="38">SUM(P53:P58)</f>
        <v>1</v>
      </c>
      <c r="Q59" s="93">
        <f t="shared" si="9"/>
        <v>44</v>
      </c>
      <c r="R59" s="529">
        <f t="shared" si="6"/>
        <v>2.2727272727272729</v>
      </c>
      <c r="S59" s="96">
        <f t="shared" si="7"/>
        <v>12.5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422" t="s">
        <v>53</v>
      </c>
      <c r="B60" s="145">
        <f>B30+B37+B38+B39+B40+B41+B42+B43+B44+B45+B52+B59</f>
        <v>4537</v>
      </c>
      <c r="C60" s="142">
        <f t="shared" ref="C60:J60" si="39">C30+C37+C38+C39+C40+C41+C42+C43+C44+C45+C52+C59</f>
        <v>774</v>
      </c>
      <c r="D60" s="143">
        <f t="shared" si="39"/>
        <v>5311</v>
      </c>
      <c r="E60" s="141">
        <f>E30+E37+E38+E39+E40+E41+E42+E43+E44+E45+E52+E59</f>
        <v>63</v>
      </c>
      <c r="F60" s="144">
        <f t="shared" ref="F60" si="40">F30+F37+F38+F39+F40+F41+F42+F43+F44+F45+F52+F59</f>
        <v>324</v>
      </c>
      <c r="G60" s="143">
        <f t="shared" si="39"/>
        <v>387</v>
      </c>
      <c r="H60" s="423">
        <f t="shared" si="39"/>
        <v>5698</v>
      </c>
      <c r="I60" s="671">
        <f t="shared" si="2"/>
        <v>6.7918567918567918</v>
      </c>
      <c r="J60" s="425">
        <f t="shared" si="39"/>
        <v>100</v>
      </c>
      <c r="K60" s="145">
        <f>K30+K37+K38+K39+K40+K41+K42+K43+K44+K45+K52+K59</f>
        <v>291</v>
      </c>
      <c r="L60" s="142">
        <f t="shared" ref="L60" si="41">L30+L37+L38+L39+L40+L41+L42+L43+L44+L45+L52+L59</f>
        <v>44</v>
      </c>
      <c r="M60" s="143">
        <f t="shared" ref="M60" si="42">M30+M37+M38+M39+M40+M41+M42+M43+M44+M45+M52+M59</f>
        <v>335</v>
      </c>
      <c r="N60" s="141">
        <f>N30+N37+N38+N39+N40+N41+N42+N43+N44+N45+N52+N59</f>
        <v>0</v>
      </c>
      <c r="O60" s="144">
        <f t="shared" ref="O60" si="43">O30+O37+O38+O39+O40+O41+O42+O43+O44+O45+O52+O59</f>
        <v>17</v>
      </c>
      <c r="P60" s="143">
        <f t="shared" ref="P60:S60" si="44">P30+P37+P38+P39+P40+P41+P42+P43+P44+P45+P52+P59</f>
        <v>17</v>
      </c>
      <c r="Q60" s="423">
        <f t="shared" si="44"/>
        <v>352</v>
      </c>
      <c r="R60" s="671">
        <f t="shared" si="6"/>
        <v>4.8295454545454541</v>
      </c>
      <c r="S60" s="425">
        <f t="shared" si="44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63" priority="13" stopIfTrue="1">
      <formula>$Y30=1</formula>
    </cfRule>
  </conditionalFormatting>
  <conditionalFormatting sqref="B44:J49 B59:J59 B52:J52 B37:J37 B30:J30">
    <cfRule type="expression" dxfId="62" priority="11" stopIfTrue="1">
      <formula>$Y30=1</formula>
    </cfRule>
  </conditionalFormatting>
  <conditionalFormatting sqref="M30 M37 K44:R49 M52 K59:R59 P52:R52 P37:R37 P30:R30">
    <cfRule type="expression" dxfId="61" priority="10" stopIfTrue="1">
      <formula>$Y30=1</formula>
    </cfRule>
  </conditionalFormatting>
  <conditionalFormatting sqref="K30:L30">
    <cfRule type="expression" dxfId="60" priority="9" stopIfTrue="1">
      <formula>$Y30=1</formula>
    </cfRule>
  </conditionalFormatting>
  <conditionalFormatting sqref="K37:L37">
    <cfRule type="expression" dxfId="59" priority="8" stopIfTrue="1">
      <formula>$Y37=1</formula>
    </cfRule>
  </conditionalFormatting>
  <conditionalFormatting sqref="K52:L52">
    <cfRule type="expression" dxfId="58" priority="7" stopIfTrue="1">
      <formula>$Y52=1</formula>
    </cfRule>
  </conditionalFormatting>
  <conditionalFormatting sqref="N52:O52">
    <cfRule type="expression" dxfId="57" priority="6" stopIfTrue="1">
      <formula>$Y52=1</formula>
    </cfRule>
  </conditionalFormatting>
  <conditionalFormatting sqref="N37:O37">
    <cfRule type="expression" dxfId="56" priority="5" stopIfTrue="1">
      <formula>$Y37=1</formula>
    </cfRule>
  </conditionalFormatting>
  <conditionalFormatting sqref="N30:O30">
    <cfRule type="expression" dxfId="55" priority="4" stopIfTrue="1">
      <formula>$Y30=1</formula>
    </cfRule>
  </conditionalFormatting>
  <conditionalFormatting sqref="S44:S49 S59 S52 S37 S30">
    <cfRule type="expression" dxfId="54" priority="3" stopIfTrue="1">
      <formula>$Y30=1</formula>
    </cfRule>
  </conditionalFormatting>
  <conditionalFormatting sqref="I60">
    <cfRule type="expression" dxfId="53" priority="2" stopIfTrue="1">
      <formula>$Y60=1</formula>
    </cfRule>
  </conditionalFormatting>
  <conditionalFormatting sqref="R60">
    <cfRule type="expression" dxfId="52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G60"/>
  <sheetViews>
    <sheetView view="pageBreakPreview" topLeftCell="A55" zoomScale="130" zoomScaleNormal="100" zoomScaleSheetLayoutView="130" workbookViewId="0">
      <selection activeCell="S67" sqref="S6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77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207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303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59</v>
      </c>
      <c r="C21" s="38"/>
      <c r="D21" s="38"/>
      <c r="E21" s="38"/>
      <c r="F21" s="38"/>
      <c r="G21" s="38"/>
      <c r="H21" s="38"/>
      <c r="I21" s="38"/>
      <c r="J21" s="39"/>
      <c r="K21" s="40" t="s">
        <v>60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190</v>
      </c>
      <c r="Y23" s="62">
        <v>179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'入力（参考）'!P41</f>
        <v>6</v>
      </c>
      <c r="C24" s="66">
        <f>'入力（参考）'!Q41</f>
        <v>0</v>
      </c>
      <c r="D24" s="66">
        <f>SUM(B24:C24)</f>
        <v>6</v>
      </c>
      <c r="E24" s="65">
        <f>'入力（参考）'!R41</f>
        <v>0</v>
      </c>
      <c r="F24" s="66">
        <f>'入力（参考）'!S41</f>
        <v>0</v>
      </c>
      <c r="G24" s="66">
        <f>SUM(E24:F24)</f>
        <v>0</v>
      </c>
      <c r="H24" s="65">
        <f>D24+G24</f>
        <v>6</v>
      </c>
      <c r="I24" s="525">
        <f>IF(H24=0,"-",G24/H24%)</f>
        <v>0</v>
      </c>
      <c r="J24" s="68">
        <f>H24/$H$60%</f>
        <v>1.8691588785046729</v>
      </c>
      <c r="K24" s="69">
        <f>'入力（参考）'!T41</f>
        <v>10</v>
      </c>
      <c r="L24" s="66">
        <f>'入力（参考）'!U41</f>
        <v>0</v>
      </c>
      <c r="M24" s="66">
        <f>SUM(K24:L24)</f>
        <v>10</v>
      </c>
      <c r="N24" s="65">
        <f>'入力（参考）'!V41</f>
        <v>0</v>
      </c>
      <c r="O24" s="66">
        <f>'入力（参考）'!W41</f>
        <v>0</v>
      </c>
      <c r="P24" s="66">
        <f>SUM(N24:O24)</f>
        <v>0</v>
      </c>
      <c r="Q24" s="65">
        <f>M24+P24</f>
        <v>10</v>
      </c>
      <c r="R24" s="525">
        <f>IF(Q24=0,"-",P24/Q24%)</f>
        <v>0</v>
      </c>
      <c r="S24" s="68">
        <f>Q24/$Q$60%</f>
        <v>1.4184397163120568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'入力（参考）'!P42</f>
        <v>8</v>
      </c>
      <c r="C25" s="75">
        <f>'入力（参考）'!Q42</f>
        <v>2</v>
      </c>
      <c r="D25" s="75">
        <f t="shared" ref="D25:D58" si="0">SUM(B25:C25)</f>
        <v>10</v>
      </c>
      <c r="E25" s="74">
        <f>'入力（参考）'!R42</f>
        <v>0</v>
      </c>
      <c r="F25" s="75">
        <f>'入力（参考）'!S42</f>
        <v>0</v>
      </c>
      <c r="G25" s="75">
        <f t="shared" ref="G25:G58" si="1">SUM(E25:F25)</f>
        <v>0</v>
      </c>
      <c r="H25" s="74">
        <f>D25+G25</f>
        <v>10</v>
      </c>
      <c r="I25" s="526">
        <f t="shared" ref="I25:I60" si="2">IF(H25=0,"-",G25/H25%)</f>
        <v>0</v>
      </c>
      <c r="J25" s="77">
        <f t="shared" ref="J25:J59" si="3">H25/$H$60%</f>
        <v>3.1152647975077881</v>
      </c>
      <c r="K25" s="78">
        <f>'入力（参考）'!T42</f>
        <v>11</v>
      </c>
      <c r="L25" s="75">
        <f>'入力（参考）'!U42</f>
        <v>1</v>
      </c>
      <c r="M25" s="75">
        <f t="shared" ref="M25:M29" si="4">SUM(K25:L25)</f>
        <v>12</v>
      </c>
      <c r="N25" s="74">
        <f>'入力（参考）'!V42</f>
        <v>0</v>
      </c>
      <c r="O25" s="75">
        <f>'入力（参考）'!W42</f>
        <v>1</v>
      </c>
      <c r="P25" s="75">
        <f t="shared" ref="P25:P29" si="5">SUM(N25:O25)</f>
        <v>1</v>
      </c>
      <c r="Q25" s="74">
        <f>M25+P25</f>
        <v>13</v>
      </c>
      <c r="R25" s="526">
        <f t="shared" ref="R25:R60" si="6">IF(Q25=0,"-",P25/Q25%)</f>
        <v>7.6923076923076916</v>
      </c>
      <c r="S25" s="77">
        <f t="shared" ref="S25:S59" si="7">Q25/$Q$60%</f>
        <v>1.8439716312056738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'入力（参考）'!P43</f>
        <v>5</v>
      </c>
      <c r="C26" s="75">
        <f>'入力（参考）'!Q43</f>
        <v>2</v>
      </c>
      <c r="D26" s="75">
        <f t="shared" si="0"/>
        <v>7</v>
      </c>
      <c r="E26" s="74">
        <f>'入力（参考）'!R43</f>
        <v>0</v>
      </c>
      <c r="F26" s="75">
        <f>'入力（参考）'!S43</f>
        <v>0</v>
      </c>
      <c r="G26" s="75">
        <f t="shared" si="1"/>
        <v>0</v>
      </c>
      <c r="H26" s="74">
        <f t="shared" ref="H26:H59" si="8">D26+G26</f>
        <v>7</v>
      </c>
      <c r="I26" s="526">
        <f t="shared" si="2"/>
        <v>0</v>
      </c>
      <c r="J26" s="77">
        <f t="shared" si="3"/>
        <v>2.180685358255452</v>
      </c>
      <c r="K26" s="78">
        <f>'入力（参考）'!T43</f>
        <v>9</v>
      </c>
      <c r="L26" s="75">
        <f>'入力（参考）'!U43</f>
        <v>0</v>
      </c>
      <c r="M26" s="75">
        <f t="shared" si="4"/>
        <v>9</v>
      </c>
      <c r="N26" s="74">
        <f>'入力（参考）'!V43</f>
        <v>0</v>
      </c>
      <c r="O26" s="75">
        <f>'入力（参考）'!W43</f>
        <v>0</v>
      </c>
      <c r="P26" s="75">
        <f t="shared" si="5"/>
        <v>0</v>
      </c>
      <c r="Q26" s="74">
        <f t="shared" ref="Q26:Q59" si="9">M26+P26</f>
        <v>9</v>
      </c>
      <c r="R26" s="526">
        <f t="shared" si="6"/>
        <v>0</v>
      </c>
      <c r="S26" s="77">
        <f t="shared" si="7"/>
        <v>1.2765957446808511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'入力（参考）'!P44</f>
        <v>14</v>
      </c>
      <c r="C27" s="81">
        <f>'入力（参考）'!Q44</f>
        <v>2</v>
      </c>
      <c r="D27" s="81">
        <f t="shared" si="0"/>
        <v>16</v>
      </c>
      <c r="E27" s="80">
        <f>'入力（参考）'!R44</f>
        <v>0</v>
      </c>
      <c r="F27" s="81">
        <f>'入力（参考）'!S44</f>
        <v>0</v>
      </c>
      <c r="G27" s="81">
        <f t="shared" si="1"/>
        <v>0</v>
      </c>
      <c r="H27" s="80">
        <f t="shared" si="8"/>
        <v>16</v>
      </c>
      <c r="I27" s="527">
        <f t="shared" si="2"/>
        <v>0</v>
      </c>
      <c r="J27" s="83">
        <f t="shared" si="3"/>
        <v>4.9844236760124607</v>
      </c>
      <c r="K27" s="84">
        <f>'入力（参考）'!T44</f>
        <v>9</v>
      </c>
      <c r="L27" s="81">
        <f>'入力（参考）'!U44</f>
        <v>1</v>
      </c>
      <c r="M27" s="81">
        <f t="shared" si="4"/>
        <v>10</v>
      </c>
      <c r="N27" s="80">
        <f>'入力（参考）'!V44</f>
        <v>0</v>
      </c>
      <c r="O27" s="81">
        <f>'入力（参考）'!W44</f>
        <v>0</v>
      </c>
      <c r="P27" s="81">
        <f t="shared" si="5"/>
        <v>0</v>
      </c>
      <c r="Q27" s="80">
        <f t="shared" si="9"/>
        <v>10</v>
      </c>
      <c r="R27" s="527">
        <f t="shared" si="6"/>
        <v>0</v>
      </c>
      <c r="S27" s="83">
        <f t="shared" si="7"/>
        <v>1.4184397163120568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'入力（参考）'!P45</f>
        <v>13</v>
      </c>
      <c r="C28" s="75">
        <f>'入力（参考）'!Q45</f>
        <v>1</v>
      </c>
      <c r="D28" s="75">
        <f t="shared" si="0"/>
        <v>14</v>
      </c>
      <c r="E28" s="74">
        <f>'入力（参考）'!R45</f>
        <v>0</v>
      </c>
      <c r="F28" s="75">
        <f>'入力（参考）'!S45</f>
        <v>0</v>
      </c>
      <c r="G28" s="75">
        <f t="shared" si="1"/>
        <v>0</v>
      </c>
      <c r="H28" s="74">
        <f t="shared" si="8"/>
        <v>14</v>
      </c>
      <c r="I28" s="526">
        <f t="shared" si="2"/>
        <v>0</v>
      </c>
      <c r="J28" s="77">
        <f t="shared" si="3"/>
        <v>4.3613707165109039</v>
      </c>
      <c r="K28" s="78">
        <f>'入力（参考）'!T45</f>
        <v>11</v>
      </c>
      <c r="L28" s="75">
        <f>'入力（参考）'!U45</f>
        <v>1</v>
      </c>
      <c r="M28" s="75">
        <f t="shared" si="4"/>
        <v>12</v>
      </c>
      <c r="N28" s="74">
        <f>'入力（参考）'!V45</f>
        <v>0</v>
      </c>
      <c r="O28" s="75">
        <f>'入力（参考）'!W45</f>
        <v>0</v>
      </c>
      <c r="P28" s="75">
        <f t="shared" si="5"/>
        <v>0</v>
      </c>
      <c r="Q28" s="74">
        <f t="shared" si="9"/>
        <v>12</v>
      </c>
      <c r="R28" s="526">
        <f t="shared" si="6"/>
        <v>0</v>
      </c>
      <c r="S28" s="77">
        <f t="shared" si="7"/>
        <v>1.7021276595744681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'入力（参考）'!P46</f>
        <v>7</v>
      </c>
      <c r="C29" s="87">
        <f>'入力（参考）'!Q46</f>
        <v>1</v>
      </c>
      <c r="D29" s="87">
        <f t="shared" si="0"/>
        <v>8</v>
      </c>
      <c r="E29" s="86">
        <f>'入力（参考）'!R46</f>
        <v>0</v>
      </c>
      <c r="F29" s="87">
        <f>'入力（参考）'!S46</f>
        <v>0</v>
      </c>
      <c r="G29" s="87">
        <f t="shared" si="1"/>
        <v>0</v>
      </c>
      <c r="H29" s="86">
        <f t="shared" si="8"/>
        <v>8</v>
      </c>
      <c r="I29" s="528">
        <f t="shared" si="2"/>
        <v>0</v>
      </c>
      <c r="J29" s="89">
        <f t="shared" si="3"/>
        <v>2.4922118380062304</v>
      </c>
      <c r="K29" s="90">
        <f>'入力（参考）'!T46</f>
        <v>15</v>
      </c>
      <c r="L29" s="87">
        <f>'入力（参考）'!U46</f>
        <v>1</v>
      </c>
      <c r="M29" s="87">
        <f t="shared" si="4"/>
        <v>16</v>
      </c>
      <c r="N29" s="86">
        <f>'入力（参考）'!V46</f>
        <v>1</v>
      </c>
      <c r="O29" s="87">
        <f>'入力（参考）'!W46</f>
        <v>0</v>
      </c>
      <c r="P29" s="87">
        <f t="shared" si="5"/>
        <v>1</v>
      </c>
      <c r="Q29" s="86">
        <f t="shared" si="9"/>
        <v>17</v>
      </c>
      <c r="R29" s="528">
        <f t="shared" si="6"/>
        <v>5.8823529411764701</v>
      </c>
      <c r="S29" s="89">
        <f t="shared" si="7"/>
        <v>2.4113475177304964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53</v>
      </c>
      <c r="C30" s="94">
        <f>SUM(C24:C29)</f>
        <v>8</v>
      </c>
      <c r="D30" s="94">
        <f t="shared" ref="D30:G30" si="10">SUM(D24:D29)</f>
        <v>61</v>
      </c>
      <c r="E30" s="93">
        <f t="shared" si="10"/>
        <v>0</v>
      </c>
      <c r="F30" s="94">
        <f t="shared" si="10"/>
        <v>0</v>
      </c>
      <c r="G30" s="94">
        <f t="shared" si="10"/>
        <v>0</v>
      </c>
      <c r="H30" s="93">
        <f t="shared" si="8"/>
        <v>61</v>
      </c>
      <c r="I30" s="529">
        <f t="shared" si="2"/>
        <v>0</v>
      </c>
      <c r="J30" s="96">
        <f t="shared" si="3"/>
        <v>19.003115264797508</v>
      </c>
      <c r="K30" s="93">
        <f t="shared" ref="K30:L30" si="11">SUM(K24:K29)</f>
        <v>65</v>
      </c>
      <c r="L30" s="94">
        <f t="shared" si="11"/>
        <v>4</v>
      </c>
      <c r="M30" s="94">
        <f t="shared" ref="M30:P30" si="12">SUM(M24:M29)</f>
        <v>69</v>
      </c>
      <c r="N30" s="93">
        <f t="shared" si="12"/>
        <v>1</v>
      </c>
      <c r="O30" s="94">
        <f t="shared" si="12"/>
        <v>1</v>
      </c>
      <c r="P30" s="94">
        <f t="shared" si="12"/>
        <v>2</v>
      </c>
      <c r="Q30" s="93">
        <f t="shared" si="9"/>
        <v>71</v>
      </c>
      <c r="R30" s="529">
        <f t="shared" si="6"/>
        <v>2.8169014084507045</v>
      </c>
      <c r="S30" s="96">
        <f t="shared" si="7"/>
        <v>10.070921985815604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'入力（参考）'!P48</f>
        <v>6</v>
      </c>
      <c r="C31" s="100">
        <f>'入力（参考）'!Q48</f>
        <v>1</v>
      </c>
      <c r="D31" s="100">
        <f t="shared" si="0"/>
        <v>7</v>
      </c>
      <c r="E31" s="99">
        <f>'入力（参考）'!R48</f>
        <v>1</v>
      </c>
      <c r="F31" s="100">
        <f>'入力（参考）'!S48</f>
        <v>0</v>
      </c>
      <c r="G31" s="100">
        <f t="shared" si="1"/>
        <v>1</v>
      </c>
      <c r="H31" s="99">
        <f t="shared" si="8"/>
        <v>8</v>
      </c>
      <c r="I31" s="530">
        <f t="shared" si="2"/>
        <v>12.5</v>
      </c>
      <c r="J31" s="102">
        <f t="shared" si="3"/>
        <v>2.4922118380062304</v>
      </c>
      <c r="K31" s="103">
        <f>'入力（参考）'!T48</f>
        <v>6</v>
      </c>
      <c r="L31" s="100">
        <f>'入力（参考）'!U48</f>
        <v>0</v>
      </c>
      <c r="M31" s="100">
        <f t="shared" ref="M31:M36" si="13">SUM(K31:L31)</f>
        <v>6</v>
      </c>
      <c r="N31" s="99">
        <f>'入力（参考）'!V48</f>
        <v>0</v>
      </c>
      <c r="O31" s="100">
        <f>'入力（参考）'!W48</f>
        <v>0</v>
      </c>
      <c r="P31" s="100">
        <f t="shared" ref="P31:P36" si="14">SUM(N31:O31)</f>
        <v>0</v>
      </c>
      <c r="Q31" s="99">
        <f t="shared" si="9"/>
        <v>6</v>
      </c>
      <c r="R31" s="530">
        <f t="shared" si="6"/>
        <v>0</v>
      </c>
      <c r="S31" s="102">
        <f t="shared" si="7"/>
        <v>0.85106382978723405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'入力（参考）'!P49</f>
        <v>8</v>
      </c>
      <c r="C32" s="75">
        <f>'入力（参考）'!Q49</f>
        <v>0</v>
      </c>
      <c r="D32" s="75">
        <f t="shared" si="0"/>
        <v>8</v>
      </c>
      <c r="E32" s="74">
        <f>'入力（参考）'!R49</f>
        <v>0</v>
      </c>
      <c r="F32" s="75">
        <f>'入力（参考）'!S49</f>
        <v>0</v>
      </c>
      <c r="G32" s="75">
        <f t="shared" si="1"/>
        <v>0</v>
      </c>
      <c r="H32" s="74">
        <f t="shared" si="8"/>
        <v>8</v>
      </c>
      <c r="I32" s="526">
        <f t="shared" si="2"/>
        <v>0</v>
      </c>
      <c r="J32" s="77">
        <f t="shared" si="3"/>
        <v>2.4922118380062304</v>
      </c>
      <c r="K32" s="78">
        <f>'入力（参考）'!T49</f>
        <v>7</v>
      </c>
      <c r="L32" s="75">
        <f>'入力（参考）'!U49</f>
        <v>0</v>
      </c>
      <c r="M32" s="75">
        <f t="shared" si="13"/>
        <v>7</v>
      </c>
      <c r="N32" s="74">
        <f>'入力（参考）'!V49</f>
        <v>1</v>
      </c>
      <c r="O32" s="75">
        <f>'入力（参考）'!W49</f>
        <v>1</v>
      </c>
      <c r="P32" s="75">
        <f t="shared" si="14"/>
        <v>2</v>
      </c>
      <c r="Q32" s="74">
        <f t="shared" si="9"/>
        <v>9</v>
      </c>
      <c r="R32" s="526">
        <f t="shared" si="6"/>
        <v>22.222222222222221</v>
      </c>
      <c r="S32" s="77">
        <f t="shared" si="7"/>
        <v>1.2765957446808511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'入力（参考）'!P50</f>
        <v>13</v>
      </c>
      <c r="C33" s="75">
        <f>'入力（参考）'!Q50</f>
        <v>1</v>
      </c>
      <c r="D33" s="75">
        <f t="shared" si="0"/>
        <v>14</v>
      </c>
      <c r="E33" s="74">
        <f>'入力（参考）'!R50</f>
        <v>0</v>
      </c>
      <c r="F33" s="75">
        <f>'入力（参考）'!S50</f>
        <v>0</v>
      </c>
      <c r="G33" s="75">
        <f t="shared" si="1"/>
        <v>0</v>
      </c>
      <c r="H33" s="74">
        <f t="shared" si="8"/>
        <v>14</v>
      </c>
      <c r="I33" s="526">
        <f t="shared" si="2"/>
        <v>0</v>
      </c>
      <c r="J33" s="77">
        <f t="shared" si="3"/>
        <v>4.3613707165109039</v>
      </c>
      <c r="K33" s="78">
        <f>'入力（参考）'!T50</f>
        <v>10</v>
      </c>
      <c r="L33" s="75">
        <f>'入力（参考）'!U50</f>
        <v>0</v>
      </c>
      <c r="M33" s="75">
        <f t="shared" si="13"/>
        <v>10</v>
      </c>
      <c r="N33" s="74">
        <f>'入力（参考）'!V50</f>
        <v>0</v>
      </c>
      <c r="O33" s="75">
        <f>'入力（参考）'!W50</f>
        <v>0</v>
      </c>
      <c r="P33" s="75">
        <f t="shared" si="14"/>
        <v>0</v>
      </c>
      <c r="Q33" s="74">
        <f t="shared" si="9"/>
        <v>10</v>
      </c>
      <c r="R33" s="526">
        <f t="shared" si="6"/>
        <v>0</v>
      </c>
      <c r="S33" s="77">
        <f t="shared" si="7"/>
        <v>1.4184397163120568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'入力（参考）'!P51</f>
        <v>11</v>
      </c>
      <c r="C34" s="75">
        <f>'入力（参考）'!Q51</f>
        <v>0</v>
      </c>
      <c r="D34" s="75">
        <f t="shared" si="0"/>
        <v>11</v>
      </c>
      <c r="E34" s="74">
        <f>'入力（参考）'!R51</f>
        <v>0</v>
      </c>
      <c r="F34" s="75">
        <f>'入力（参考）'!S51</f>
        <v>0</v>
      </c>
      <c r="G34" s="75">
        <f t="shared" si="1"/>
        <v>0</v>
      </c>
      <c r="H34" s="74">
        <f t="shared" si="8"/>
        <v>11</v>
      </c>
      <c r="I34" s="526">
        <f t="shared" si="2"/>
        <v>0</v>
      </c>
      <c r="J34" s="77">
        <f t="shared" si="3"/>
        <v>3.4267912772585669</v>
      </c>
      <c r="K34" s="78">
        <f>'入力（参考）'!T51</f>
        <v>5</v>
      </c>
      <c r="L34" s="75">
        <f>'入力（参考）'!U51</f>
        <v>1</v>
      </c>
      <c r="M34" s="75">
        <f t="shared" si="13"/>
        <v>6</v>
      </c>
      <c r="N34" s="74">
        <f>'入力（参考）'!V51</f>
        <v>0</v>
      </c>
      <c r="O34" s="75">
        <f>'入力（参考）'!W51</f>
        <v>0</v>
      </c>
      <c r="P34" s="75">
        <f t="shared" si="14"/>
        <v>0</v>
      </c>
      <c r="Q34" s="74">
        <f t="shared" si="9"/>
        <v>6</v>
      </c>
      <c r="R34" s="526">
        <f t="shared" si="6"/>
        <v>0</v>
      </c>
      <c r="S34" s="77">
        <f t="shared" si="7"/>
        <v>0.85106382978723405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'入力（参考）'!P52</f>
        <v>5</v>
      </c>
      <c r="C35" s="75">
        <f>'入力（参考）'!Q52</f>
        <v>0</v>
      </c>
      <c r="D35" s="75">
        <f t="shared" si="0"/>
        <v>5</v>
      </c>
      <c r="E35" s="74">
        <f>'入力（参考）'!R52</f>
        <v>0</v>
      </c>
      <c r="F35" s="75">
        <f>'入力（参考）'!S52</f>
        <v>1</v>
      </c>
      <c r="G35" s="75">
        <f t="shared" si="1"/>
        <v>1</v>
      </c>
      <c r="H35" s="74">
        <f t="shared" si="8"/>
        <v>6</v>
      </c>
      <c r="I35" s="526">
        <f t="shared" si="2"/>
        <v>16.666666666666668</v>
      </c>
      <c r="J35" s="77">
        <f t="shared" si="3"/>
        <v>1.8691588785046729</v>
      </c>
      <c r="K35" s="78">
        <f>'入力（参考）'!T52</f>
        <v>9</v>
      </c>
      <c r="L35" s="75">
        <f>'入力（参考）'!U52</f>
        <v>0</v>
      </c>
      <c r="M35" s="75">
        <f t="shared" si="13"/>
        <v>9</v>
      </c>
      <c r="N35" s="74">
        <f>'入力（参考）'!V52</f>
        <v>1</v>
      </c>
      <c r="O35" s="75">
        <f>'入力（参考）'!W52</f>
        <v>0</v>
      </c>
      <c r="P35" s="75">
        <f t="shared" si="14"/>
        <v>1</v>
      </c>
      <c r="Q35" s="74">
        <f t="shared" si="9"/>
        <v>10</v>
      </c>
      <c r="R35" s="526">
        <f t="shared" si="6"/>
        <v>10</v>
      </c>
      <c r="S35" s="77">
        <f t="shared" si="7"/>
        <v>1.4184397163120568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'入力（参考）'!P53</f>
        <v>6</v>
      </c>
      <c r="C36" s="87">
        <f>'入力（参考）'!Q53</f>
        <v>0</v>
      </c>
      <c r="D36" s="87">
        <f t="shared" si="0"/>
        <v>6</v>
      </c>
      <c r="E36" s="86">
        <f>'入力（参考）'!R53</f>
        <v>0</v>
      </c>
      <c r="F36" s="87">
        <f>'入力（参考）'!S53</f>
        <v>0</v>
      </c>
      <c r="G36" s="87">
        <f t="shared" si="1"/>
        <v>0</v>
      </c>
      <c r="H36" s="86">
        <f t="shared" si="8"/>
        <v>6</v>
      </c>
      <c r="I36" s="528">
        <f t="shared" si="2"/>
        <v>0</v>
      </c>
      <c r="J36" s="89">
        <f t="shared" si="3"/>
        <v>1.8691588785046729</v>
      </c>
      <c r="K36" s="90">
        <f>'入力（参考）'!T53</f>
        <v>16</v>
      </c>
      <c r="L36" s="87">
        <f>'入力（参考）'!U53</f>
        <v>2</v>
      </c>
      <c r="M36" s="87">
        <f t="shared" si="13"/>
        <v>18</v>
      </c>
      <c r="N36" s="86">
        <f>'入力（参考）'!V53</f>
        <v>2</v>
      </c>
      <c r="O36" s="87">
        <f>'入力（参考）'!W53</f>
        <v>0</v>
      </c>
      <c r="P36" s="87">
        <f t="shared" si="14"/>
        <v>2</v>
      </c>
      <c r="Q36" s="86">
        <f t="shared" si="9"/>
        <v>20</v>
      </c>
      <c r="R36" s="528">
        <f t="shared" si="6"/>
        <v>10</v>
      </c>
      <c r="S36" s="89">
        <f t="shared" si="7"/>
        <v>2.8368794326241136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 t="shared" ref="B37:C37" si="15">SUM(B31:B36)</f>
        <v>49</v>
      </c>
      <c r="C37" s="94">
        <f t="shared" si="15"/>
        <v>2</v>
      </c>
      <c r="D37" s="94">
        <f t="shared" ref="D37:G37" si="16">SUM(D31:D36)</f>
        <v>51</v>
      </c>
      <c r="E37" s="93">
        <f t="shared" ref="E37" si="17">SUM(E31:E36)</f>
        <v>1</v>
      </c>
      <c r="F37" s="94">
        <f t="shared" ref="F37" si="18">SUM(F31:F36)</f>
        <v>1</v>
      </c>
      <c r="G37" s="94">
        <f t="shared" si="16"/>
        <v>2</v>
      </c>
      <c r="H37" s="93">
        <f t="shared" si="8"/>
        <v>53</v>
      </c>
      <c r="I37" s="529">
        <f t="shared" si="2"/>
        <v>3.773584905660377</v>
      </c>
      <c r="J37" s="96">
        <f t="shared" si="3"/>
        <v>16.510903426791277</v>
      </c>
      <c r="K37" s="93">
        <f t="shared" ref="K37" si="19">SUM(K31:K36)</f>
        <v>53</v>
      </c>
      <c r="L37" s="94">
        <f t="shared" ref="L37" si="20">SUM(L31:L36)</f>
        <v>3</v>
      </c>
      <c r="M37" s="94">
        <f t="shared" ref="M37:P37" si="21">SUM(M31:M36)</f>
        <v>56</v>
      </c>
      <c r="N37" s="93">
        <f t="shared" ref="N37" si="22">SUM(N31:N36)</f>
        <v>4</v>
      </c>
      <c r="O37" s="94">
        <f t="shared" ref="O37" si="23">SUM(O31:O36)</f>
        <v>1</v>
      </c>
      <c r="P37" s="94">
        <f t="shared" si="21"/>
        <v>5</v>
      </c>
      <c r="Q37" s="93">
        <f t="shared" si="9"/>
        <v>61</v>
      </c>
      <c r="R37" s="529">
        <f t="shared" si="6"/>
        <v>8.1967213114754092</v>
      </c>
      <c r="S37" s="96">
        <f t="shared" si="7"/>
        <v>8.6524822695035457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'入力（参考）'!P55</f>
        <v>36</v>
      </c>
      <c r="C38" s="105">
        <f>'入力（参考）'!Q55</f>
        <v>10</v>
      </c>
      <c r="D38" s="94">
        <f t="shared" si="0"/>
        <v>46</v>
      </c>
      <c r="E38" s="104">
        <f>'入力（参考）'!R55</f>
        <v>1</v>
      </c>
      <c r="F38" s="105">
        <f>'入力（参考）'!S55</f>
        <v>0</v>
      </c>
      <c r="G38" s="94">
        <f t="shared" si="1"/>
        <v>1</v>
      </c>
      <c r="H38" s="93">
        <f t="shared" si="8"/>
        <v>47</v>
      </c>
      <c r="I38" s="529">
        <f t="shared" si="2"/>
        <v>2.1276595744680851</v>
      </c>
      <c r="J38" s="96">
        <f t="shared" si="3"/>
        <v>14.641744548286605</v>
      </c>
      <c r="K38" s="106">
        <f>'入力（参考）'!T55</f>
        <v>76</v>
      </c>
      <c r="L38" s="105">
        <f>'入力（参考）'!U55</f>
        <v>3</v>
      </c>
      <c r="M38" s="94">
        <f t="shared" ref="M38:M51" si="24">SUM(K38:L38)</f>
        <v>79</v>
      </c>
      <c r="N38" s="104">
        <f>'入力（参考）'!V55</f>
        <v>2</v>
      </c>
      <c r="O38" s="105">
        <f>'入力（参考）'!W55</f>
        <v>1</v>
      </c>
      <c r="P38" s="94">
        <f t="shared" ref="P38:P51" si="25">SUM(N38:O38)</f>
        <v>3</v>
      </c>
      <c r="Q38" s="93">
        <f t="shared" si="9"/>
        <v>82</v>
      </c>
      <c r="R38" s="529">
        <f t="shared" si="6"/>
        <v>3.6585365853658538</v>
      </c>
      <c r="S38" s="96">
        <f t="shared" si="7"/>
        <v>11.631205673758865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6" t="s">
        <v>32</v>
      </c>
      <c r="B39" s="104">
        <f>'入力（参考）'!P56</f>
        <v>4</v>
      </c>
      <c r="C39" s="105">
        <f>'入力（参考）'!Q56</f>
        <v>3</v>
      </c>
      <c r="D39" s="94">
        <f t="shared" si="0"/>
        <v>7</v>
      </c>
      <c r="E39" s="104">
        <f>'入力（参考）'!R56</f>
        <v>0</v>
      </c>
      <c r="F39" s="105">
        <f>'入力（参考）'!S56</f>
        <v>0</v>
      </c>
      <c r="G39" s="94">
        <f t="shared" si="1"/>
        <v>0</v>
      </c>
      <c r="H39" s="93">
        <f t="shared" si="8"/>
        <v>7</v>
      </c>
      <c r="I39" s="529">
        <f t="shared" si="2"/>
        <v>0</v>
      </c>
      <c r="J39" s="96">
        <f t="shared" si="3"/>
        <v>2.180685358255452</v>
      </c>
      <c r="K39" s="106">
        <f>'入力（参考）'!T56</f>
        <v>60</v>
      </c>
      <c r="L39" s="105">
        <f>'入力（参考）'!U56</f>
        <v>13</v>
      </c>
      <c r="M39" s="94">
        <f t="shared" si="24"/>
        <v>73</v>
      </c>
      <c r="N39" s="104">
        <f>'入力（参考）'!V56</f>
        <v>1</v>
      </c>
      <c r="O39" s="105">
        <f>'入力（参考）'!W56</f>
        <v>0</v>
      </c>
      <c r="P39" s="94">
        <f t="shared" si="25"/>
        <v>1</v>
      </c>
      <c r="Q39" s="93">
        <f t="shared" si="9"/>
        <v>74</v>
      </c>
      <c r="R39" s="529">
        <f t="shared" si="6"/>
        <v>1.3513513513513513</v>
      </c>
      <c r="S39" s="96">
        <f t="shared" si="7"/>
        <v>10.49645390070922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6" t="s">
        <v>33</v>
      </c>
      <c r="B40" s="104">
        <f>'入力（参考）'!P57</f>
        <v>2</v>
      </c>
      <c r="C40" s="105">
        <f>'入力（参考）'!Q57</f>
        <v>0</v>
      </c>
      <c r="D40" s="94">
        <f t="shared" si="0"/>
        <v>2</v>
      </c>
      <c r="E40" s="104">
        <f>'入力（参考）'!R57</f>
        <v>0</v>
      </c>
      <c r="F40" s="105">
        <f>'入力（参考）'!S57</f>
        <v>0</v>
      </c>
      <c r="G40" s="94">
        <f t="shared" si="1"/>
        <v>0</v>
      </c>
      <c r="H40" s="93">
        <f t="shared" si="8"/>
        <v>2</v>
      </c>
      <c r="I40" s="529">
        <f t="shared" si="2"/>
        <v>0</v>
      </c>
      <c r="J40" s="96">
        <f t="shared" si="3"/>
        <v>0.62305295950155759</v>
      </c>
      <c r="K40" s="106">
        <f>'入力（参考）'!T57</f>
        <v>44</v>
      </c>
      <c r="L40" s="105">
        <f>'入力（参考）'!U57</f>
        <v>7</v>
      </c>
      <c r="M40" s="94">
        <f t="shared" si="24"/>
        <v>51</v>
      </c>
      <c r="N40" s="104">
        <f>'入力（参考）'!V57</f>
        <v>2</v>
      </c>
      <c r="O40" s="105">
        <f>'入力（参考）'!W57</f>
        <v>3</v>
      </c>
      <c r="P40" s="94">
        <f t="shared" si="25"/>
        <v>5</v>
      </c>
      <c r="Q40" s="93">
        <f t="shared" si="9"/>
        <v>56</v>
      </c>
      <c r="R40" s="529">
        <f t="shared" si="6"/>
        <v>8.928571428571427</v>
      </c>
      <c r="S40" s="96">
        <f t="shared" si="7"/>
        <v>7.9432624113475176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6" t="s">
        <v>34</v>
      </c>
      <c r="B41" s="104">
        <f>'入力（参考）'!P58</f>
        <v>24</v>
      </c>
      <c r="C41" s="105">
        <f>'入力（参考）'!Q58</f>
        <v>5</v>
      </c>
      <c r="D41" s="94">
        <f t="shared" si="0"/>
        <v>29</v>
      </c>
      <c r="E41" s="104">
        <f>'入力（参考）'!R58</f>
        <v>0</v>
      </c>
      <c r="F41" s="105">
        <f>'入力（参考）'!S58</f>
        <v>1</v>
      </c>
      <c r="G41" s="94">
        <f t="shared" si="1"/>
        <v>1</v>
      </c>
      <c r="H41" s="93">
        <f t="shared" si="8"/>
        <v>30</v>
      </c>
      <c r="I41" s="529">
        <f t="shared" si="2"/>
        <v>3.3333333333333335</v>
      </c>
      <c r="J41" s="96">
        <f t="shared" si="3"/>
        <v>9.3457943925233646</v>
      </c>
      <c r="K41" s="106">
        <f>'入力（参考）'!T58</f>
        <v>41</v>
      </c>
      <c r="L41" s="105">
        <f>'入力（参考）'!U58</f>
        <v>4</v>
      </c>
      <c r="M41" s="94">
        <f t="shared" si="24"/>
        <v>45</v>
      </c>
      <c r="N41" s="104">
        <f>'入力（参考）'!V58</f>
        <v>1</v>
      </c>
      <c r="O41" s="105">
        <f>'入力（参考）'!W58</f>
        <v>2</v>
      </c>
      <c r="P41" s="94">
        <f t="shared" si="25"/>
        <v>3</v>
      </c>
      <c r="Q41" s="93">
        <f t="shared" si="9"/>
        <v>48</v>
      </c>
      <c r="R41" s="529">
        <f t="shared" si="6"/>
        <v>6.25</v>
      </c>
      <c r="S41" s="96">
        <f t="shared" si="7"/>
        <v>6.8085106382978724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6" t="s">
        <v>35</v>
      </c>
      <c r="B42" s="104">
        <f>'入力（参考）'!P59</f>
        <v>27</v>
      </c>
      <c r="C42" s="105">
        <f>'入力（参考）'!Q59</f>
        <v>1</v>
      </c>
      <c r="D42" s="94">
        <f t="shared" si="0"/>
        <v>28</v>
      </c>
      <c r="E42" s="104">
        <f>'入力（参考）'!R59</f>
        <v>0</v>
      </c>
      <c r="F42" s="105">
        <f>'入力（参考）'!S59</f>
        <v>0</v>
      </c>
      <c r="G42" s="94">
        <f t="shared" si="1"/>
        <v>0</v>
      </c>
      <c r="H42" s="93">
        <f t="shared" si="8"/>
        <v>28</v>
      </c>
      <c r="I42" s="529">
        <f t="shared" si="2"/>
        <v>0</v>
      </c>
      <c r="J42" s="96">
        <f t="shared" si="3"/>
        <v>8.7227414330218078</v>
      </c>
      <c r="K42" s="106">
        <f>'入力（参考）'!T59</f>
        <v>33</v>
      </c>
      <c r="L42" s="105">
        <f>'入力（参考）'!U59</f>
        <v>0</v>
      </c>
      <c r="M42" s="94">
        <f t="shared" si="24"/>
        <v>33</v>
      </c>
      <c r="N42" s="104">
        <f>'入力（参考）'!V59</f>
        <v>1</v>
      </c>
      <c r="O42" s="105">
        <f>'入力（参考）'!W59</f>
        <v>1</v>
      </c>
      <c r="P42" s="94">
        <f t="shared" si="25"/>
        <v>2</v>
      </c>
      <c r="Q42" s="93">
        <f t="shared" si="9"/>
        <v>35</v>
      </c>
      <c r="R42" s="529">
        <f t="shared" si="6"/>
        <v>5.7142857142857144</v>
      </c>
      <c r="S42" s="96">
        <f t="shared" si="7"/>
        <v>4.9645390070921991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6" t="s">
        <v>36</v>
      </c>
      <c r="B43" s="104">
        <f>'入力（参考）'!P60</f>
        <v>25</v>
      </c>
      <c r="C43" s="105">
        <f>'入力（参考）'!Q60</f>
        <v>6</v>
      </c>
      <c r="D43" s="94">
        <f t="shared" si="0"/>
        <v>31</v>
      </c>
      <c r="E43" s="104">
        <f>'入力（参考）'!R60</f>
        <v>1</v>
      </c>
      <c r="F43" s="105">
        <f>'入力（参考）'!S60</f>
        <v>2</v>
      </c>
      <c r="G43" s="94">
        <f t="shared" si="1"/>
        <v>3</v>
      </c>
      <c r="H43" s="93">
        <f t="shared" si="8"/>
        <v>34</v>
      </c>
      <c r="I43" s="529">
        <f t="shared" si="2"/>
        <v>8.8235294117647047</v>
      </c>
      <c r="J43" s="96">
        <f t="shared" si="3"/>
        <v>10.59190031152648</v>
      </c>
      <c r="K43" s="106">
        <f>'入力（参考）'!T60</f>
        <v>46</v>
      </c>
      <c r="L43" s="105">
        <f>'入力（参考）'!U60</f>
        <v>4</v>
      </c>
      <c r="M43" s="94">
        <f t="shared" si="24"/>
        <v>50</v>
      </c>
      <c r="N43" s="104">
        <f>'入力（参考）'!V60</f>
        <v>0</v>
      </c>
      <c r="O43" s="105">
        <f>'入力（参考）'!W60</f>
        <v>2</v>
      </c>
      <c r="P43" s="94">
        <f t="shared" si="25"/>
        <v>2</v>
      </c>
      <c r="Q43" s="93">
        <f t="shared" si="9"/>
        <v>52</v>
      </c>
      <c r="R43" s="529">
        <f t="shared" si="6"/>
        <v>3.8461538461538458</v>
      </c>
      <c r="S43" s="96">
        <f t="shared" si="7"/>
        <v>7.375886524822695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6" t="s">
        <v>37</v>
      </c>
      <c r="B44" s="107">
        <f>'入力（参考）'!P61</f>
        <v>13</v>
      </c>
      <c r="C44" s="108">
        <f>'入力（参考）'!Q61</f>
        <v>3</v>
      </c>
      <c r="D44" s="109">
        <f t="shared" si="0"/>
        <v>16</v>
      </c>
      <c r="E44" s="107">
        <f>'入力（参考）'!R61</f>
        <v>0</v>
      </c>
      <c r="F44" s="110">
        <f>'入力（参考）'!S61</f>
        <v>0</v>
      </c>
      <c r="G44" s="109">
        <f t="shared" si="1"/>
        <v>0</v>
      </c>
      <c r="H44" s="104">
        <f t="shared" si="8"/>
        <v>16</v>
      </c>
      <c r="I44" s="529">
        <f t="shared" si="2"/>
        <v>0</v>
      </c>
      <c r="J44" s="96">
        <f t="shared" si="3"/>
        <v>4.9844236760124607</v>
      </c>
      <c r="K44" s="111">
        <f>'入力（参考）'!T61</f>
        <v>34</v>
      </c>
      <c r="L44" s="108">
        <f>'入力（参考）'!U61</f>
        <v>4</v>
      </c>
      <c r="M44" s="109">
        <f t="shared" si="24"/>
        <v>38</v>
      </c>
      <c r="N44" s="107">
        <f>'入力（参考）'!V61</f>
        <v>2</v>
      </c>
      <c r="O44" s="110">
        <f>'入力（参考）'!W61</f>
        <v>1</v>
      </c>
      <c r="P44" s="109">
        <f t="shared" si="25"/>
        <v>3</v>
      </c>
      <c r="Q44" s="104">
        <f t="shared" si="9"/>
        <v>41</v>
      </c>
      <c r="R44" s="529">
        <f t="shared" si="6"/>
        <v>7.3170731707317076</v>
      </c>
      <c r="S44" s="96">
        <f t="shared" si="7"/>
        <v>5.8156028368794326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'入力（参考）'!P62</f>
        <v>11</v>
      </c>
      <c r="C45" s="108">
        <f>'入力（参考）'!Q62</f>
        <v>1</v>
      </c>
      <c r="D45" s="109">
        <f t="shared" si="0"/>
        <v>12</v>
      </c>
      <c r="E45" s="107">
        <f>'入力（参考）'!R62</f>
        <v>0</v>
      </c>
      <c r="F45" s="110">
        <f>'入力（参考）'!S62</f>
        <v>0</v>
      </c>
      <c r="G45" s="109">
        <f t="shared" si="1"/>
        <v>0</v>
      </c>
      <c r="H45" s="104">
        <f t="shared" si="8"/>
        <v>12</v>
      </c>
      <c r="I45" s="529">
        <f t="shared" si="2"/>
        <v>0</v>
      </c>
      <c r="J45" s="96">
        <f t="shared" si="3"/>
        <v>3.7383177570093458</v>
      </c>
      <c r="K45" s="111">
        <f>'入力（参考）'!T62</f>
        <v>56</v>
      </c>
      <c r="L45" s="108">
        <f>'入力（参考）'!U62</f>
        <v>8</v>
      </c>
      <c r="M45" s="109">
        <f t="shared" si="24"/>
        <v>64</v>
      </c>
      <c r="N45" s="107">
        <f>'入力（参考）'!V62</f>
        <v>2</v>
      </c>
      <c r="O45" s="110">
        <f>'入力（参考）'!W62</f>
        <v>2</v>
      </c>
      <c r="P45" s="109">
        <f t="shared" si="25"/>
        <v>4</v>
      </c>
      <c r="Q45" s="104">
        <f t="shared" si="9"/>
        <v>68</v>
      </c>
      <c r="R45" s="529">
        <f t="shared" si="6"/>
        <v>5.8823529411764701</v>
      </c>
      <c r="S45" s="96">
        <f t="shared" si="7"/>
        <v>9.6453900709219855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'入力（参考）'!P63</f>
        <v>0</v>
      </c>
      <c r="C46" s="115">
        <f>'入力（参考）'!Q63</f>
        <v>0</v>
      </c>
      <c r="D46" s="116">
        <f t="shared" si="0"/>
        <v>0</v>
      </c>
      <c r="E46" s="114">
        <f>'入力（参考）'!R63</f>
        <v>0</v>
      </c>
      <c r="F46" s="117">
        <f>'入力（参考）'!S63</f>
        <v>0</v>
      </c>
      <c r="G46" s="116">
        <f t="shared" si="1"/>
        <v>0</v>
      </c>
      <c r="H46" s="118">
        <f t="shared" si="8"/>
        <v>0</v>
      </c>
      <c r="I46" s="531" t="str">
        <f t="shared" si="2"/>
        <v>-</v>
      </c>
      <c r="J46" s="120">
        <f t="shared" si="3"/>
        <v>0</v>
      </c>
      <c r="K46" s="121">
        <f>'入力（参考）'!T63</f>
        <v>11</v>
      </c>
      <c r="L46" s="115">
        <f>'入力（参考）'!U63</f>
        <v>0</v>
      </c>
      <c r="M46" s="116">
        <f t="shared" si="24"/>
        <v>11</v>
      </c>
      <c r="N46" s="114">
        <f>'入力（参考）'!V63</f>
        <v>1</v>
      </c>
      <c r="O46" s="117">
        <f>'入力（参考）'!W63</f>
        <v>0</v>
      </c>
      <c r="P46" s="116">
        <f t="shared" si="25"/>
        <v>1</v>
      </c>
      <c r="Q46" s="118">
        <f t="shared" si="9"/>
        <v>12</v>
      </c>
      <c r="R46" s="531">
        <f t="shared" si="6"/>
        <v>8.3333333333333339</v>
      </c>
      <c r="S46" s="120">
        <f t="shared" si="7"/>
        <v>1.7021276595744681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'入力（参考）'!P64</f>
        <v>2</v>
      </c>
      <c r="C47" s="124">
        <f>'入力（参考）'!Q64</f>
        <v>0</v>
      </c>
      <c r="D47" s="125">
        <f t="shared" si="0"/>
        <v>2</v>
      </c>
      <c r="E47" s="123">
        <f>'入力（参考）'!R64</f>
        <v>0</v>
      </c>
      <c r="F47" s="126">
        <f>'入力（参考）'!S64</f>
        <v>0</v>
      </c>
      <c r="G47" s="125">
        <f t="shared" si="1"/>
        <v>0</v>
      </c>
      <c r="H47" s="127">
        <f t="shared" si="8"/>
        <v>2</v>
      </c>
      <c r="I47" s="532">
        <f t="shared" si="2"/>
        <v>0</v>
      </c>
      <c r="J47" s="129">
        <f t="shared" si="3"/>
        <v>0.62305295950155759</v>
      </c>
      <c r="K47" s="130">
        <f>'入力（参考）'!T64</f>
        <v>4</v>
      </c>
      <c r="L47" s="124">
        <f>'入力（参考）'!U64</f>
        <v>1</v>
      </c>
      <c r="M47" s="125">
        <f t="shared" si="24"/>
        <v>5</v>
      </c>
      <c r="N47" s="123">
        <f>'入力（参考）'!V64</f>
        <v>0</v>
      </c>
      <c r="O47" s="126">
        <f>'入力（参考）'!W64</f>
        <v>0</v>
      </c>
      <c r="P47" s="125">
        <f t="shared" si="25"/>
        <v>0</v>
      </c>
      <c r="Q47" s="127">
        <f t="shared" si="9"/>
        <v>5</v>
      </c>
      <c r="R47" s="532">
        <f t="shared" si="6"/>
        <v>0</v>
      </c>
      <c r="S47" s="129">
        <f t="shared" si="7"/>
        <v>0.70921985815602839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'入力（参考）'!P65</f>
        <v>2</v>
      </c>
      <c r="C48" s="124">
        <f>'入力（参考）'!Q65</f>
        <v>0</v>
      </c>
      <c r="D48" s="125">
        <f t="shared" si="0"/>
        <v>2</v>
      </c>
      <c r="E48" s="123">
        <f>'入力（参考）'!R65</f>
        <v>0</v>
      </c>
      <c r="F48" s="126">
        <f>'入力（参考）'!S65</f>
        <v>0</v>
      </c>
      <c r="G48" s="125">
        <f t="shared" si="1"/>
        <v>0</v>
      </c>
      <c r="H48" s="127">
        <f t="shared" si="8"/>
        <v>2</v>
      </c>
      <c r="I48" s="532">
        <f t="shared" si="2"/>
        <v>0</v>
      </c>
      <c r="J48" s="129">
        <f t="shared" si="3"/>
        <v>0.62305295950155759</v>
      </c>
      <c r="K48" s="130">
        <f>'入力（参考）'!T65</f>
        <v>12</v>
      </c>
      <c r="L48" s="124">
        <f>'入力（参考）'!U65</f>
        <v>0</v>
      </c>
      <c r="M48" s="125">
        <f t="shared" si="24"/>
        <v>12</v>
      </c>
      <c r="N48" s="123">
        <f>'入力（参考）'!V65</f>
        <v>0</v>
      </c>
      <c r="O48" s="126">
        <f>'入力（参考）'!W65</f>
        <v>0</v>
      </c>
      <c r="P48" s="125">
        <f t="shared" si="25"/>
        <v>0</v>
      </c>
      <c r="Q48" s="127">
        <f t="shared" si="9"/>
        <v>12</v>
      </c>
      <c r="R48" s="532">
        <f t="shared" si="6"/>
        <v>0</v>
      </c>
      <c r="S48" s="129">
        <f t="shared" si="7"/>
        <v>1.7021276595744681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'入力（参考）'!P66</f>
        <v>2</v>
      </c>
      <c r="C49" s="124">
        <f>'入力（参考）'!Q66</f>
        <v>0</v>
      </c>
      <c r="D49" s="125">
        <f t="shared" si="0"/>
        <v>2</v>
      </c>
      <c r="E49" s="123">
        <f>'入力（参考）'!R66</f>
        <v>0</v>
      </c>
      <c r="F49" s="126">
        <f>'入力（参考）'!S66</f>
        <v>0</v>
      </c>
      <c r="G49" s="125">
        <f t="shared" si="1"/>
        <v>0</v>
      </c>
      <c r="H49" s="127">
        <f t="shared" si="8"/>
        <v>2</v>
      </c>
      <c r="I49" s="532">
        <f t="shared" si="2"/>
        <v>0</v>
      </c>
      <c r="J49" s="129">
        <f t="shared" si="3"/>
        <v>0.62305295950155759</v>
      </c>
      <c r="K49" s="130">
        <f>'入力（参考）'!T66</f>
        <v>10</v>
      </c>
      <c r="L49" s="124">
        <f>'入力（参考）'!U66</f>
        <v>1</v>
      </c>
      <c r="M49" s="125">
        <f t="shared" si="24"/>
        <v>11</v>
      </c>
      <c r="N49" s="123">
        <f>'入力（参考）'!V66</f>
        <v>0</v>
      </c>
      <c r="O49" s="126">
        <f>'入力（参考）'!W66</f>
        <v>0</v>
      </c>
      <c r="P49" s="125">
        <f t="shared" si="25"/>
        <v>0</v>
      </c>
      <c r="Q49" s="127">
        <f t="shared" si="9"/>
        <v>11</v>
      </c>
      <c r="R49" s="532">
        <f t="shared" si="6"/>
        <v>0</v>
      </c>
      <c r="S49" s="129">
        <f t="shared" si="7"/>
        <v>1.5602836879432624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'入力（参考）'!P67</f>
        <v>0</v>
      </c>
      <c r="C50" s="75">
        <f>'入力（参考）'!Q67</f>
        <v>0</v>
      </c>
      <c r="D50" s="75">
        <f t="shared" si="0"/>
        <v>0</v>
      </c>
      <c r="E50" s="74">
        <f>'入力（参考）'!R67</f>
        <v>0</v>
      </c>
      <c r="F50" s="75">
        <f>'入力（参考）'!S67</f>
        <v>0</v>
      </c>
      <c r="G50" s="75">
        <f t="shared" si="1"/>
        <v>0</v>
      </c>
      <c r="H50" s="74">
        <f t="shared" si="8"/>
        <v>0</v>
      </c>
      <c r="I50" s="526" t="str">
        <f t="shared" si="2"/>
        <v>-</v>
      </c>
      <c r="J50" s="77">
        <f t="shared" si="3"/>
        <v>0</v>
      </c>
      <c r="K50" s="78">
        <f>'入力（参考）'!T67</f>
        <v>12</v>
      </c>
      <c r="L50" s="75">
        <f>'入力（参考）'!U67</f>
        <v>0</v>
      </c>
      <c r="M50" s="75">
        <f t="shared" si="24"/>
        <v>12</v>
      </c>
      <c r="N50" s="74">
        <f>'入力（参考）'!V67</f>
        <v>0</v>
      </c>
      <c r="O50" s="75">
        <f>'入力（参考）'!W67</f>
        <v>1</v>
      </c>
      <c r="P50" s="75">
        <f t="shared" si="25"/>
        <v>1</v>
      </c>
      <c r="Q50" s="74">
        <f t="shared" si="9"/>
        <v>13</v>
      </c>
      <c r="R50" s="526">
        <f t="shared" si="6"/>
        <v>7.6923076923076916</v>
      </c>
      <c r="S50" s="77">
        <f t="shared" si="7"/>
        <v>1.8439716312056738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'入力（参考）'!P68</f>
        <v>3</v>
      </c>
      <c r="C51" s="87">
        <f>'入力（参考）'!Q68</f>
        <v>0</v>
      </c>
      <c r="D51" s="87">
        <f t="shared" si="0"/>
        <v>3</v>
      </c>
      <c r="E51" s="86">
        <f>'入力（参考）'!R68</f>
        <v>2</v>
      </c>
      <c r="F51" s="87">
        <f>'入力（参考）'!S68</f>
        <v>0</v>
      </c>
      <c r="G51" s="87">
        <f t="shared" si="1"/>
        <v>2</v>
      </c>
      <c r="H51" s="86">
        <f t="shared" si="8"/>
        <v>5</v>
      </c>
      <c r="I51" s="533">
        <f t="shared" si="2"/>
        <v>40</v>
      </c>
      <c r="J51" s="133">
        <f t="shared" si="3"/>
        <v>1.557632398753894</v>
      </c>
      <c r="K51" s="90">
        <f>'入力（参考）'!T68</f>
        <v>12</v>
      </c>
      <c r="L51" s="87">
        <f>'入力（参考）'!U68</f>
        <v>0</v>
      </c>
      <c r="M51" s="87">
        <f t="shared" si="24"/>
        <v>12</v>
      </c>
      <c r="N51" s="86">
        <f>'入力（参考）'!V68</f>
        <v>0</v>
      </c>
      <c r="O51" s="87">
        <f>'入力（参考）'!W68</f>
        <v>1</v>
      </c>
      <c r="P51" s="87">
        <f t="shared" si="25"/>
        <v>1</v>
      </c>
      <c r="Q51" s="86">
        <f t="shared" si="9"/>
        <v>13</v>
      </c>
      <c r="R51" s="533">
        <f t="shared" si="6"/>
        <v>7.6923076923076916</v>
      </c>
      <c r="S51" s="133">
        <f t="shared" si="7"/>
        <v>1.8439716312056738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9</v>
      </c>
      <c r="C52" s="94">
        <f>SUM(C46:C51)</f>
        <v>0</v>
      </c>
      <c r="D52" s="94">
        <f t="shared" ref="D52:G52" si="26">SUM(D46:D51)</f>
        <v>9</v>
      </c>
      <c r="E52" s="93">
        <f t="shared" si="26"/>
        <v>2</v>
      </c>
      <c r="F52" s="94">
        <f t="shared" si="26"/>
        <v>0</v>
      </c>
      <c r="G52" s="94">
        <f t="shared" si="26"/>
        <v>2</v>
      </c>
      <c r="H52" s="93">
        <f t="shared" si="8"/>
        <v>11</v>
      </c>
      <c r="I52" s="529">
        <f t="shared" si="2"/>
        <v>18.181818181818183</v>
      </c>
      <c r="J52" s="96">
        <f t="shared" si="3"/>
        <v>3.4267912772585669</v>
      </c>
      <c r="K52" s="93">
        <f t="shared" ref="K52:L52" si="27">SUM(K46:K51)</f>
        <v>61</v>
      </c>
      <c r="L52" s="94">
        <f t="shared" si="27"/>
        <v>2</v>
      </c>
      <c r="M52" s="94">
        <f t="shared" ref="M52:P52" si="28">SUM(M46:M51)</f>
        <v>63</v>
      </c>
      <c r="N52" s="93">
        <f t="shared" si="28"/>
        <v>1</v>
      </c>
      <c r="O52" s="94">
        <f t="shared" si="28"/>
        <v>2</v>
      </c>
      <c r="P52" s="94">
        <f t="shared" si="28"/>
        <v>3</v>
      </c>
      <c r="Q52" s="93">
        <f t="shared" si="9"/>
        <v>66</v>
      </c>
      <c r="R52" s="529">
        <f t="shared" si="6"/>
        <v>4.545454545454545</v>
      </c>
      <c r="S52" s="96">
        <f t="shared" si="7"/>
        <v>9.3617021276595747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'入力（参考）'!P70</f>
        <v>6</v>
      </c>
      <c r="C53" s="135">
        <f>'入力（参考）'!Q70</f>
        <v>1</v>
      </c>
      <c r="D53" s="135">
        <f t="shared" si="0"/>
        <v>7</v>
      </c>
      <c r="E53" s="134">
        <f>'入力（参考）'!R70</f>
        <v>0</v>
      </c>
      <c r="F53" s="135">
        <f>'入力（参考）'!S70</f>
        <v>0</v>
      </c>
      <c r="G53" s="135">
        <f t="shared" si="1"/>
        <v>0</v>
      </c>
      <c r="H53" s="134">
        <f t="shared" si="8"/>
        <v>7</v>
      </c>
      <c r="I53" s="534">
        <f t="shared" si="2"/>
        <v>0</v>
      </c>
      <c r="J53" s="137">
        <f t="shared" si="3"/>
        <v>2.180685358255452</v>
      </c>
      <c r="K53" s="138">
        <f>'入力（参考）'!T70</f>
        <v>10</v>
      </c>
      <c r="L53" s="135">
        <f>'入力（参考）'!U70</f>
        <v>1</v>
      </c>
      <c r="M53" s="135">
        <f t="shared" ref="M53:M58" si="29">SUM(K53:L53)</f>
        <v>11</v>
      </c>
      <c r="N53" s="134">
        <f>'入力（参考）'!V70</f>
        <v>0</v>
      </c>
      <c r="O53" s="135">
        <f>'入力（参考）'!W70</f>
        <v>0</v>
      </c>
      <c r="P53" s="135">
        <f t="shared" ref="P53:P58" si="30">SUM(N53:O53)</f>
        <v>0</v>
      </c>
      <c r="Q53" s="134">
        <f t="shared" si="9"/>
        <v>11</v>
      </c>
      <c r="R53" s="534">
        <f t="shared" si="6"/>
        <v>0</v>
      </c>
      <c r="S53" s="137">
        <f t="shared" si="7"/>
        <v>1.5602836879432624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'入力（参考）'!P71</f>
        <v>5</v>
      </c>
      <c r="C54" s="75">
        <f>'入力（参考）'!Q71</f>
        <v>0</v>
      </c>
      <c r="D54" s="75">
        <f t="shared" si="0"/>
        <v>5</v>
      </c>
      <c r="E54" s="74">
        <f>'入力（参考）'!R71</f>
        <v>0</v>
      </c>
      <c r="F54" s="75">
        <f>'入力（参考）'!S71</f>
        <v>0</v>
      </c>
      <c r="G54" s="75">
        <f t="shared" si="1"/>
        <v>0</v>
      </c>
      <c r="H54" s="74">
        <f t="shared" si="8"/>
        <v>5</v>
      </c>
      <c r="I54" s="526">
        <f t="shared" si="2"/>
        <v>0</v>
      </c>
      <c r="J54" s="77">
        <f t="shared" si="3"/>
        <v>1.557632398753894</v>
      </c>
      <c r="K54" s="78">
        <f>'入力（参考）'!T71</f>
        <v>5</v>
      </c>
      <c r="L54" s="75">
        <f>'入力（参考）'!U71</f>
        <v>2</v>
      </c>
      <c r="M54" s="75">
        <f t="shared" si="29"/>
        <v>7</v>
      </c>
      <c r="N54" s="74">
        <f>'入力（参考）'!V71</f>
        <v>1</v>
      </c>
      <c r="O54" s="75">
        <f>'入力（参考）'!W71</f>
        <v>0</v>
      </c>
      <c r="P54" s="75">
        <f t="shared" si="30"/>
        <v>1</v>
      </c>
      <c r="Q54" s="74">
        <f t="shared" si="9"/>
        <v>8</v>
      </c>
      <c r="R54" s="526">
        <f t="shared" si="6"/>
        <v>12.5</v>
      </c>
      <c r="S54" s="77">
        <f t="shared" si="7"/>
        <v>1.1347517730496455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'入力（参考）'!P72</f>
        <v>2</v>
      </c>
      <c r="C55" s="75">
        <f>'入力（参考）'!Q72</f>
        <v>0</v>
      </c>
      <c r="D55" s="75">
        <f t="shared" si="0"/>
        <v>2</v>
      </c>
      <c r="E55" s="74">
        <f>'入力（参考）'!R72</f>
        <v>0</v>
      </c>
      <c r="F55" s="75">
        <f>'入力（参考）'!S72</f>
        <v>0</v>
      </c>
      <c r="G55" s="75">
        <f t="shared" si="1"/>
        <v>0</v>
      </c>
      <c r="H55" s="74">
        <f t="shared" si="8"/>
        <v>2</v>
      </c>
      <c r="I55" s="526">
        <f t="shared" si="2"/>
        <v>0</v>
      </c>
      <c r="J55" s="77">
        <f t="shared" si="3"/>
        <v>0.62305295950155759</v>
      </c>
      <c r="K55" s="78">
        <f>'入力（参考）'!T72</f>
        <v>3</v>
      </c>
      <c r="L55" s="75">
        <f>'入力（参考）'!U72</f>
        <v>0</v>
      </c>
      <c r="M55" s="75">
        <f t="shared" si="29"/>
        <v>3</v>
      </c>
      <c r="N55" s="74">
        <f>'入力（参考）'!V72</f>
        <v>0</v>
      </c>
      <c r="O55" s="75">
        <f>'入力（参考）'!W72</f>
        <v>0</v>
      </c>
      <c r="P55" s="75">
        <f t="shared" si="30"/>
        <v>0</v>
      </c>
      <c r="Q55" s="74">
        <f t="shared" si="9"/>
        <v>3</v>
      </c>
      <c r="R55" s="526">
        <f t="shared" si="6"/>
        <v>0</v>
      </c>
      <c r="S55" s="77">
        <f t="shared" si="7"/>
        <v>0.42553191489361702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'入力（参考）'!P73</f>
        <v>2</v>
      </c>
      <c r="C56" s="75">
        <f>'入力（参考）'!Q73</f>
        <v>0</v>
      </c>
      <c r="D56" s="75">
        <f t="shared" si="0"/>
        <v>2</v>
      </c>
      <c r="E56" s="74">
        <f>'入力（参考）'!R73</f>
        <v>0</v>
      </c>
      <c r="F56" s="75">
        <f>'入力（参考）'!S73</f>
        <v>0</v>
      </c>
      <c r="G56" s="75">
        <f t="shared" si="1"/>
        <v>0</v>
      </c>
      <c r="H56" s="74">
        <f t="shared" si="8"/>
        <v>2</v>
      </c>
      <c r="I56" s="532">
        <f t="shared" si="2"/>
        <v>0</v>
      </c>
      <c r="J56" s="129">
        <f t="shared" si="3"/>
        <v>0.62305295950155759</v>
      </c>
      <c r="K56" s="78">
        <f>'入力（参考）'!T73</f>
        <v>9</v>
      </c>
      <c r="L56" s="75">
        <f>'入力（参考）'!U73</f>
        <v>0</v>
      </c>
      <c r="M56" s="75">
        <f t="shared" si="29"/>
        <v>9</v>
      </c>
      <c r="N56" s="74">
        <f>'入力（参考）'!V73</f>
        <v>0</v>
      </c>
      <c r="O56" s="75">
        <f>'入力（参考）'!W73</f>
        <v>0</v>
      </c>
      <c r="P56" s="75">
        <f t="shared" si="30"/>
        <v>0</v>
      </c>
      <c r="Q56" s="74">
        <f t="shared" si="9"/>
        <v>9</v>
      </c>
      <c r="R56" s="532">
        <f t="shared" si="6"/>
        <v>0</v>
      </c>
      <c r="S56" s="129">
        <f t="shared" si="7"/>
        <v>1.2765957446808511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'入力（参考）'!P74</f>
        <v>2</v>
      </c>
      <c r="C57" s="75">
        <f>'入力（参考）'!Q74</f>
        <v>0</v>
      </c>
      <c r="D57" s="75">
        <f t="shared" si="0"/>
        <v>2</v>
      </c>
      <c r="E57" s="74">
        <f>'入力（参考）'!R74</f>
        <v>0</v>
      </c>
      <c r="F57" s="75">
        <f>'入力（参考）'!S74</f>
        <v>1</v>
      </c>
      <c r="G57" s="75">
        <f t="shared" si="1"/>
        <v>1</v>
      </c>
      <c r="H57" s="74">
        <f t="shared" si="8"/>
        <v>3</v>
      </c>
      <c r="I57" s="526">
        <f t="shared" si="2"/>
        <v>33.333333333333336</v>
      </c>
      <c r="J57" s="77">
        <f t="shared" si="3"/>
        <v>0.93457943925233644</v>
      </c>
      <c r="K57" s="78">
        <f>'入力（参考）'!T74</f>
        <v>11</v>
      </c>
      <c r="L57" s="75">
        <f>'入力（参考）'!U74</f>
        <v>0</v>
      </c>
      <c r="M57" s="75">
        <f t="shared" si="29"/>
        <v>11</v>
      </c>
      <c r="N57" s="74">
        <f>'入力（参考）'!V74</f>
        <v>1</v>
      </c>
      <c r="O57" s="75">
        <f>'入力（参考）'!W74</f>
        <v>0</v>
      </c>
      <c r="P57" s="75">
        <f t="shared" si="30"/>
        <v>1</v>
      </c>
      <c r="Q57" s="74">
        <f t="shared" si="9"/>
        <v>12</v>
      </c>
      <c r="R57" s="526">
        <f t="shared" si="6"/>
        <v>8.3333333333333339</v>
      </c>
      <c r="S57" s="77">
        <f t="shared" si="7"/>
        <v>1.7021276595744681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'入力（参考）'!P75</f>
        <v>1</v>
      </c>
      <c r="C58" s="87">
        <f>'入力（参考）'!Q75</f>
        <v>0</v>
      </c>
      <c r="D58" s="87">
        <f t="shared" si="0"/>
        <v>1</v>
      </c>
      <c r="E58" s="86">
        <f>'入力（参考）'!R75</f>
        <v>0</v>
      </c>
      <c r="F58" s="87">
        <f>'入力（参考）'!S75</f>
        <v>0</v>
      </c>
      <c r="G58" s="87">
        <f t="shared" si="1"/>
        <v>0</v>
      </c>
      <c r="H58" s="86">
        <f t="shared" si="8"/>
        <v>1</v>
      </c>
      <c r="I58" s="533">
        <f t="shared" si="2"/>
        <v>0</v>
      </c>
      <c r="J58" s="133">
        <f t="shared" si="3"/>
        <v>0.3115264797507788</v>
      </c>
      <c r="K58" s="90">
        <f>'入力（参考）'!T75</f>
        <v>7</v>
      </c>
      <c r="L58" s="87">
        <f>'入力（参考）'!U75</f>
        <v>1</v>
      </c>
      <c r="M58" s="87">
        <f t="shared" si="29"/>
        <v>8</v>
      </c>
      <c r="N58" s="86">
        <f>'入力（参考）'!V75</f>
        <v>0</v>
      </c>
      <c r="O58" s="87">
        <f>'入力（参考）'!W75</f>
        <v>0</v>
      </c>
      <c r="P58" s="87">
        <f t="shared" si="30"/>
        <v>0</v>
      </c>
      <c r="Q58" s="86">
        <f t="shared" si="9"/>
        <v>8</v>
      </c>
      <c r="R58" s="533">
        <f t="shared" si="6"/>
        <v>0</v>
      </c>
      <c r="S58" s="133">
        <f t="shared" si="7"/>
        <v>1.1347517730496455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SUM(B53:B58)</f>
        <v>18</v>
      </c>
      <c r="C59" s="94">
        <f>SUM(C53:C58)</f>
        <v>1</v>
      </c>
      <c r="D59" s="94">
        <f t="shared" ref="D59:G59" si="31">SUM(D53:D58)</f>
        <v>19</v>
      </c>
      <c r="E59" s="93">
        <f t="shared" si="31"/>
        <v>0</v>
      </c>
      <c r="F59" s="94">
        <f t="shared" si="31"/>
        <v>1</v>
      </c>
      <c r="G59" s="94">
        <f t="shared" si="31"/>
        <v>1</v>
      </c>
      <c r="H59" s="93">
        <f t="shared" si="8"/>
        <v>20</v>
      </c>
      <c r="I59" s="529">
        <f t="shared" si="2"/>
        <v>5</v>
      </c>
      <c r="J59" s="96">
        <f t="shared" si="3"/>
        <v>6.2305295950155761</v>
      </c>
      <c r="K59" s="97">
        <f t="shared" ref="K59:L59" si="32">SUM(K53:K58)</f>
        <v>45</v>
      </c>
      <c r="L59" s="94">
        <f t="shared" si="32"/>
        <v>4</v>
      </c>
      <c r="M59" s="94">
        <f t="shared" ref="M59:P59" si="33">SUM(M53:M58)</f>
        <v>49</v>
      </c>
      <c r="N59" s="93">
        <f t="shared" si="33"/>
        <v>2</v>
      </c>
      <c r="O59" s="94">
        <f t="shared" si="33"/>
        <v>0</v>
      </c>
      <c r="P59" s="94">
        <f t="shared" si="33"/>
        <v>2</v>
      </c>
      <c r="Q59" s="93">
        <f t="shared" si="9"/>
        <v>51</v>
      </c>
      <c r="R59" s="529">
        <f t="shared" si="6"/>
        <v>3.9215686274509802</v>
      </c>
      <c r="S59" s="96">
        <f t="shared" si="7"/>
        <v>7.2340425531914896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271</v>
      </c>
      <c r="C60" s="142">
        <f>C30+C37+C38+C39+C40+C41+C42+C43+C44+C45+C52+C59</f>
        <v>40</v>
      </c>
      <c r="D60" s="143">
        <f t="shared" ref="D60:L60" si="34">D30+D37+D38+D39+D40+D41+D42+D43+D44+D45+D52+D59</f>
        <v>311</v>
      </c>
      <c r="E60" s="141">
        <f t="shared" si="34"/>
        <v>5</v>
      </c>
      <c r="F60" s="144">
        <f t="shared" si="34"/>
        <v>5</v>
      </c>
      <c r="G60" s="143">
        <f t="shared" si="34"/>
        <v>10</v>
      </c>
      <c r="H60" s="423">
        <f t="shared" si="34"/>
        <v>321</v>
      </c>
      <c r="I60" s="671">
        <f t="shared" si="2"/>
        <v>3.1152647975077881</v>
      </c>
      <c r="J60" s="425">
        <f t="shared" si="34"/>
        <v>100</v>
      </c>
      <c r="K60" s="145">
        <f t="shared" si="34"/>
        <v>614</v>
      </c>
      <c r="L60" s="142">
        <f t="shared" si="34"/>
        <v>56</v>
      </c>
      <c r="M60" s="143">
        <f t="shared" ref="M60:S60" si="35">M30+M37+M38+M39+M40+M41+M42+M43+M44+M45+M52+M59</f>
        <v>670</v>
      </c>
      <c r="N60" s="141">
        <f t="shared" si="35"/>
        <v>19</v>
      </c>
      <c r="O60" s="144">
        <f t="shared" si="35"/>
        <v>16</v>
      </c>
      <c r="P60" s="143">
        <f t="shared" si="35"/>
        <v>35</v>
      </c>
      <c r="Q60" s="423">
        <f t="shared" si="35"/>
        <v>705</v>
      </c>
      <c r="R60" s="671">
        <f t="shared" si="6"/>
        <v>4.9645390070921991</v>
      </c>
      <c r="S60" s="425">
        <f t="shared" si="35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51" priority="15" stopIfTrue="1">
      <formula>$Y30=1</formula>
    </cfRule>
  </conditionalFormatting>
  <conditionalFormatting sqref="B44:J49 B59:J59 B52:J52 B37:J37 B30:J30">
    <cfRule type="expression" dxfId="50" priority="11" stopIfTrue="1">
      <formula>$Y30=1</formula>
    </cfRule>
  </conditionalFormatting>
  <conditionalFormatting sqref="M30 M37 K44:R49 M52 K59:R59 P52:R52 P37:R37 P30:R30">
    <cfRule type="expression" dxfId="49" priority="10" stopIfTrue="1">
      <formula>$Y30=1</formula>
    </cfRule>
  </conditionalFormatting>
  <conditionalFormatting sqref="K30:L30">
    <cfRule type="expression" dxfId="48" priority="9" stopIfTrue="1">
      <formula>$Y30=1</formula>
    </cfRule>
  </conditionalFormatting>
  <conditionalFormatting sqref="K37:L37">
    <cfRule type="expression" dxfId="47" priority="8" stopIfTrue="1">
      <formula>$Y37=1</formula>
    </cfRule>
  </conditionalFormatting>
  <conditionalFormatting sqref="K52:L52">
    <cfRule type="expression" dxfId="46" priority="7" stopIfTrue="1">
      <formula>$Y52=1</formula>
    </cfRule>
  </conditionalFormatting>
  <conditionalFormatting sqref="N52:O52">
    <cfRule type="expression" dxfId="45" priority="6" stopIfTrue="1">
      <formula>$Y52=1</formula>
    </cfRule>
  </conditionalFormatting>
  <conditionalFormatting sqref="N37:O37">
    <cfRule type="expression" dxfId="44" priority="5" stopIfTrue="1">
      <formula>$Y37=1</formula>
    </cfRule>
  </conditionalFormatting>
  <conditionalFormatting sqref="N30:O30">
    <cfRule type="expression" dxfId="43" priority="4" stopIfTrue="1">
      <formula>$Y30=1</formula>
    </cfRule>
  </conditionalFormatting>
  <conditionalFormatting sqref="S44:S49 S59 S52 S37 S30">
    <cfRule type="expression" dxfId="42" priority="3" stopIfTrue="1">
      <formula>$Y30=1</formula>
    </cfRule>
  </conditionalFormatting>
  <conditionalFormatting sqref="I60">
    <cfRule type="expression" dxfId="41" priority="2" stopIfTrue="1">
      <formula>$Y60=1</formula>
    </cfRule>
  </conditionalFormatting>
  <conditionalFormatting sqref="R60">
    <cfRule type="expression" dxfId="40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G60"/>
  <sheetViews>
    <sheetView view="pageBreakPreview" zoomScale="130" zoomScaleNormal="100" zoomScaleSheetLayoutView="130" workbookViewId="0">
      <selection activeCell="S76" sqref="S76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77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78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79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207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303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62</v>
      </c>
      <c r="C21" s="38"/>
      <c r="D21" s="38"/>
      <c r="E21" s="38"/>
      <c r="F21" s="38"/>
      <c r="G21" s="38"/>
      <c r="H21" s="38"/>
      <c r="I21" s="38"/>
      <c r="J21" s="39"/>
      <c r="K21" s="40" t="s">
        <v>63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72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73</v>
      </c>
      <c r="J23" s="56" t="s">
        <v>80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73</v>
      </c>
      <c r="S23" s="56" t="s">
        <v>80</v>
      </c>
      <c r="T23" s="61"/>
      <c r="U23" s="61"/>
      <c r="V23" s="62"/>
      <c r="W23" s="62"/>
      <c r="X23" s="62">
        <v>520</v>
      </c>
      <c r="Y23" s="62">
        <v>165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'入力（参考）'!X41</f>
        <v>7</v>
      </c>
      <c r="C24" s="66">
        <f>'入力（参考）'!Y41</f>
        <v>0</v>
      </c>
      <c r="D24" s="66">
        <f>SUM(B24:C24)</f>
        <v>7</v>
      </c>
      <c r="E24" s="65">
        <f>'入力（参考）'!Z41</f>
        <v>0</v>
      </c>
      <c r="F24" s="66">
        <f>'入力（参考）'!AA41</f>
        <v>0</v>
      </c>
      <c r="G24" s="66">
        <f>SUM(E24:F24)</f>
        <v>0</v>
      </c>
      <c r="H24" s="65">
        <f>D24+G24</f>
        <v>7</v>
      </c>
      <c r="I24" s="525">
        <f>IF(H24=0,"-",G24/H24%)</f>
        <v>0</v>
      </c>
      <c r="J24" s="68">
        <f>H24/$H$60%</f>
        <v>1.1864406779661016</v>
      </c>
      <c r="K24" s="69">
        <f>'入力（参考）'!AB41</f>
        <v>53</v>
      </c>
      <c r="L24" s="66">
        <f>'入力（参考）'!AC41</f>
        <v>7</v>
      </c>
      <c r="M24" s="66">
        <f>SUM(K24:L24)</f>
        <v>60</v>
      </c>
      <c r="N24" s="65">
        <f>'入力（参考）'!AD41</f>
        <v>1</v>
      </c>
      <c r="O24" s="66">
        <f>'入力（参考）'!AE41</f>
        <v>0</v>
      </c>
      <c r="P24" s="66">
        <f>SUM(N24:O24)</f>
        <v>1</v>
      </c>
      <c r="Q24" s="65">
        <f>M24+P24</f>
        <v>61</v>
      </c>
      <c r="R24" s="525">
        <f>IF(Q24=0,"-",P24/Q24%)</f>
        <v>1.639344262295082</v>
      </c>
      <c r="S24" s="68">
        <f>Q24/$Q$60%</f>
        <v>1.2182943878570003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'入力（参考）'!X42</f>
        <v>2</v>
      </c>
      <c r="C25" s="75">
        <f>'入力（参考）'!Y42</f>
        <v>0</v>
      </c>
      <c r="D25" s="75">
        <f t="shared" ref="D25:D58" si="0">SUM(B25:C25)</f>
        <v>2</v>
      </c>
      <c r="E25" s="74">
        <f>'入力（参考）'!Z42</f>
        <v>0</v>
      </c>
      <c r="F25" s="75">
        <f>'入力（参考）'!AA42</f>
        <v>0</v>
      </c>
      <c r="G25" s="75">
        <f t="shared" ref="G25:G58" si="1">SUM(E25:F25)</f>
        <v>0</v>
      </c>
      <c r="H25" s="74">
        <f>D25+G25</f>
        <v>2</v>
      </c>
      <c r="I25" s="526">
        <f t="shared" ref="I25:I60" si="2">IF(H25=0,"-",G25/H25%)</f>
        <v>0</v>
      </c>
      <c r="J25" s="77">
        <f t="shared" ref="J25:J59" si="3">H25/$H$60%</f>
        <v>0.33898305084745761</v>
      </c>
      <c r="K25" s="78">
        <f>'入力（参考）'!AB42</f>
        <v>59</v>
      </c>
      <c r="L25" s="75">
        <f>'入力（参考）'!AC42</f>
        <v>9</v>
      </c>
      <c r="M25" s="75">
        <f t="shared" ref="M25:M29" si="4">SUM(K25:L25)</f>
        <v>68</v>
      </c>
      <c r="N25" s="74">
        <f>'入力（参考）'!AD42</f>
        <v>0</v>
      </c>
      <c r="O25" s="75">
        <f>'入力（参考）'!AE42</f>
        <v>0</v>
      </c>
      <c r="P25" s="75">
        <f t="shared" ref="P25:P29" si="5">SUM(N25:O25)</f>
        <v>0</v>
      </c>
      <c r="Q25" s="74">
        <f>M25+P25</f>
        <v>68</v>
      </c>
      <c r="R25" s="526">
        <f t="shared" ref="R25:R60" si="6">IF(Q25=0,"-",P25/Q25%)</f>
        <v>0</v>
      </c>
      <c r="S25" s="77">
        <f t="shared" ref="S25:S59" si="7">Q25/$Q$60%</f>
        <v>1.3580986618733772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'入力（参考）'!X43</f>
        <v>6</v>
      </c>
      <c r="C26" s="75">
        <f>'入力（参考）'!Y43</f>
        <v>0</v>
      </c>
      <c r="D26" s="75">
        <f t="shared" si="0"/>
        <v>6</v>
      </c>
      <c r="E26" s="74">
        <f>'入力（参考）'!Z43</f>
        <v>0</v>
      </c>
      <c r="F26" s="75">
        <f>'入力（参考）'!AA43</f>
        <v>0</v>
      </c>
      <c r="G26" s="75">
        <f t="shared" si="1"/>
        <v>0</v>
      </c>
      <c r="H26" s="74">
        <f t="shared" ref="H26:H59" si="8">D26+G26</f>
        <v>6</v>
      </c>
      <c r="I26" s="526">
        <f t="shared" si="2"/>
        <v>0</v>
      </c>
      <c r="J26" s="77">
        <f t="shared" si="3"/>
        <v>1.0169491525423728</v>
      </c>
      <c r="K26" s="78">
        <f>'入力（参考）'!AB43</f>
        <v>59</v>
      </c>
      <c r="L26" s="75">
        <f>'入力（参考）'!AC43</f>
        <v>10</v>
      </c>
      <c r="M26" s="75">
        <f t="shared" si="4"/>
        <v>69</v>
      </c>
      <c r="N26" s="74">
        <f>'入力（参考）'!AD43</f>
        <v>1</v>
      </c>
      <c r="O26" s="75">
        <f>'入力（参考）'!AE43</f>
        <v>4</v>
      </c>
      <c r="P26" s="75">
        <f t="shared" si="5"/>
        <v>5</v>
      </c>
      <c r="Q26" s="74">
        <f t="shared" ref="Q26:Q59" si="9">M26+P26</f>
        <v>74</v>
      </c>
      <c r="R26" s="526">
        <f t="shared" si="6"/>
        <v>6.756756756756757</v>
      </c>
      <c r="S26" s="77">
        <f t="shared" si="7"/>
        <v>1.4779308967445577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'入力（参考）'!X44</f>
        <v>9</v>
      </c>
      <c r="C27" s="81">
        <f>'入力（参考）'!Y44</f>
        <v>0</v>
      </c>
      <c r="D27" s="81">
        <f t="shared" si="0"/>
        <v>9</v>
      </c>
      <c r="E27" s="80">
        <f>'入力（参考）'!Z44</f>
        <v>0</v>
      </c>
      <c r="F27" s="81">
        <f>'入力（参考）'!AA44</f>
        <v>0</v>
      </c>
      <c r="G27" s="81">
        <f t="shared" si="1"/>
        <v>0</v>
      </c>
      <c r="H27" s="80">
        <f t="shared" si="8"/>
        <v>9</v>
      </c>
      <c r="I27" s="527">
        <f t="shared" si="2"/>
        <v>0</v>
      </c>
      <c r="J27" s="83">
        <f t="shared" si="3"/>
        <v>1.5254237288135593</v>
      </c>
      <c r="K27" s="84">
        <f>'入力（参考）'!AB44</f>
        <v>65</v>
      </c>
      <c r="L27" s="81">
        <f>'入力（参考）'!AC44</f>
        <v>13</v>
      </c>
      <c r="M27" s="81">
        <f t="shared" si="4"/>
        <v>78</v>
      </c>
      <c r="N27" s="80">
        <f>'入力（参考）'!AD44</f>
        <v>2</v>
      </c>
      <c r="O27" s="81">
        <f>'入力（参考）'!AE44</f>
        <v>2</v>
      </c>
      <c r="P27" s="81">
        <f t="shared" si="5"/>
        <v>4</v>
      </c>
      <c r="Q27" s="80">
        <f t="shared" si="9"/>
        <v>82</v>
      </c>
      <c r="R27" s="527">
        <f t="shared" si="6"/>
        <v>4.8780487804878048</v>
      </c>
      <c r="S27" s="83">
        <f t="shared" si="7"/>
        <v>1.6377072099061314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'入力（参考）'!X45</f>
        <v>6</v>
      </c>
      <c r="C28" s="75">
        <f>'入力（参考）'!Y45</f>
        <v>2</v>
      </c>
      <c r="D28" s="75">
        <f t="shared" si="0"/>
        <v>8</v>
      </c>
      <c r="E28" s="74">
        <f>'入力（参考）'!Z45</f>
        <v>1</v>
      </c>
      <c r="F28" s="75">
        <f>'入力（参考）'!AA45</f>
        <v>0</v>
      </c>
      <c r="G28" s="75">
        <f t="shared" si="1"/>
        <v>1</v>
      </c>
      <c r="H28" s="74">
        <f t="shared" si="8"/>
        <v>9</v>
      </c>
      <c r="I28" s="526">
        <f t="shared" si="2"/>
        <v>11.111111111111111</v>
      </c>
      <c r="J28" s="77">
        <f t="shared" si="3"/>
        <v>1.5254237288135593</v>
      </c>
      <c r="K28" s="78">
        <f>'入力（参考）'!AB45</f>
        <v>57</v>
      </c>
      <c r="L28" s="75">
        <f>'入力（参考）'!AC45</f>
        <v>12</v>
      </c>
      <c r="M28" s="75">
        <f t="shared" si="4"/>
        <v>69</v>
      </c>
      <c r="N28" s="74">
        <f>'入力（参考）'!AD45</f>
        <v>1</v>
      </c>
      <c r="O28" s="75">
        <f>'入力（参考）'!AE45</f>
        <v>4</v>
      </c>
      <c r="P28" s="75">
        <f t="shared" si="5"/>
        <v>5</v>
      </c>
      <c r="Q28" s="74">
        <f t="shared" si="9"/>
        <v>74</v>
      </c>
      <c r="R28" s="526">
        <f t="shared" si="6"/>
        <v>6.756756756756757</v>
      </c>
      <c r="S28" s="77">
        <f t="shared" si="7"/>
        <v>1.4779308967445577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'入力（参考）'!X46</f>
        <v>5</v>
      </c>
      <c r="C29" s="87">
        <f>'入力（参考）'!Y46</f>
        <v>1</v>
      </c>
      <c r="D29" s="87">
        <f t="shared" si="0"/>
        <v>6</v>
      </c>
      <c r="E29" s="86">
        <f>'入力（参考）'!Z46</f>
        <v>0</v>
      </c>
      <c r="F29" s="87">
        <f>'入力（参考）'!AA46</f>
        <v>0</v>
      </c>
      <c r="G29" s="87">
        <f t="shared" si="1"/>
        <v>0</v>
      </c>
      <c r="H29" s="86">
        <f t="shared" si="8"/>
        <v>6</v>
      </c>
      <c r="I29" s="528">
        <f t="shared" si="2"/>
        <v>0</v>
      </c>
      <c r="J29" s="89">
        <f t="shared" si="3"/>
        <v>1.0169491525423728</v>
      </c>
      <c r="K29" s="90">
        <f>'入力（参考）'!AB46</f>
        <v>49</v>
      </c>
      <c r="L29" s="87">
        <f>'入力（参考）'!AC46</f>
        <v>4</v>
      </c>
      <c r="M29" s="87">
        <f t="shared" si="4"/>
        <v>53</v>
      </c>
      <c r="N29" s="86">
        <f>'入力（参考）'!AD46</f>
        <v>0</v>
      </c>
      <c r="O29" s="87">
        <f>'入力（参考）'!AE46</f>
        <v>6</v>
      </c>
      <c r="P29" s="87">
        <f t="shared" si="5"/>
        <v>6</v>
      </c>
      <c r="Q29" s="86">
        <f t="shared" si="9"/>
        <v>59</v>
      </c>
      <c r="R29" s="528">
        <f t="shared" si="6"/>
        <v>10.16949152542373</v>
      </c>
      <c r="S29" s="89">
        <f t="shared" si="7"/>
        <v>1.1783503095666068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35</v>
      </c>
      <c r="C30" s="94">
        <f>SUM(C24:C29)</f>
        <v>3</v>
      </c>
      <c r="D30" s="94">
        <f t="shared" ref="D30:G30" si="10">SUM(D24:D29)</f>
        <v>38</v>
      </c>
      <c r="E30" s="93">
        <f t="shared" si="10"/>
        <v>1</v>
      </c>
      <c r="F30" s="94">
        <f t="shared" si="10"/>
        <v>0</v>
      </c>
      <c r="G30" s="94">
        <f t="shared" si="10"/>
        <v>1</v>
      </c>
      <c r="H30" s="93">
        <f t="shared" si="8"/>
        <v>39</v>
      </c>
      <c r="I30" s="529">
        <f t="shared" si="2"/>
        <v>2.5641025641025639</v>
      </c>
      <c r="J30" s="96">
        <f t="shared" si="3"/>
        <v>6.610169491525423</v>
      </c>
      <c r="K30" s="93">
        <f t="shared" ref="K30:L30" si="11">SUM(K24:K29)</f>
        <v>342</v>
      </c>
      <c r="L30" s="94">
        <f t="shared" si="11"/>
        <v>55</v>
      </c>
      <c r="M30" s="94">
        <f t="shared" ref="M30:P30" si="12">SUM(M24:M29)</f>
        <v>397</v>
      </c>
      <c r="N30" s="93">
        <f t="shared" si="12"/>
        <v>5</v>
      </c>
      <c r="O30" s="94">
        <f t="shared" si="12"/>
        <v>16</v>
      </c>
      <c r="P30" s="94">
        <f t="shared" si="12"/>
        <v>21</v>
      </c>
      <c r="Q30" s="93">
        <f t="shared" si="9"/>
        <v>418</v>
      </c>
      <c r="R30" s="529">
        <f t="shared" si="6"/>
        <v>5.0239234449760772</v>
      </c>
      <c r="S30" s="96">
        <f t="shared" si="7"/>
        <v>8.34831236269223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'入力（参考）'!X48</f>
        <v>9</v>
      </c>
      <c r="C31" s="100">
        <f>'入力（参考）'!Y48</f>
        <v>2</v>
      </c>
      <c r="D31" s="100">
        <f t="shared" si="0"/>
        <v>11</v>
      </c>
      <c r="E31" s="99">
        <f>'入力（参考）'!Z48</f>
        <v>2</v>
      </c>
      <c r="F31" s="100">
        <f>'入力（参考）'!AA48</f>
        <v>0</v>
      </c>
      <c r="G31" s="100">
        <f t="shared" si="1"/>
        <v>2</v>
      </c>
      <c r="H31" s="99">
        <f t="shared" si="8"/>
        <v>13</v>
      </c>
      <c r="I31" s="530">
        <f t="shared" si="2"/>
        <v>15.384615384615383</v>
      </c>
      <c r="J31" s="102">
        <f t="shared" si="3"/>
        <v>2.2033898305084745</v>
      </c>
      <c r="K31" s="103">
        <f>'入力（参考）'!AB48</f>
        <v>40</v>
      </c>
      <c r="L31" s="100">
        <f>'入力（参考）'!AC48</f>
        <v>8</v>
      </c>
      <c r="M31" s="100">
        <f t="shared" ref="M31:M36" si="13">SUM(K31:L31)</f>
        <v>48</v>
      </c>
      <c r="N31" s="99">
        <f>'入力（参考）'!AD48</f>
        <v>0</v>
      </c>
      <c r="O31" s="100">
        <f>'入力（参考）'!AE48</f>
        <v>1</v>
      </c>
      <c r="P31" s="100">
        <f t="shared" ref="P31:P36" si="14">SUM(N31:O31)</f>
        <v>1</v>
      </c>
      <c r="Q31" s="99">
        <f t="shared" si="9"/>
        <v>49</v>
      </c>
      <c r="R31" s="530">
        <f t="shared" si="6"/>
        <v>2.0408163265306123</v>
      </c>
      <c r="S31" s="102">
        <f t="shared" si="7"/>
        <v>0.97862991811463951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'入力（参考）'!X49</f>
        <v>5</v>
      </c>
      <c r="C32" s="75">
        <f>'入力（参考）'!Y49</f>
        <v>1</v>
      </c>
      <c r="D32" s="75">
        <f t="shared" si="0"/>
        <v>6</v>
      </c>
      <c r="E32" s="74">
        <f>'入力（参考）'!Z49</f>
        <v>0</v>
      </c>
      <c r="F32" s="75">
        <f>'入力（参考）'!AA49</f>
        <v>0</v>
      </c>
      <c r="G32" s="75">
        <f t="shared" si="1"/>
        <v>0</v>
      </c>
      <c r="H32" s="74">
        <f t="shared" si="8"/>
        <v>6</v>
      </c>
      <c r="I32" s="526">
        <f t="shared" si="2"/>
        <v>0</v>
      </c>
      <c r="J32" s="77">
        <f t="shared" si="3"/>
        <v>1.0169491525423728</v>
      </c>
      <c r="K32" s="78">
        <f>'入力（参考）'!AB49</f>
        <v>47</v>
      </c>
      <c r="L32" s="75">
        <f>'入力（参考）'!AC49</f>
        <v>9</v>
      </c>
      <c r="M32" s="75">
        <f t="shared" si="13"/>
        <v>56</v>
      </c>
      <c r="N32" s="74">
        <f>'入力（参考）'!AD49</f>
        <v>3</v>
      </c>
      <c r="O32" s="75">
        <f>'入力（参考）'!AE49</f>
        <v>0</v>
      </c>
      <c r="P32" s="75">
        <f t="shared" si="14"/>
        <v>3</v>
      </c>
      <c r="Q32" s="74">
        <f t="shared" si="9"/>
        <v>59</v>
      </c>
      <c r="R32" s="526">
        <f t="shared" si="6"/>
        <v>5.0847457627118651</v>
      </c>
      <c r="S32" s="77">
        <f t="shared" si="7"/>
        <v>1.1783503095666068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'入力（参考）'!X50</f>
        <v>3</v>
      </c>
      <c r="C33" s="75">
        <f>'入力（参考）'!Y50</f>
        <v>1</v>
      </c>
      <c r="D33" s="75">
        <f t="shared" si="0"/>
        <v>4</v>
      </c>
      <c r="E33" s="74">
        <f>'入力（参考）'!Z50</f>
        <v>0</v>
      </c>
      <c r="F33" s="75">
        <f>'入力（参考）'!AA50</f>
        <v>0</v>
      </c>
      <c r="G33" s="75">
        <f t="shared" si="1"/>
        <v>0</v>
      </c>
      <c r="H33" s="74">
        <f t="shared" si="8"/>
        <v>4</v>
      </c>
      <c r="I33" s="526">
        <f t="shared" si="2"/>
        <v>0</v>
      </c>
      <c r="J33" s="77">
        <f t="shared" si="3"/>
        <v>0.67796610169491522</v>
      </c>
      <c r="K33" s="78">
        <f>'入力（参考）'!AB50</f>
        <v>54</v>
      </c>
      <c r="L33" s="75">
        <f>'入力（参考）'!AC50</f>
        <v>13</v>
      </c>
      <c r="M33" s="75">
        <f t="shared" si="13"/>
        <v>67</v>
      </c>
      <c r="N33" s="74">
        <f>'入力（参考）'!AD50</f>
        <v>1</v>
      </c>
      <c r="O33" s="75">
        <f>'入力（参考）'!AE50</f>
        <v>2</v>
      </c>
      <c r="P33" s="75">
        <f t="shared" si="14"/>
        <v>3</v>
      </c>
      <c r="Q33" s="74">
        <f t="shared" si="9"/>
        <v>70</v>
      </c>
      <c r="R33" s="526">
        <f t="shared" si="6"/>
        <v>4.2857142857142856</v>
      </c>
      <c r="S33" s="77">
        <f t="shared" si="7"/>
        <v>1.3980427401637707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'入力（参考）'!X51</f>
        <v>7</v>
      </c>
      <c r="C34" s="75">
        <f>'入力（参考）'!Y51</f>
        <v>2</v>
      </c>
      <c r="D34" s="75">
        <f t="shared" si="0"/>
        <v>9</v>
      </c>
      <c r="E34" s="74">
        <f>'入力（参考）'!Z51</f>
        <v>0</v>
      </c>
      <c r="F34" s="75">
        <f>'入力（参考）'!AA51</f>
        <v>0</v>
      </c>
      <c r="G34" s="75">
        <f t="shared" si="1"/>
        <v>0</v>
      </c>
      <c r="H34" s="74">
        <f t="shared" si="8"/>
        <v>9</v>
      </c>
      <c r="I34" s="526">
        <f t="shared" si="2"/>
        <v>0</v>
      </c>
      <c r="J34" s="77">
        <f t="shared" si="3"/>
        <v>1.5254237288135593</v>
      </c>
      <c r="K34" s="78">
        <f>'入力（参考）'!AB51</f>
        <v>64</v>
      </c>
      <c r="L34" s="75">
        <f>'入力（参考）'!AC51</f>
        <v>8</v>
      </c>
      <c r="M34" s="75">
        <f t="shared" si="13"/>
        <v>72</v>
      </c>
      <c r="N34" s="74">
        <f>'入力（参考）'!AD51</f>
        <v>0</v>
      </c>
      <c r="O34" s="75">
        <f>'入力（参考）'!AE51</f>
        <v>4</v>
      </c>
      <c r="P34" s="75">
        <f t="shared" si="14"/>
        <v>4</v>
      </c>
      <c r="Q34" s="74">
        <f t="shared" si="9"/>
        <v>76</v>
      </c>
      <c r="R34" s="526">
        <f t="shared" si="6"/>
        <v>5.2631578947368425</v>
      </c>
      <c r="S34" s="77">
        <f t="shared" si="7"/>
        <v>1.5178749750349512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'入力（参考）'!X52</f>
        <v>1</v>
      </c>
      <c r="C35" s="75">
        <f>'入力（参考）'!Y52</f>
        <v>2</v>
      </c>
      <c r="D35" s="75">
        <f t="shared" si="0"/>
        <v>3</v>
      </c>
      <c r="E35" s="74">
        <f>'入力（参考）'!Z52</f>
        <v>2</v>
      </c>
      <c r="F35" s="75">
        <f>'入力（参考）'!AA52</f>
        <v>0</v>
      </c>
      <c r="G35" s="75">
        <f t="shared" si="1"/>
        <v>2</v>
      </c>
      <c r="H35" s="74">
        <f t="shared" si="8"/>
        <v>5</v>
      </c>
      <c r="I35" s="526">
        <f t="shared" si="2"/>
        <v>40</v>
      </c>
      <c r="J35" s="77">
        <f t="shared" si="3"/>
        <v>0.84745762711864403</v>
      </c>
      <c r="K35" s="78">
        <f>'入力（参考）'!AB52</f>
        <v>34</v>
      </c>
      <c r="L35" s="75">
        <f>'入力（参考）'!AC52</f>
        <v>5</v>
      </c>
      <c r="M35" s="75">
        <f t="shared" si="13"/>
        <v>39</v>
      </c>
      <c r="N35" s="74">
        <f>'入力（参考）'!AD52</f>
        <v>2</v>
      </c>
      <c r="O35" s="75">
        <f>'入力（参考）'!AE52</f>
        <v>1</v>
      </c>
      <c r="P35" s="75">
        <f t="shared" si="14"/>
        <v>3</v>
      </c>
      <c r="Q35" s="74">
        <f t="shared" si="9"/>
        <v>42</v>
      </c>
      <c r="R35" s="526">
        <f t="shared" si="6"/>
        <v>7.1428571428571432</v>
      </c>
      <c r="S35" s="77">
        <f t="shared" si="7"/>
        <v>0.83882564409826244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'入力（参考）'!X53</f>
        <v>8</v>
      </c>
      <c r="C36" s="87">
        <f>'入力（参考）'!Y53</f>
        <v>0</v>
      </c>
      <c r="D36" s="87">
        <f t="shared" si="0"/>
        <v>8</v>
      </c>
      <c r="E36" s="86">
        <f>'入力（参考）'!Z53</f>
        <v>0</v>
      </c>
      <c r="F36" s="87">
        <f>'入力（参考）'!AA53</f>
        <v>0</v>
      </c>
      <c r="G36" s="87">
        <f t="shared" si="1"/>
        <v>0</v>
      </c>
      <c r="H36" s="86">
        <f t="shared" si="8"/>
        <v>8</v>
      </c>
      <c r="I36" s="528">
        <f t="shared" si="2"/>
        <v>0</v>
      </c>
      <c r="J36" s="89">
        <f t="shared" si="3"/>
        <v>1.3559322033898304</v>
      </c>
      <c r="K36" s="90">
        <f>'入力（参考）'!AB53</f>
        <v>45</v>
      </c>
      <c r="L36" s="87">
        <f>'入力（参考）'!AC53</f>
        <v>14</v>
      </c>
      <c r="M36" s="87">
        <f t="shared" si="13"/>
        <v>59</v>
      </c>
      <c r="N36" s="86">
        <f>'入力（参考）'!AD53</f>
        <v>0</v>
      </c>
      <c r="O36" s="87">
        <f>'入力（参考）'!AE53</f>
        <v>8</v>
      </c>
      <c r="P36" s="87">
        <f t="shared" si="14"/>
        <v>8</v>
      </c>
      <c r="Q36" s="86">
        <f t="shared" si="9"/>
        <v>67</v>
      </c>
      <c r="R36" s="528">
        <f t="shared" si="6"/>
        <v>11.940298507462686</v>
      </c>
      <c r="S36" s="89">
        <f t="shared" si="7"/>
        <v>1.3381266227281805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 t="shared" ref="B37:C37" si="15">SUM(B31:B36)</f>
        <v>33</v>
      </c>
      <c r="C37" s="94">
        <f t="shared" si="15"/>
        <v>8</v>
      </c>
      <c r="D37" s="94">
        <f t="shared" ref="D37:G37" si="16">SUM(D31:D36)</f>
        <v>41</v>
      </c>
      <c r="E37" s="93">
        <f t="shared" ref="E37" si="17">SUM(E31:E36)</f>
        <v>4</v>
      </c>
      <c r="F37" s="94">
        <f t="shared" ref="F37" si="18">SUM(F31:F36)</f>
        <v>0</v>
      </c>
      <c r="G37" s="94">
        <f t="shared" si="16"/>
        <v>4</v>
      </c>
      <c r="H37" s="93">
        <f t="shared" si="8"/>
        <v>45</v>
      </c>
      <c r="I37" s="529">
        <f t="shared" si="2"/>
        <v>8.8888888888888893</v>
      </c>
      <c r="J37" s="96">
        <f t="shared" si="3"/>
        <v>7.6271186440677958</v>
      </c>
      <c r="K37" s="93">
        <f t="shared" ref="K37" si="19">SUM(K31:K36)</f>
        <v>284</v>
      </c>
      <c r="L37" s="94">
        <f t="shared" ref="L37" si="20">SUM(L31:L36)</f>
        <v>57</v>
      </c>
      <c r="M37" s="94">
        <f t="shared" ref="M37:P37" si="21">SUM(M31:M36)</f>
        <v>341</v>
      </c>
      <c r="N37" s="93">
        <f t="shared" ref="N37" si="22">SUM(N31:N36)</f>
        <v>6</v>
      </c>
      <c r="O37" s="94">
        <f t="shared" ref="O37" si="23">SUM(O31:O36)</f>
        <v>16</v>
      </c>
      <c r="P37" s="94">
        <f t="shared" si="21"/>
        <v>22</v>
      </c>
      <c r="Q37" s="93">
        <f t="shared" si="9"/>
        <v>363</v>
      </c>
      <c r="R37" s="529">
        <f t="shared" si="6"/>
        <v>6.0606060606060606</v>
      </c>
      <c r="S37" s="96">
        <f t="shared" si="7"/>
        <v>7.2498502097064108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'入力（参考）'!X55</f>
        <v>45</v>
      </c>
      <c r="C38" s="105">
        <f>'入力（参考）'!Y55</f>
        <v>4</v>
      </c>
      <c r="D38" s="94">
        <f t="shared" si="0"/>
        <v>49</v>
      </c>
      <c r="E38" s="104">
        <f>'入力（参考）'!Z55</f>
        <v>4</v>
      </c>
      <c r="F38" s="105">
        <f>'入力（参考）'!AA55</f>
        <v>3</v>
      </c>
      <c r="G38" s="94">
        <f t="shared" si="1"/>
        <v>7</v>
      </c>
      <c r="H38" s="93">
        <f t="shared" si="8"/>
        <v>56</v>
      </c>
      <c r="I38" s="529">
        <f t="shared" si="2"/>
        <v>12.499999999999998</v>
      </c>
      <c r="J38" s="96">
        <f t="shared" si="3"/>
        <v>9.4915254237288131</v>
      </c>
      <c r="K38" s="106">
        <f>'入力（参考）'!AB55</f>
        <v>404</v>
      </c>
      <c r="L38" s="105">
        <f>'入力（参考）'!AC55</f>
        <v>46</v>
      </c>
      <c r="M38" s="94">
        <f t="shared" ref="M38:M51" si="24">SUM(K38:L38)</f>
        <v>450</v>
      </c>
      <c r="N38" s="104">
        <f>'入力（参考）'!AD55</f>
        <v>7</v>
      </c>
      <c r="O38" s="105">
        <f>'入力（参考）'!AE55</f>
        <v>36</v>
      </c>
      <c r="P38" s="94">
        <f t="shared" ref="P38:P51" si="25">SUM(N38:O38)</f>
        <v>43</v>
      </c>
      <c r="Q38" s="93">
        <f t="shared" si="9"/>
        <v>493</v>
      </c>
      <c r="R38" s="529">
        <f t="shared" si="6"/>
        <v>8.7221095334685597</v>
      </c>
      <c r="S38" s="96">
        <f t="shared" si="7"/>
        <v>9.8462152985819849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6" t="s">
        <v>32</v>
      </c>
      <c r="B39" s="104">
        <f>'入力（参考）'!X56</f>
        <v>34</v>
      </c>
      <c r="C39" s="105">
        <f>'入力（参考）'!Y56</f>
        <v>9</v>
      </c>
      <c r="D39" s="94">
        <f t="shared" si="0"/>
        <v>43</v>
      </c>
      <c r="E39" s="104">
        <f>'入力（参考）'!Z56</f>
        <v>0</v>
      </c>
      <c r="F39" s="105">
        <f>'入力（参考）'!AA56</f>
        <v>1</v>
      </c>
      <c r="G39" s="94">
        <f t="shared" si="1"/>
        <v>1</v>
      </c>
      <c r="H39" s="93">
        <f t="shared" si="8"/>
        <v>44</v>
      </c>
      <c r="I39" s="529">
        <f t="shared" si="2"/>
        <v>2.2727272727272729</v>
      </c>
      <c r="J39" s="96">
        <f t="shared" si="3"/>
        <v>7.4576271186440675</v>
      </c>
      <c r="K39" s="106">
        <f>'入力（参考）'!AB56</f>
        <v>356</v>
      </c>
      <c r="L39" s="105">
        <f>'入力（参考）'!AC56</f>
        <v>58</v>
      </c>
      <c r="M39" s="94">
        <f t="shared" si="24"/>
        <v>414</v>
      </c>
      <c r="N39" s="104">
        <f>'入力（参考）'!AD56</f>
        <v>3</v>
      </c>
      <c r="O39" s="105">
        <f>'入力（参考）'!AE56</f>
        <v>38</v>
      </c>
      <c r="P39" s="94">
        <f t="shared" si="25"/>
        <v>41</v>
      </c>
      <c r="Q39" s="93">
        <f t="shared" si="9"/>
        <v>455</v>
      </c>
      <c r="R39" s="529">
        <f t="shared" si="6"/>
        <v>9.0109890109890109</v>
      </c>
      <c r="S39" s="96">
        <f t="shared" si="7"/>
        <v>9.08727781106451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6" t="s">
        <v>33</v>
      </c>
      <c r="B40" s="104">
        <f>'入力（参考）'!X57</f>
        <v>34</v>
      </c>
      <c r="C40" s="105">
        <f>'入力（参考）'!Y57</f>
        <v>1</v>
      </c>
      <c r="D40" s="94">
        <f t="shared" si="0"/>
        <v>35</v>
      </c>
      <c r="E40" s="104">
        <f>'入力（参考）'!Z57</f>
        <v>1</v>
      </c>
      <c r="F40" s="105">
        <f>'入力（参考）'!AA57</f>
        <v>1</v>
      </c>
      <c r="G40" s="94">
        <f t="shared" si="1"/>
        <v>2</v>
      </c>
      <c r="H40" s="93">
        <f t="shared" si="8"/>
        <v>37</v>
      </c>
      <c r="I40" s="529">
        <f t="shared" si="2"/>
        <v>5.4054054054054053</v>
      </c>
      <c r="J40" s="96">
        <f t="shared" si="3"/>
        <v>6.2711864406779654</v>
      </c>
      <c r="K40" s="106">
        <f>'入力（参考）'!AB57</f>
        <v>330</v>
      </c>
      <c r="L40" s="105">
        <f>'入力（参考）'!AC57</f>
        <v>61</v>
      </c>
      <c r="M40" s="94">
        <f t="shared" si="24"/>
        <v>391</v>
      </c>
      <c r="N40" s="104">
        <f>'入力（参考）'!AD57</f>
        <v>2</v>
      </c>
      <c r="O40" s="105">
        <f>'入力（参考）'!AE57</f>
        <v>25</v>
      </c>
      <c r="P40" s="94">
        <f t="shared" si="25"/>
        <v>27</v>
      </c>
      <c r="Q40" s="93">
        <f t="shared" si="9"/>
        <v>418</v>
      </c>
      <c r="R40" s="529">
        <f t="shared" si="6"/>
        <v>6.4593301435406705</v>
      </c>
      <c r="S40" s="96">
        <f t="shared" si="7"/>
        <v>8.34831236269223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6" t="s">
        <v>34</v>
      </c>
      <c r="B41" s="104">
        <f>'入力（参考）'!X58</f>
        <v>33</v>
      </c>
      <c r="C41" s="105">
        <f>'入力（参考）'!Y58</f>
        <v>4</v>
      </c>
      <c r="D41" s="94">
        <f t="shared" si="0"/>
        <v>37</v>
      </c>
      <c r="E41" s="104">
        <f>'入力（参考）'!Z58</f>
        <v>1</v>
      </c>
      <c r="F41" s="105">
        <f>'入力（参考）'!AA58</f>
        <v>2</v>
      </c>
      <c r="G41" s="94">
        <f t="shared" si="1"/>
        <v>3</v>
      </c>
      <c r="H41" s="93">
        <f t="shared" si="8"/>
        <v>40</v>
      </c>
      <c r="I41" s="529">
        <f t="shared" si="2"/>
        <v>7.5</v>
      </c>
      <c r="J41" s="96">
        <f t="shared" si="3"/>
        <v>6.7796610169491522</v>
      </c>
      <c r="K41" s="106">
        <f>'入力（参考）'!AB58</f>
        <v>337</v>
      </c>
      <c r="L41" s="105">
        <f>'入力（参考）'!AC58</f>
        <v>43</v>
      </c>
      <c r="M41" s="94">
        <f t="shared" si="24"/>
        <v>380</v>
      </c>
      <c r="N41" s="104">
        <f>'入力（参考）'!AD58</f>
        <v>4</v>
      </c>
      <c r="O41" s="105">
        <f>'入力（参考）'!AE58</f>
        <v>25</v>
      </c>
      <c r="P41" s="94">
        <f t="shared" si="25"/>
        <v>29</v>
      </c>
      <c r="Q41" s="93">
        <f t="shared" si="9"/>
        <v>409</v>
      </c>
      <c r="R41" s="529">
        <f t="shared" si="6"/>
        <v>7.0904645476772616</v>
      </c>
      <c r="S41" s="96">
        <f t="shared" si="7"/>
        <v>8.1685640103854595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6" t="s">
        <v>35</v>
      </c>
      <c r="B42" s="104">
        <f>'入力（参考）'!X59</f>
        <v>37</v>
      </c>
      <c r="C42" s="105">
        <f>'入力（参考）'!Y59</f>
        <v>5</v>
      </c>
      <c r="D42" s="94">
        <f t="shared" si="0"/>
        <v>42</v>
      </c>
      <c r="E42" s="104">
        <f>'入力（参考）'!Z59</f>
        <v>1</v>
      </c>
      <c r="F42" s="105">
        <f>'入力（参考）'!AA59</f>
        <v>1</v>
      </c>
      <c r="G42" s="94">
        <f t="shared" si="1"/>
        <v>2</v>
      </c>
      <c r="H42" s="93">
        <f t="shared" si="8"/>
        <v>44</v>
      </c>
      <c r="I42" s="529">
        <f t="shared" si="2"/>
        <v>4.5454545454545459</v>
      </c>
      <c r="J42" s="96">
        <f t="shared" si="3"/>
        <v>7.4576271186440675</v>
      </c>
      <c r="K42" s="106">
        <f>'入力（参考）'!AB59</f>
        <v>355</v>
      </c>
      <c r="L42" s="105">
        <f>'入力（参考）'!AC59</f>
        <v>49</v>
      </c>
      <c r="M42" s="94">
        <f t="shared" si="24"/>
        <v>404</v>
      </c>
      <c r="N42" s="104">
        <f>'入力（参考）'!AD59</f>
        <v>4</v>
      </c>
      <c r="O42" s="105">
        <f>'入力（参考）'!AE59</f>
        <v>35</v>
      </c>
      <c r="P42" s="94">
        <f t="shared" si="25"/>
        <v>39</v>
      </c>
      <c r="Q42" s="93">
        <f t="shared" si="9"/>
        <v>443</v>
      </c>
      <c r="R42" s="529">
        <f t="shared" si="6"/>
        <v>8.8036117381489856</v>
      </c>
      <c r="S42" s="96">
        <f t="shared" si="7"/>
        <v>8.8476133413221483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6" t="s">
        <v>36</v>
      </c>
      <c r="B43" s="104">
        <f>'入力（参考）'!X60</f>
        <v>29</v>
      </c>
      <c r="C43" s="105">
        <f>'入力（参考）'!Y60</f>
        <v>5</v>
      </c>
      <c r="D43" s="94">
        <f t="shared" si="0"/>
        <v>34</v>
      </c>
      <c r="E43" s="104">
        <f>'入力（参考）'!Z60</f>
        <v>2</v>
      </c>
      <c r="F43" s="105">
        <f>'入力（参考）'!AA60</f>
        <v>1</v>
      </c>
      <c r="G43" s="94">
        <f t="shared" si="1"/>
        <v>3</v>
      </c>
      <c r="H43" s="93">
        <f t="shared" si="8"/>
        <v>37</v>
      </c>
      <c r="I43" s="529">
        <f t="shared" si="2"/>
        <v>8.1081081081081088</v>
      </c>
      <c r="J43" s="96">
        <f t="shared" si="3"/>
        <v>6.2711864406779654</v>
      </c>
      <c r="K43" s="106">
        <f>'入力（参考）'!AB60</f>
        <v>215</v>
      </c>
      <c r="L43" s="105">
        <f>'入力（参考）'!AC60</f>
        <v>38</v>
      </c>
      <c r="M43" s="94">
        <f t="shared" si="24"/>
        <v>253</v>
      </c>
      <c r="N43" s="104">
        <f>'入力（参考）'!AD60</f>
        <v>1</v>
      </c>
      <c r="O43" s="105">
        <f>'入力（参考）'!AE60</f>
        <v>19</v>
      </c>
      <c r="P43" s="94">
        <f t="shared" si="25"/>
        <v>20</v>
      </c>
      <c r="Q43" s="93">
        <f t="shared" si="9"/>
        <v>273</v>
      </c>
      <c r="R43" s="529">
        <f t="shared" si="6"/>
        <v>7.3260073260073257</v>
      </c>
      <c r="S43" s="96">
        <f t="shared" si="7"/>
        <v>5.4523666866387055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6" t="s">
        <v>37</v>
      </c>
      <c r="B44" s="107">
        <f>'入力（参考）'!X61</f>
        <v>30</v>
      </c>
      <c r="C44" s="108">
        <f>'入力（参考）'!Y61</f>
        <v>4</v>
      </c>
      <c r="D44" s="109">
        <f t="shared" si="0"/>
        <v>34</v>
      </c>
      <c r="E44" s="107">
        <f>'入力（参考）'!Z61</f>
        <v>2</v>
      </c>
      <c r="F44" s="110">
        <f>'入力（参考）'!AA61</f>
        <v>0</v>
      </c>
      <c r="G44" s="109">
        <f t="shared" si="1"/>
        <v>2</v>
      </c>
      <c r="H44" s="104">
        <f t="shared" si="8"/>
        <v>36</v>
      </c>
      <c r="I44" s="529">
        <f t="shared" si="2"/>
        <v>5.5555555555555554</v>
      </c>
      <c r="J44" s="96">
        <f t="shared" si="3"/>
        <v>6.101694915254237</v>
      </c>
      <c r="K44" s="111">
        <f>'入力（参考）'!AB61</f>
        <v>308</v>
      </c>
      <c r="L44" s="108">
        <f>'入力（参考）'!AC61</f>
        <v>73</v>
      </c>
      <c r="M44" s="109">
        <f t="shared" si="24"/>
        <v>381</v>
      </c>
      <c r="N44" s="107">
        <f>'入力（参考）'!AD61</f>
        <v>8</v>
      </c>
      <c r="O44" s="110">
        <f>'入力（参考）'!AE61</f>
        <v>16</v>
      </c>
      <c r="P44" s="109">
        <f t="shared" si="25"/>
        <v>24</v>
      </c>
      <c r="Q44" s="104">
        <f t="shared" si="9"/>
        <v>405</v>
      </c>
      <c r="R44" s="529">
        <f t="shared" si="6"/>
        <v>5.9259259259259265</v>
      </c>
      <c r="S44" s="96">
        <f t="shared" si="7"/>
        <v>8.0886758538046735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'入力（参考）'!X62</f>
        <v>70</v>
      </c>
      <c r="C45" s="108">
        <f>'入力（参考）'!Y62</f>
        <v>9</v>
      </c>
      <c r="D45" s="109">
        <f t="shared" si="0"/>
        <v>79</v>
      </c>
      <c r="E45" s="107">
        <f>'入力（参考）'!Z62</f>
        <v>3</v>
      </c>
      <c r="F45" s="110">
        <f>'入力（参考）'!AA62</f>
        <v>0</v>
      </c>
      <c r="G45" s="109">
        <f t="shared" si="1"/>
        <v>3</v>
      </c>
      <c r="H45" s="104">
        <f t="shared" si="8"/>
        <v>82</v>
      </c>
      <c r="I45" s="529">
        <f t="shared" si="2"/>
        <v>3.6585365853658538</v>
      </c>
      <c r="J45" s="96">
        <f t="shared" si="3"/>
        <v>13.898305084745761</v>
      </c>
      <c r="K45" s="111">
        <f>'入力（参考）'!AB62</f>
        <v>369</v>
      </c>
      <c r="L45" s="108">
        <f>'入力（参考）'!AC62</f>
        <v>57</v>
      </c>
      <c r="M45" s="109">
        <f t="shared" si="24"/>
        <v>426</v>
      </c>
      <c r="N45" s="107">
        <f>'入力（参考）'!AD62</f>
        <v>6</v>
      </c>
      <c r="O45" s="110">
        <f>'入力（参考）'!AE62</f>
        <v>42</v>
      </c>
      <c r="P45" s="109">
        <f t="shared" si="25"/>
        <v>48</v>
      </c>
      <c r="Q45" s="104">
        <f t="shared" si="9"/>
        <v>474</v>
      </c>
      <c r="R45" s="529">
        <f t="shared" si="6"/>
        <v>10.126582278481012</v>
      </c>
      <c r="S45" s="96">
        <f t="shared" si="7"/>
        <v>9.4667465548232475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'入力（参考）'!X63</f>
        <v>8</v>
      </c>
      <c r="C46" s="115">
        <f>'入力（参考）'!Y63</f>
        <v>0</v>
      </c>
      <c r="D46" s="116">
        <f t="shared" si="0"/>
        <v>8</v>
      </c>
      <c r="E46" s="114">
        <f>'入力（参考）'!Z63</f>
        <v>0</v>
      </c>
      <c r="F46" s="117">
        <f>'入力（参考）'!AA63</f>
        <v>0</v>
      </c>
      <c r="G46" s="116">
        <f t="shared" si="1"/>
        <v>0</v>
      </c>
      <c r="H46" s="118">
        <f t="shared" si="8"/>
        <v>8</v>
      </c>
      <c r="I46" s="531">
        <f t="shared" si="2"/>
        <v>0</v>
      </c>
      <c r="J46" s="120">
        <f t="shared" si="3"/>
        <v>1.3559322033898304</v>
      </c>
      <c r="K46" s="121">
        <f>'入力（参考）'!AB63</f>
        <v>51</v>
      </c>
      <c r="L46" s="115">
        <f>'入力（参考）'!AC63</f>
        <v>12</v>
      </c>
      <c r="M46" s="116">
        <f t="shared" si="24"/>
        <v>63</v>
      </c>
      <c r="N46" s="114">
        <f>'入力（参考）'!AD63</f>
        <v>2</v>
      </c>
      <c r="O46" s="117">
        <f>'入力（参考）'!AE63</f>
        <v>4</v>
      </c>
      <c r="P46" s="116">
        <f t="shared" si="25"/>
        <v>6</v>
      </c>
      <c r="Q46" s="118">
        <f t="shared" si="9"/>
        <v>69</v>
      </c>
      <c r="R46" s="531">
        <f t="shared" si="6"/>
        <v>8.6956521739130448</v>
      </c>
      <c r="S46" s="120">
        <f t="shared" si="7"/>
        <v>1.378070701018574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'入力（参考）'!X64</f>
        <v>9</v>
      </c>
      <c r="C47" s="124">
        <f>'入力（参考）'!Y64</f>
        <v>0</v>
      </c>
      <c r="D47" s="125">
        <f t="shared" si="0"/>
        <v>9</v>
      </c>
      <c r="E47" s="123">
        <f>'入力（参考）'!Z64</f>
        <v>0</v>
      </c>
      <c r="F47" s="126">
        <f>'入力（参考）'!AA64</f>
        <v>0</v>
      </c>
      <c r="G47" s="125">
        <f t="shared" si="1"/>
        <v>0</v>
      </c>
      <c r="H47" s="127">
        <f t="shared" si="8"/>
        <v>9</v>
      </c>
      <c r="I47" s="532">
        <f t="shared" si="2"/>
        <v>0</v>
      </c>
      <c r="J47" s="129">
        <f t="shared" si="3"/>
        <v>1.5254237288135593</v>
      </c>
      <c r="K47" s="130">
        <f>'入力（参考）'!AB64</f>
        <v>44</v>
      </c>
      <c r="L47" s="124">
        <f>'入力（参考）'!AC64</f>
        <v>16</v>
      </c>
      <c r="M47" s="125">
        <f t="shared" si="24"/>
        <v>60</v>
      </c>
      <c r="N47" s="123">
        <f>'入力（参考）'!AD64</f>
        <v>1</v>
      </c>
      <c r="O47" s="126">
        <f>'入力（参考）'!AE64</f>
        <v>8</v>
      </c>
      <c r="P47" s="125">
        <f t="shared" si="25"/>
        <v>9</v>
      </c>
      <c r="Q47" s="127">
        <f t="shared" si="9"/>
        <v>69</v>
      </c>
      <c r="R47" s="532">
        <f t="shared" si="6"/>
        <v>13.043478260869566</v>
      </c>
      <c r="S47" s="129">
        <f t="shared" si="7"/>
        <v>1.378070701018574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'入力（参考）'!X65</f>
        <v>7</v>
      </c>
      <c r="C48" s="124">
        <f>'入力（参考）'!Y65</f>
        <v>0</v>
      </c>
      <c r="D48" s="125">
        <f t="shared" si="0"/>
        <v>7</v>
      </c>
      <c r="E48" s="123">
        <f>'入力（参考）'!Z65</f>
        <v>0</v>
      </c>
      <c r="F48" s="126">
        <f>'入力（参考）'!AA65</f>
        <v>0</v>
      </c>
      <c r="G48" s="125">
        <f t="shared" si="1"/>
        <v>0</v>
      </c>
      <c r="H48" s="127">
        <f t="shared" si="8"/>
        <v>7</v>
      </c>
      <c r="I48" s="532">
        <f t="shared" si="2"/>
        <v>0</v>
      </c>
      <c r="J48" s="129">
        <f t="shared" si="3"/>
        <v>1.1864406779661016</v>
      </c>
      <c r="K48" s="130">
        <f>'入力（参考）'!AB65</f>
        <v>54</v>
      </c>
      <c r="L48" s="124">
        <f>'入力（参考）'!AC65</f>
        <v>14</v>
      </c>
      <c r="M48" s="125">
        <f t="shared" si="24"/>
        <v>68</v>
      </c>
      <c r="N48" s="123">
        <f>'入力（参考）'!AD65</f>
        <v>1</v>
      </c>
      <c r="O48" s="126">
        <f>'入力（参考）'!AE65</f>
        <v>7</v>
      </c>
      <c r="P48" s="125">
        <f t="shared" si="25"/>
        <v>8</v>
      </c>
      <c r="Q48" s="127">
        <f t="shared" si="9"/>
        <v>76</v>
      </c>
      <c r="R48" s="532">
        <f t="shared" si="6"/>
        <v>10.526315789473685</v>
      </c>
      <c r="S48" s="129">
        <f t="shared" si="7"/>
        <v>1.5178749750349512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'入力（参考）'!X66</f>
        <v>14</v>
      </c>
      <c r="C49" s="124">
        <f>'入力（参考）'!Y66</f>
        <v>0</v>
      </c>
      <c r="D49" s="125">
        <f t="shared" si="0"/>
        <v>14</v>
      </c>
      <c r="E49" s="123">
        <f>'入力（参考）'!Z66</f>
        <v>0</v>
      </c>
      <c r="F49" s="126">
        <f>'入力（参考）'!AA66</f>
        <v>0</v>
      </c>
      <c r="G49" s="125">
        <f t="shared" si="1"/>
        <v>0</v>
      </c>
      <c r="H49" s="127">
        <f t="shared" si="8"/>
        <v>14</v>
      </c>
      <c r="I49" s="532">
        <f t="shared" si="2"/>
        <v>0</v>
      </c>
      <c r="J49" s="129">
        <f t="shared" si="3"/>
        <v>2.3728813559322033</v>
      </c>
      <c r="K49" s="130">
        <f>'入力（参考）'!AB66</f>
        <v>51</v>
      </c>
      <c r="L49" s="124">
        <f>'入力（参考）'!AC66</f>
        <v>10</v>
      </c>
      <c r="M49" s="125">
        <f t="shared" si="24"/>
        <v>61</v>
      </c>
      <c r="N49" s="123">
        <f>'入力（参考）'!AD66</f>
        <v>1</v>
      </c>
      <c r="O49" s="126">
        <f>'入力（参考）'!AE66</f>
        <v>6</v>
      </c>
      <c r="P49" s="125">
        <f t="shared" si="25"/>
        <v>7</v>
      </c>
      <c r="Q49" s="127">
        <f t="shared" si="9"/>
        <v>68</v>
      </c>
      <c r="R49" s="532">
        <f t="shared" si="6"/>
        <v>10.294117647058822</v>
      </c>
      <c r="S49" s="129">
        <f t="shared" si="7"/>
        <v>1.3580986618733772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'入力（参考）'!X67</f>
        <v>10</v>
      </c>
      <c r="C50" s="75">
        <f>'入力（参考）'!Y67</f>
        <v>2</v>
      </c>
      <c r="D50" s="75">
        <f t="shared" si="0"/>
        <v>12</v>
      </c>
      <c r="E50" s="74">
        <f>'入力（参考）'!Z67</f>
        <v>0</v>
      </c>
      <c r="F50" s="75">
        <f>'入力（参考）'!AA67</f>
        <v>0</v>
      </c>
      <c r="G50" s="75">
        <f t="shared" si="1"/>
        <v>0</v>
      </c>
      <c r="H50" s="74">
        <f t="shared" si="8"/>
        <v>12</v>
      </c>
      <c r="I50" s="526">
        <f t="shared" si="2"/>
        <v>0</v>
      </c>
      <c r="J50" s="77">
        <f t="shared" si="3"/>
        <v>2.0338983050847457</v>
      </c>
      <c r="K50" s="78">
        <f>'入力（参考）'!AB67</f>
        <v>60</v>
      </c>
      <c r="L50" s="75">
        <f>'入力（参考）'!AC67</f>
        <v>10</v>
      </c>
      <c r="M50" s="75">
        <f t="shared" si="24"/>
        <v>70</v>
      </c>
      <c r="N50" s="74">
        <f>'入力（参考）'!AD67</f>
        <v>0</v>
      </c>
      <c r="O50" s="75">
        <f>'入力（参考）'!AE67</f>
        <v>4</v>
      </c>
      <c r="P50" s="75">
        <f t="shared" si="25"/>
        <v>4</v>
      </c>
      <c r="Q50" s="74">
        <f t="shared" si="9"/>
        <v>74</v>
      </c>
      <c r="R50" s="526">
        <f t="shared" si="6"/>
        <v>5.4054054054054053</v>
      </c>
      <c r="S50" s="77">
        <f t="shared" si="7"/>
        <v>1.4779308967445577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'入力（参考）'!X68</f>
        <v>6</v>
      </c>
      <c r="C51" s="87">
        <f>'入力（参考）'!Y68</f>
        <v>2</v>
      </c>
      <c r="D51" s="87">
        <f t="shared" si="0"/>
        <v>8</v>
      </c>
      <c r="E51" s="86">
        <f>'入力（参考）'!Z68</f>
        <v>1</v>
      </c>
      <c r="F51" s="87">
        <f>'入力（参考）'!AA68</f>
        <v>0</v>
      </c>
      <c r="G51" s="87">
        <f t="shared" si="1"/>
        <v>1</v>
      </c>
      <c r="H51" s="86">
        <f t="shared" si="8"/>
        <v>9</v>
      </c>
      <c r="I51" s="533">
        <f t="shared" si="2"/>
        <v>11.111111111111111</v>
      </c>
      <c r="J51" s="133">
        <f t="shared" si="3"/>
        <v>1.5254237288135593</v>
      </c>
      <c r="K51" s="90">
        <f>'入力（参考）'!AB68</f>
        <v>53</v>
      </c>
      <c r="L51" s="87">
        <f>'入力（参考）'!AC68</f>
        <v>2</v>
      </c>
      <c r="M51" s="87">
        <f t="shared" si="24"/>
        <v>55</v>
      </c>
      <c r="N51" s="86">
        <f>'入力（参考）'!AD68</f>
        <v>0</v>
      </c>
      <c r="O51" s="87">
        <f>'入力（参考）'!AE68</f>
        <v>4</v>
      </c>
      <c r="P51" s="87">
        <f t="shared" si="25"/>
        <v>4</v>
      </c>
      <c r="Q51" s="86">
        <f t="shared" si="9"/>
        <v>59</v>
      </c>
      <c r="R51" s="533">
        <f t="shared" si="6"/>
        <v>6.7796610169491531</v>
      </c>
      <c r="S51" s="133">
        <f t="shared" si="7"/>
        <v>1.1783503095666068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54</v>
      </c>
      <c r="C52" s="94">
        <f>SUM(C46:C51)</f>
        <v>4</v>
      </c>
      <c r="D52" s="94">
        <f t="shared" ref="D52:G52" si="26">SUM(D46:D51)</f>
        <v>58</v>
      </c>
      <c r="E52" s="93">
        <f t="shared" si="26"/>
        <v>1</v>
      </c>
      <c r="F52" s="94">
        <f t="shared" si="26"/>
        <v>0</v>
      </c>
      <c r="G52" s="94">
        <f t="shared" si="26"/>
        <v>1</v>
      </c>
      <c r="H52" s="93">
        <f t="shared" si="8"/>
        <v>59</v>
      </c>
      <c r="I52" s="529">
        <f t="shared" si="2"/>
        <v>1.6949152542372883</v>
      </c>
      <c r="J52" s="96">
        <f t="shared" si="3"/>
        <v>10</v>
      </c>
      <c r="K52" s="93">
        <f t="shared" ref="K52:L52" si="27">SUM(K46:K51)</f>
        <v>313</v>
      </c>
      <c r="L52" s="94">
        <f t="shared" si="27"/>
        <v>64</v>
      </c>
      <c r="M52" s="94">
        <f t="shared" ref="M52:P52" si="28">SUM(M46:M51)</f>
        <v>377</v>
      </c>
      <c r="N52" s="93">
        <f t="shared" si="28"/>
        <v>5</v>
      </c>
      <c r="O52" s="94">
        <f t="shared" si="28"/>
        <v>33</v>
      </c>
      <c r="P52" s="94">
        <f t="shared" si="28"/>
        <v>38</v>
      </c>
      <c r="Q52" s="93">
        <f t="shared" si="9"/>
        <v>415</v>
      </c>
      <c r="R52" s="529">
        <f t="shared" si="6"/>
        <v>9.1566265060240948</v>
      </c>
      <c r="S52" s="96">
        <f t="shared" si="7"/>
        <v>8.2883962452566404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'入力（参考）'!X70</f>
        <v>11</v>
      </c>
      <c r="C53" s="135">
        <f>'入力（参考）'!Y70</f>
        <v>1</v>
      </c>
      <c r="D53" s="135">
        <f t="shared" si="0"/>
        <v>12</v>
      </c>
      <c r="E53" s="134">
        <f>'入力（参考）'!Z70</f>
        <v>0</v>
      </c>
      <c r="F53" s="135">
        <f>'入力（参考）'!AA70</f>
        <v>0</v>
      </c>
      <c r="G53" s="135">
        <f t="shared" si="1"/>
        <v>0</v>
      </c>
      <c r="H53" s="134">
        <f t="shared" si="8"/>
        <v>12</v>
      </c>
      <c r="I53" s="534">
        <f t="shared" si="2"/>
        <v>0</v>
      </c>
      <c r="J53" s="137">
        <f t="shared" si="3"/>
        <v>2.0338983050847457</v>
      </c>
      <c r="K53" s="138">
        <f>'入力（参考）'!AB70</f>
        <v>85</v>
      </c>
      <c r="L53" s="135">
        <f>'入力（参考）'!AC70</f>
        <v>14</v>
      </c>
      <c r="M53" s="135">
        <f t="shared" ref="M53:M58" si="29">SUM(K53:L53)</f>
        <v>99</v>
      </c>
      <c r="N53" s="134">
        <f>'入力（参考）'!AD70</f>
        <v>1</v>
      </c>
      <c r="O53" s="135">
        <f>'入力（参考）'!AE70</f>
        <v>2</v>
      </c>
      <c r="P53" s="135">
        <f t="shared" ref="P53:P58" si="30">SUM(N53:O53)</f>
        <v>3</v>
      </c>
      <c r="Q53" s="134">
        <f t="shared" si="9"/>
        <v>102</v>
      </c>
      <c r="R53" s="534">
        <f t="shared" si="6"/>
        <v>2.9411764705882351</v>
      </c>
      <c r="S53" s="137">
        <f t="shared" si="7"/>
        <v>2.0371479928100658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'入力（参考）'!X71</f>
        <v>8</v>
      </c>
      <c r="C54" s="75">
        <f>'入力（参考）'!Y71</f>
        <v>1</v>
      </c>
      <c r="D54" s="75">
        <f t="shared" si="0"/>
        <v>9</v>
      </c>
      <c r="E54" s="74">
        <f>'入力（参考）'!Z71</f>
        <v>0</v>
      </c>
      <c r="F54" s="75">
        <f>'入力（参考）'!AA71</f>
        <v>0</v>
      </c>
      <c r="G54" s="75">
        <f t="shared" si="1"/>
        <v>0</v>
      </c>
      <c r="H54" s="74">
        <f t="shared" si="8"/>
        <v>9</v>
      </c>
      <c r="I54" s="526">
        <f t="shared" si="2"/>
        <v>0</v>
      </c>
      <c r="J54" s="77">
        <f t="shared" si="3"/>
        <v>1.5254237288135593</v>
      </c>
      <c r="K54" s="78">
        <f>'入力（参考）'!AB71</f>
        <v>44</v>
      </c>
      <c r="L54" s="75">
        <f>'入力（参考）'!AC71</f>
        <v>4</v>
      </c>
      <c r="M54" s="75">
        <f t="shared" si="29"/>
        <v>48</v>
      </c>
      <c r="N54" s="74">
        <f>'入力（参考）'!AD71</f>
        <v>0</v>
      </c>
      <c r="O54" s="75">
        <f>'入力（参考）'!AE71</f>
        <v>4</v>
      </c>
      <c r="P54" s="75">
        <f t="shared" si="30"/>
        <v>4</v>
      </c>
      <c r="Q54" s="74">
        <f t="shared" si="9"/>
        <v>52</v>
      </c>
      <c r="R54" s="526">
        <f t="shared" si="6"/>
        <v>7.6923076923076916</v>
      </c>
      <c r="S54" s="77">
        <f t="shared" si="7"/>
        <v>1.0385460355502296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'入力（参考）'!X72</f>
        <v>22</v>
      </c>
      <c r="C55" s="75">
        <f>'入力（参考）'!Y72</f>
        <v>1</v>
      </c>
      <c r="D55" s="75">
        <f t="shared" si="0"/>
        <v>23</v>
      </c>
      <c r="E55" s="74">
        <f>'入力（参考）'!Z72</f>
        <v>1</v>
      </c>
      <c r="F55" s="75">
        <f>'入力（参考）'!AA72</f>
        <v>0</v>
      </c>
      <c r="G55" s="75">
        <f t="shared" si="1"/>
        <v>1</v>
      </c>
      <c r="H55" s="74">
        <f t="shared" si="8"/>
        <v>24</v>
      </c>
      <c r="I55" s="526">
        <f t="shared" si="2"/>
        <v>4.166666666666667</v>
      </c>
      <c r="J55" s="77">
        <f t="shared" si="3"/>
        <v>4.0677966101694913</v>
      </c>
      <c r="K55" s="78">
        <f>'入力（参考）'!AB72</f>
        <v>123</v>
      </c>
      <c r="L55" s="75">
        <f>'入力（参考）'!AC72</f>
        <v>8</v>
      </c>
      <c r="M55" s="75">
        <f t="shared" si="29"/>
        <v>131</v>
      </c>
      <c r="N55" s="74">
        <f>'入力（参考）'!AD72</f>
        <v>0</v>
      </c>
      <c r="O55" s="75">
        <f>'入力（参考）'!AE72</f>
        <v>5</v>
      </c>
      <c r="P55" s="75">
        <f t="shared" si="30"/>
        <v>5</v>
      </c>
      <c r="Q55" s="74">
        <f t="shared" si="9"/>
        <v>136</v>
      </c>
      <c r="R55" s="526">
        <f t="shared" si="6"/>
        <v>3.6764705882352939</v>
      </c>
      <c r="S55" s="77">
        <f t="shared" si="7"/>
        <v>2.7161973237467545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'入力（参考）'!X73</f>
        <v>8</v>
      </c>
      <c r="C56" s="75">
        <f>'入力（参考）'!Y73</f>
        <v>0</v>
      </c>
      <c r="D56" s="75">
        <f t="shared" si="0"/>
        <v>8</v>
      </c>
      <c r="E56" s="74">
        <f>'入力（参考）'!Z73</f>
        <v>0</v>
      </c>
      <c r="F56" s="75">
        <f>'入力（参考）'!AA73</f>
        <v>0</v>
      </c>
      <c r="G56" s="75">
        <f t="shared" si="1"/>
        <v>0</v>
      </c>
      <c r="H56" s="74">
        <f t="shared" si="8"/>
        <v>8</v>
      </c>
      <c r="I56" s="532">
        <f t="shared" si="2"/>
        <v>0</v>
      </c>
      <c r="J56" s="129">
        <f t="shared" si="3"/>
        <v>1.3559322033898304</v>
      </c>
      <c r="K56" s="78">
        <f>'入力（参考）'!AB73</f>
        <v>30</v>
      </c>
      <c r="L56" s="75">
        <f>'入力（参考）'!AC73</f>
        <v>7</v>
      </c>
      <c r="M56" s="75">
        <f t="shared" si="29"/>
        <v>37</v>
      </c>
      <c r="N56" s="74">
        <f>'入力（参考）'!AD73</f>
        <v>0</v>
      </c>
      <c r="O56" s="75">
        <f>'入力（参考）'!AE73</f>
        <v>0</v>
      </c>
      <c r="P56" s="75">
        <f t="shared" si="30"/>
        <v>0</v>
      </c>
      <c r="Q56" s="74">
        <f t="shared" si="9"/>
        <v>37</v>
      </c>
      <c r="R56" s="532">
        <f t="shared" si="6"/>
        <v>0</v>
      </c>
      <c r="S56" s="129">
        <f t="shared" si="7"/>
        <v>0.73896544837227884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'入力（参考）'!X74</f>
        <v>8</v>
      </c>
      <c r="C57" s="75">
        <f>'入力（参考）'!Y74</f>
        <v>0</v>
      </c>
      <c r="D57" s="75">
        <f t="shared" si="0"/>
        <v>8</v>
      </c>
      <c r="E57" s="74">
        <f>'入力（参考）'!Z74</f>
        <v>0</v>
      </c>
      <c r="F57" s="75">
        <f>'入力（参考）'!AA74</f>
        <v>0</v>
      </c>
      <c r="G57" s="75">
        <f t="shared" si="1"/>
        <v>0</v>
      </c>
      <c r="H57" s="74">
        <f t="shared" si="8"/>
        <v>8</v>
      </c>
      <c r="I57" s="526">
        <f t="shared" si="2"/>
        <v>0</v>
      </c>
      <c r="J57" s="77">
        <f t="shared" si="3"/>
        <v>1.3559322033898304</v>
      </c>
      <c r="K57" s="78">
        <f>'入力（参考）'!AB74</f>
        <v>45</v>
      </c>
      <c r="L57" s="75">
        <f>'入力（参考）'!AC74</f>
        <v>3</v>
      </c>
      <c r="M57" s="75">
        <f t="shared" si="29"/>
        <v>48</v>
      </c>
      <c r="N57" s="74">
        <f>'入力（参考）'!AD74</f>
        <v>1</v>
      </c>
      <c r="O57" s="75">
        <f>'入力（参考）'!AE74</f>
        <v>3</v>
      </c>
      <c r="P57" s="75">
        <f t="shared" si="30"/>
        <v>4</v>
      </c>
      <c r="Q57" s="74">
        <f t="shared" si="9"/>
        <v>52</v>
      </c>
      <c r="R57" s="526">
        <f t="shared" si="6"/>
        <v>7.6923076923076916</v>
      </c>
      <c r="S57" s="77">
        <f t="shared" si="7"/>
        <v>1.0385460355502296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74</v>
      </c>
      <c r="B58" s="86">
        <f>'入力（参考）'!X75</f>
        <v>9</v>
      </c>
      <c r="C58" s="87">
        <f>'入力（参考）'!Y75</f>
        <v>1</v>
      </c>
      <c r="D58" s="87">
        <f t="shared" si="0"/>
        <v>10</v>
      </c>
      <c r="E58" s="86">
        <f>'入力（参考）'!Z75</f>
        <v>0</v>
      </c>
      <c r="F58" s="87">
        <f>'入力（参考）'!AA75</f>
        <v>0</v>
      </c>
      <c r="G58" s="87">
        <f t="shared" si="1"/>
        <v>0</v>
      </c>
      <c r="H58" s="86">
        <f t="shared" si="8"/>
        <v>10</v>
      </c>
      <c r="I58" s="533">
        <f t="shared" si="2"/>
        <v>0</v>
      </c>
      <c r="J58" s="133">
        <f t="shared" si="3"/>
        <v>1.6949152542372881</v>
      </c>
      <c r="K58" s="90">
        <f>'入力（参考）'!AB75</f>
        <v>55</v>
      </c>
      <c r="L58" s="87">
        <f>'入力（参考）'!AC75</f>
        <v>6</v>
      </c>
      <c r="M58" s="87">
        <f t="shared" si="29"/>
        <v>61</v>
      </c>
      <c r="N58" s="86">
        <f>'入力（参考）'!AD75</f>
        <v>0</v>
      </c>
      <c r="O58" s="87">
        <f>'入力（参考）'!AE75</f>
        <v>1</v>
      </c>
      <c r="P58" s="87">
        <f t="shared" si="30"/>
        <v>1</v>
      </c>
      <c r="Q58" s="86">
        <f t="shared" si="9"/>
        <v>62</v>
      </c>
      <c r="R58" s="533">
        <f t="shared" si="6"/>
        <v>1.6129032258064517</v>
      </c>
      <c r="S58" s="133">
        <f t="shared" si="7"/>
        <v>1.238266427002197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SUM(B53:B58)</f>
        <v>66</v>
      </c>
      <c r="C59" s="94">
        <f>SUM(C53:C58)</f>
        <v>4</v>
      </c>
      <c r="D59" s="94">
        <f t="shared" ref="D59:G59" si="31">SUM(D53:D58)</f>
        <v>70</v>
      </c>
      <c r="E59" s="93">
        <f t="shared" si="31"/>
        <v>1</v>
      </c>
      <c r="F59" s="94">
        <f t="shared" si="31"/>
        <v>0</v>
      </c>
      <c r="G59" s="94">
        <f t="shared" si="31"/>
        <v>1</v>
      </c>
      <c r="H59" s="93">
        <f t="shared" si="8"/>
        <v>71</v>
      </c>
      <c r="I59" s="529">
        <f t="shared" si="2"/>
        <v>1.4084507042253522</v>
      </c>
      <c r="J59" s="96">
        <f t="shared" si="3"/>
        <v>12.033898305084746</v>
      </c>
      <c r="K59" s="97">
        <f t="shared" ref="K59:L59" si="32">SUM(K53:K58)</f>
        <v>382</v>
      </c>
      <c r="L59" s="94">
        <f t="shared" si="32"/>
        <v>42</v>
      </c>
      <c r="M59" s="94">
        <f t="shared" ref="M59:P59" si="33">SUM(M53:M58)</f>
        <v>424</v>
      </c>
      <c r="N59" s="93">
        <f t="shared" si="33"/>
        <v>2</v>
      </c>
      <c r="O59" s="94">
        <f t="shared" si="33"/>
        <v>15</v>
      </c>
      <c r="P59" s="94">
        <f t="shared" si="33"/>
        <v>17</v>
      </c>
      <c r="Q59" s="93">
        <f t="shared" si="9"/>
        <v>441</v>
      </c>
      <c r="R59" s="529">
        <f t="shared" si="6"/>
        <v>3.8548752834467117</v>
      </c>
      <c r="S59" s="96">
        <f t="shared" si="7"/>
        <v>8.8076692630317552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500</v>
      </c>
      <c r="C60" s="142">
        <f>C30+C37+C38+C39+C40+C41+C42+C43+C44+C45+C52+C59</f>
        <v>60</v>
      </c>
      <c r="D60" s="143">
        <f t="shared" ref="D60:L60" si="34">D30+D37+D38+D39+D40+D41+D42+D43+D44+D45+D52+D59</f>
        <v>560</v>
      </c>
      <c r="E60" s="141">
        <f t="shared" si="34"/>
        <v>21</v>
      </c>
      <c r="F60" s="144">
        <f t="shared" si="34"/>
        <v>9</v>
      </c>
      <c r="G60" s="143">
        <f t="shared" si="34"/>
        <v>30</v>
      </c>
      <c r="H60" s="423">
        <f t="shared" si="34"/>
        <v>590</v>
      </c>
      <c r="I60" s="671">
        <f t="shared" si="2"/>
        <v>5.0847457627118642</v>
      </c>
      <c r="J60" s="425">
        <f t="shared" si="34"/>
        <v>100</v>
      </c>
      <c r="K60" s="145">
        <f t="shared" si="34"/>
        <v>3995</v>
      </c>
      <c r="L60" s="142">
        <f t="shared" si="34"/>
        <v>643</v>
      </c>
      <c r="M60" s="143">
        <f t="shared" ref="M60:S60" si="35">M30+M37+M38+M39+M40+M41+M42+M43+M44+M45+M52+M59</f>
        <v>4638</v>
      </c>
      <c r="N60" s="141">
        <f t="shared" si="35"/>
        <v>53</v>
      </c>
      <c r="O60" s="144">
        <f t="shared" si="35"/>
        <v>316</v>
      </c>
      <c r="P60" s="143">
        <f t="shared" si="35"/>
        <v>369</v>
      </c>
      <c r="Q60" s="423">
        <f t="shared" si="35"/>
        <v>5007</v>
      </c>
      <c r="R60" s="671">
        <f t="shared" si="6"/>
        <v>7.3696824445775917</v>
      </c>
      <c r="S60" s="425">
        <f t="shared" si="35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39" priority="15" stopIfTrue="1">
      <formula>$Y30=1</formula>
    </cfRule>
  </conditionalFormatting>
  <conditionalFormatting sqref="B44:J49 B59:J59 B52:J52 B37:J37 B30:J30">
    <cfRule type="expression" dxfId="38" priority="11" stopIfTrue="1">
      <formula>$Y30=1</formula>
    </cfRule>
  </conditionalFormatting>
  <conditionalFormatting sqref="M30 M37 K44:R49 M52 K59:R59 P52:R52 P37:R37 P30:R30">
    <cfRule type="expression" dxfId="37" priority="10" stopIfTrue="1">
      <formula>$Y30=1</formula>
    </cfRule>
  </conditionalFormatting>
  <conditionalFormatting sqref="K30:L30">
    <cfRule type="expression" dxfId="36" priority="9" stopIfTrue="1">
      <formula>$Y30=1</formula>
    </cfRule>
  </conditionalFormatting>
  <conditionalFormatting sqref="K37:L37">
    <cfRule type="expression" dxfId="35" priority="8" stopIfTrue="1">
      <formula>$Y37=1</formula>
    </cfRule>
  </conditionalFormatting>
  <conditionalFormatting sqref="K52:L52">
    <cfRule type="expression" dxfId="34" priority="7" stopIfTrue="1">
      <formula>$Y52=1</formula>
    </cfRule>
  </conditionalFormatting>
  <conditionalFormatting sqref="N52:O52">
    <cfRule type="expression" dxfId="33" priority="6" stopIfTrue="1">
      <formula>$Y52=1</formula>
    </cfRule>
  </conditionalFormatting>
  <conditionalFormatting sqref="N37:O37">
    <cfRule type="expression" dxfId="32" priority="5" stopIfTrue="1">
      <formula>$Y37=1</formula>
    </cfRule>
  </conditionalFormatting>
  <conditionalFormatting sqref="N30:O30">
    <cfRule type="expression" dxfId="31" priority="4" stopIfTrue="1">
      <formula>$Y30=1</formula>
    </cfRule>
  </conditionalFormatting>
  <conditionalFormatting sqref="S44:S49 S59 S52 S37 S30">
    <cfRule type="expression" dxfId="30" priority="3" stopIfTrue="1">
      <formula>$Y30=1</formula>
    </cfRule>
  </conditionalFormatting>
  <conditionalFormatting sqref="I60">
    <cfRule type="expression" dxfId="29" priority="2" stopIfTrue="1">
      <formula>$Y60=1</formula>
    </cfRule>
  </conditionalFormatting>
  <conditionalFormatting sqref="R60">
    <cfRule type="expression" dxfId="28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G100"/>
  <sheetViews>
    <sheetView view="pageBreakPreview" topLeftCell="A85" zoomScale="115" zoomScaleNormal="100" zoomScaleSheetLayoutView="115" workbookViewId="0">
      <selection activeCell="I100" sqref="I10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77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81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83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206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65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303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215</v>
      </c>
      <c r="C21" s="38"/>
      <c r="D21" s="38"/>
      <c r="E21" s="38"/>
      <c r="F21" s="38"/>
      <c r="G21" s="38"/>
      <c r="H21" s="38"/>
      <c r="I21" s="38"/>
      <c r="J21" s="39"/>
      <c r="K21" s="40" t="s">
        <v>216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75</v>
      </c>
      <c r="S23" s="56" t="s">
        <v>85</v>
      </c>
      <c r="T23" s="61"/>
      <c r="U23" s="61"/>
      <c r="V23" s="62"/>
      <c r="W23" s="62"/>
      <c r="X23" s="62">
        <v>523</v>
      </c>
      <c r="Y23" s="62">
        <v>600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'No.5-12（方向別）'!B24+'No.5-12（方向別）'!K24</f>
        <v>38</v>
      </c>
      <c r="C24" s="66">
        <f>'No.5-12（方向別）'!C24+'No.5-12（方向別）'!L24</f>
        <v>9</v>
      </c>
      <c r="D24" s="66">
        <f>'No.5-12（方向別）'!D24+'No.5-12（方向別）'!M24</f>
        <v>47</v>
      </c>
      <c r="E24" s="65">
        <f>'No.5-12（方向別）'!E24+'No.5-12（方向別）'!N24</f>
        <v>2</v>
      </c>
      <c r="F24" s="66">
        <f>'No.5-12（方向別）'!F24+'No.5-12（方向別）'!O24</f>
        <v>9</v>
      </c>
      <c r="G24" s="66">
        <f>'No.5-12（方向別）'!G24+'No.5-12（方向別）'!P24</f>
        <v>11</v>
      </c>
      <c r="H24" s="65">
        <f>D24+G24</f>
        <v>58</v>
      </c>
      <c r="I24" s="67">
        <f>G24/H24%</f>
        <v>18.965517241379313</v>
      </c>
      <c r="J24" s="68">
        <f>H24/$H$60%</f>
        <v>0.95867768595041325</v>
      </c>
      <c r="K24" s="69">
        <f>'No.5-34（方向別）'!B24+'No.5-56（方向別）'!K24</f>
        <v>59</v>
      </c>
      <c r="L24" s="66">
        <f>'No.5-34（方向別）'!C24+'No.5-56（方向別）'!L24</f>
        <v>7</v>
      </c>
      <c r="M24" s="66">
        <f>'No.5-34（方向別）'!D24+'No.5-56（方向別）'!M24</f>
        <v>66</v>
      </c>
      <c r="N24" s="65">
        <f>'No.5-34（方向別）'!E24+'No.5-56（方向別）'!N24</f>
        <v>1</v>
      </c>
      <c r="O24" s="66">
        <f>'No.5-34（方向別）'!F24+'No.5-56（方向別）'!O24</f>
        <v>0</v>
      </c>
      <c r="P24" s="66">
        <f>'No.5-34（方向別）'!G24+'No.5-56（方向別）'!P24</f>
        <v>1</v>
      </c>
      <c r="Q24" s="65">
        <f>M24+P24</f>
        <v>67</v>
      </c>
      <c r="R24" s="67">
        <f>P24/Q24%</f>
        <v>1.4925373134328357</v>
      </c>
      <c r="S24" s="68">
        <f>Q24/$Q$60%</f>
        <v>1.2575075075075075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'No.5-12（方向別）'!B25+'No.5-12（方向別）'!K25</f>
        <v>48</v>
      </c>
      <c r="C25" s="75">
        <f>'No.5-12（方向別）'!C25+'No.5-12（方向別）'!L25</f>
        <v>9</v>
      </c>
      <c r="D25" s="75">
        <f>'No.5-12（方向別）'!D25+'No.5-12（方向別）'!M25</f>
        <v>57</v>
      </c>
      <c r="E25" s="74">
        <f>'No.5-12（方向別）'!E25+'No.5-12（方向別）'!N25</f>
        <v>2</v>
      </c>
      <c r="F25" s="75">
        <f>'No.5-12（方向別）'!F25+'No.5-12（方向別）'!O25</f>
        <v>8</v>
      </c>
      <c r="G25" s="75">
        <f>'No.5-12（方向別）'!G25+'No.5-12（方向別）'!P25</f>
        <v>10</v>
      </c>
      <c r="H25" s="74">
        <f>D25+G25</f>
        <v>67</v>
      </c>
      <c r="I25" s="76">
        <f t="shared" ref="I25:I59" si="0">G25/H25%</f>
        <v>14.925373134328357</v>
      </c>
      <c r="J25" s="77">
        <f t="shared" ref="J25:J59" si="1">H25/$H$60%</f>
        <v>1.1074380165289257</v>
      </c>
      <c r="K25" s="78">
        <f>'No.5-34（方向別）'!B25+'No.5-56（方向別）'!K25</f>
        <v>67</v>
      </c>
      <c r="L25" s="75">
        <f>'No.5-34（方向別）'!C25+'No.5-56（方向別）'!L25</f>
        <v>11</v>
      </c>
      <c r="M25" s="75">
        <f>'No.5-34（方向別）'!D25+'No.5-56（方向別）'!M25</f>
        <v>78</v>
      </c>
      <c r="N25" s="74">
        <f>'No.5-34（方向別）'!E25+'No.5-56（方向別）'!N25</f>
        <v>0</v>
      </c>
      <c r="O25" s="75">
        <f>'No.5-34（方向別）'!F25+'No.5-56（方向別）'!O25</f>
        <v>0</v>
      </c>
      <c r="P25" s="75">
        <f>'No.5-34（方向別）'!G25+'No.5-56（方向別）'!P25</f>
        <v>0</v>
      </c>
      <c r="Q25" s="74">
        <f>M25+P25</f>
        <v>78</v>
      </c>
      <c r="R25" s="76">
        <f t="shared" ref="R25:R59" si="2">P25/Q25%</f>
        <v>0</v>
      </c>
      <c r="S25" s="77">
        <f t="shared" ref="S25:S60" si="3">Q25/$Q$60%</f>
        <v>1.4639639639639639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'No.5-12（方向別）'!B26+'No.5-12（方向別）'!K26</f>
        <v>81</v>
      </c>
      <c r="C26" s="75">
        <f>'No.5-12（方向別）'!C26+'No.5-12（方向別）'!L26</f>
        <v>14</v>
      </c>
      <c r="D26" s="75">
        <f>'No.5-12（方向別）'!D26+'No.5-12（方向別）'!M26</f>
        <v>95</v>
      </c>
      <c r="E26" s="74">
        <f>'No.5-12（方向別）'!E26+'No.5-12（方向別）'!N26</f>
        <v>0</v>
      </c>
      <c r="F26" s="75">
        <f>'No.5-12（方向別）'!F26+'No.5-12（方向別）'!O26</f>
        <v>8</v>
      </c>
      <c r="G26" s="75">
        <f>'No.5-12（方向別）'!G26+'No.5-12（方向別）'!P26</f>
        <v>8</v>
      </c>
      <c r="H26" s="74">
        <f t="shared" ref="H26:H59" si="4">D26+G26</f>
        <v>103</v>
      </c>
      <c r="I26" s="76">
        <f t="shared" si="0"/>
        <v>7.766990291262136</v>
      </c>
      <c r="J26" s="77">
        <f t="shared" si="1"/>
        <v>1.7024793388429753</v>
      </c>
      <c r="K26" s="78">
        <f>'No.5-34（方向別）'!B26+'No.5-56（方向別）'!K26</f>
        <v>64</v>
      </c>
      <c r="L26" s="75">
        <f>'No.5-34（方向別）'!C26+'No.5-56（方向別）'!L26</f>
        <v>12</v>
      </c>
      <c r="M26" s="75">
        <f>'No.5-34（方向別）'!D26+'No.5-56（方向別）'!M26</f>
        <v>76</v>
      </c>
      <c r="N26" s="74">
        <f>'No.5-34（方向別）'!E26+'No.5-56（方向別）'!N26</f>
        <v>1</v>
      </c>
      <c r="O26" s="75">
        <f>'No.5-34（方向別）'!F26+'No.5-56（方向別）'!O26</f>
        <v>4</v>
      </c>
      <c r="P26" s="75">
        <f>'No.5-34（方向別）'!G26+'No.5-56（方向別）'!P26</f>
        <v>5</v>
      </c>
      <c r="Q26" s="74">
        <f t="shared" ref="Q26:Q59" si="5">M26+P26</f>
        <v>81</v>
      </c>
      <c r="R26" s="76">
        <f t="shared" si="2"/>
        <v>6.1728395061728394</v>
      </c>
      <c r="S26" s="77">
        <f t="shared" si="3"/>
        <v>1.5202702702702702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'No.5-12（方向別）'!B27+'No.5-12（方向別）'!K27</f>
        <v>64</v>
      </c>
      <c r="C27" s="81">
        <f>'No.5-12（方向別）'!C27+'No.5-12（方向別）'!L27</f>
        <v>12</v>
      </c>
      <c r="D27" s="81">
        <f>'No.5-12（方向別）'!D27+'No.5-12（方向別）'!M27</f>
        <v>76</v>
      </c>
      <c r="E27" s="80">
        <f>'No.5-12（方向別）'!E27+'No.5-12（方向別）'!N27</f>
        <v>0</v>
      </c>
      <c r="F27" s="81">
        <f>'No.5-12（方向別）'!F27+'No.5-12（方向別）'!O27</f>
        <v>2</v>
      </c>
      <c r="G27" s="81">
        <f>'No.5-12（方向別）'!G27+'No.5-12（方向別）'!P27</f>
        <v>2</v>
      </c>
      <c r="H27" s="80">
        <f t="shared" si="4"/>
        <v>78</v>
      </c>
      <c r="I27" s="82">
        <f t="shared" si="0"/>
        <v>2.5641025641025639</v>
      </c>
      <c r="J27" s="83">
        <f t="shared" si="1"/>
        <v>1.2892561983471074</v>
      </c>
      <c r="K27" s="84">
        <f>'No.5-34（方向別）'!B27+'No.5-56（方向別）'!K27</f>
        <v>79</v>
      </c>
      <c r="L27" s="81">
        <f>'No.5-34（方向別）'!C27+'No.5-56（方向別）'!L27</f>
        <v>15</v>
      </c>
      <c r="M27" s="81">
        <f>'No.5-34（方向別）'!D27+'No.5-56（方向別）'!M27</f>
        <v>94</v>
      </c>
      <c r="N27" s="80">
        <f>'No.5-34（方向別）'!E27+'No.5-56（方向別）'!N27</f>
        <v>2</v>
      </c>
      <c r="O27" s="81">
        <f>'No.5-34（方向別）'!F27+'No.5-56（方向別）'!O27</f>
        <v>2</v>
      </c>
      <c r="P27" s="81">
        <f>'No.5-34（方向別）'!G27+'No.5-56（方向別）'!P27</f>
        <v>4</v>
      </c>
      <c r="Q27" s="80">
        <f t="shared" si="5"/>
        <v>98</v>
      </c>
      <c r="R27" s="82">
        <f t="shared" si="2"/>
        <v>4.0816326530612246</v>
      </c>
      <c r="S27" s="83">
        <f t="shared" si="3"/>
        <v>1.8393393393393394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'No.5-12（方向別）'!B28+'No.5-12（方向別）'!K28</f>
        <v>73</v>
      </c>
      <c r="C28" s="75">
        <f>'No.5-12（方向別）'!C28+'No.5-12（方向別）'!L28</f>
        <v>14</v>
      </c>
      <c r="D28" s="75">
        <f>'No.5-12（方向別）'!D28+'No.5-12（方向別）'!M28</f>
        <v>87</v>
      </c>
      <c r="E28" s="74">
        <f>'No.5-12（方向別）'!E28+'No.5-12（方向別）'!N28</f>
        <v>2</v>
      </c>
      <c r="F28" s="75">
        <f>'No.5-12（方向別）'!F28+'No.5-12（方向別）'!O28</f>
        <v>9</v>
      </c>
      <c r="G28" s="75">
        <f>'No.5-12（方向別）'!G28+'No.5-12（方向別）'!P28</f>
        <v>11</v>
      </c>
      <c r="H28" s="74">
        <f t="shared" si="4"/>
        <v>98</v>
      </c>
      <c r="I28" s="76">
        <f t="shared" si="0"/>
        <v>11.224489795918368</v>
      </c>
      <c r="J28" s="77">
        <f t="shared" si="1"/>
        <v>1.6198347107438016</v>
      </c>
      <c r="K28" s="78">
        <f>'No.5-34（方向別）'!B28+'No.5-56（方向別）'!K28</f>
        <v>70</v>
      </c>
      <c r="L28" s="75">
        <f>'No.5-34（方向別）'!C28+'No.5-56（方向別）'!L28</f>
        <v>13</v>
      </c>
      <c r="M28" s="75">
        <f>'No.5-34（方向別）'!D28+'No.5-56（方向別）'!M28</f>
        <v>83</v>
      </c>
      <c r="N28" s="74">
        <f>'No.5-34（方向別）'!E28+'No.5-56（方向別）'!N28</f>
        <v>1</v>
      </c>
      <c r="O28" s="75">
        <f>'No.5-34（方向別）'!F28+'No.5-56（方向別）'!O28</f>
        <v>4</v>
      </c>
      <c r="P28" s="75">
        <f>'No.5-34（方向別）'!G28+'No.5-56（方向別）'!P28</f>
        <v>5</v>
      </c>
      <c r="Q28" s="74">
        <f t="shared" si="5"/>
        <v>88</v>
      </c>
      <c r="R28" s="76">
        <f t="shared" si="2"/>
        <v>5.6818181818181817</v>
      </c>
      <c r="S28" s="77">
        <f t="shared" si="3"/>
        <v>1.6516516516516515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'No.5-12（方向別）'!B29+'No.5-12（方向別）'!K29</f>
        <v>64</v>
      </c>
      <c r="C29" s="87">
        <f>'No.5-12（方向別）'!C29+'No.5-12（方向別）'!L29</f>
        <v>11</v>
      </c>
      <c r="D29" s="87">
        <f>'No.5-12（方向別）'!D29+'No.5-12（方向別）'!M29</f>
        <v>75</v>
      </c>
      <c r="E29" s="86">
        <f>'No.5-12（方向別）'!E29+'No.5-12（方向別）'!N29</f>
        <v>1</v>
      </c>
      <c r="F29" s="87">
        <f>'No.5-12（方向別）'!F29+'No.5-12（方向別）'!O29</f>
        <v>2</v>
      </c>
      <c r="G29" s="87">
        <f>'No.5-12（方向別）'!G29+'No.5-12（方向別）'!P29</f>
        <v>3</v>
      </c>
      <c r="H29" s="86">
        <f t="shared" si="4"/>
        <v>78</v>
      </c>
      <c r="I29" s="88">
        <f t="shared" si="0"/>
        <v>3.8461538461538458</v>
      </c>
      <c r="J29" s="89">
        <f t="shared" si="1"/>
        <v>1.2892561983471074</v>
      </c>
      <c r="K29" s="90">
        <f>'No.5-34（方向別）'!B29+'No.5-56（方向別）'!K29</f>
        <v>56</v>
      </c>
      <c r="L29" s="87">
        <f>'No.5-34（方向別）'!C29+'No.5-56（方向別）'!L29</f>
        <v>5</v>
      </c>
      <c r="M29" s="87">
        <f>'No.5-34（方向別）'!D29+'No.5-56（方向別）'!M29</f>
        <v>61</v>
      </c>
      <c r="N29" s="86">
        <f>'No.5-34（方向別）'!E29+'No.5-56（方向別）'!N29</f>
        <v>0</v>
      </c>
      <c r="O29" s="87">
        <f>'No.5-34（方向別）'!F29+'No.5-56（方向別）'!O29</f>
        <v>6</v>
      </c>
      <c r="P29" s="87">
        <f>'No.5-34（方向別）'!G29+'No.5-56（方向別）'!P29</f>
        <v>6</v>
      </c>
      <c r="Q29" s="86">
        <f t="shared" si="5"/>
        <v>67</v>
      </c>
      <c r="R29" s="88">
        <f t="shared" si="2"/>
        <v>8.9552238805970141</v>
      </c>
      <c r="S29" s="89">
        <f t="shared" si="3"/>
        <v>1.2575075075075075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'No.5-12（方向別）'!B30+'No.5-12（方向別）'!K30</f>
        <v>368</v>
      </c>
      <c r="C30" s="94">
        <f>'No.5-12（方向別）'!C30+'No.5-12（方向別）'!L30</f>
        <v>69</v>
      </c>
      <c r="D30" s="94">
        <f>'No.5-12（方向別）'!D30+'No.5-12（方向別）'!M30</f>
        <v>437</v>
      </c>
      <c r="E30" s="93">
        <f>'No.5-12（方向別）'!E30+'No.5-12（方向別）'!N30</f>
        <v>7</v>
      </c>
      <c r="F30" s="94">
        <f>'No.5-12（方向別）'!F30+'No.5-12（方向別）'!O30</f>
        <v>38</v>
      </c>
      <c r="G30" s="94">
        <f>'No.5-12（方向別）'!G30+'No.5-12（方向別）'!P30</f>
        <v>45</v>
      </c>
      <c r="H30" s="93">
        <f t="shared" si="4"/>
        <v>482</v>
      </c>
      <c r="I30" s="95">
        <f t="shared" si="0"/>
        <v>9.3360995850622395</v>
      </c>
      <c r="J30" s="96">
        <f t="shared" si="1"/>
        <v>7.9669421487603307</v>
      </c>
      <c r="K30" s="97">
        <f>'No.5-34（方向別）'!B30+'No.5-56（方向別）'!K30</f>
        <v>395</v>
      </c>
      <c r="L30" s="94">
        <f>'No.5-34（方向別）'!C30+'No.5-56（方向別）'!L30</f>
        <v>63</v>
      </c>
      <c r="M30" s="94">
        <f>'No.5-34（方向別）'!D30+'No.5-56（方向別）'!M30</f>
        <v>458</v>
      </c>
      <c r="N30" s="93">
        <f>'No.5-34（方向別）'!E30+'No.5-56（方向別）'!N30</f>
        <v>5</v>
      </c>
      <c r="O30" s="94">
        <f>'No.5-34（方向別）'!F30+'No.5-56（方向別）'!O30</f>
        <v>16</v>
      </c>
      <c r="P30" s="94">
        <f>'No.5-34（方向別）'!G30+'No.5-56（方向別）'!P30</f>
        <v>21</v>
      </c>
      <c r="Q30" s="93">
        <f t="shared" si="5"/>
        <v>479</v>
      </c>
      <c r="R30" s="95">
        <f t="shared" si="2"/>
        <v>4.3841336116910226</v>
      </c>
      <c r="S30" s="96">
        <f t="shared" si="3"/>
        <v>8.9902402402402402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'No.5-12（方向別）'!B31+'No.5-12（方向別）'!K31</f>
        <v>72</v>
      </c>
      <c r="C31" s="100">
        <f>'No.5-12（方向別）'!C31+'No.5-12（方向別）'!L31</f>
        <v>13</v>
      </c>
      <c r="D31" s="100">
        <f>'No.5-12（方向別）'!D31+'No.5-12（方向別）'!M31</f>
        <v>85</v>
      </c>
      <c r="E31" s="99">
        <f>'No.5-12（方向別）'!E31+'No.5-12（方向別）'!N31</f>
        <v>1</v>
      </c>
      <c r="F31" s="100">
        <f>'No.5-12（方向別）'!F31+'No.5-12（方向別）'!O31</f>
        <v>5</v>
      </c>
      <c r="G31" s="100">
        <f>'No.5-12（方向別）'!G31+'No.5-12（方向別）'!P31</f>
        <v>6</v>
      </c>
      <c r="H31" s="99">
        <f t="shared" si="4"/>
        <v>91</v>
      </c>
      <c r="I31" s="101">
        <f t="shared" si="0"/>
        <v>6.5934065934065931</v>
      </c>
      <c r="J31" s="102">
        <f t="shared" si="1"/>
        <v>1.5041322314049588</v>
      </c>
      <c r="K31" s="103">
        <f>'No.5-34（方向別）'!B31+'No.5-56（方向別）'!K31</f>
        <v>46</v>
      </c>
      <c r="L31" s="100">
        <f>'No.5-34（方向別）'!C31+'No.5-56（方向別）'!L31</f>
        <v>9</v>
      </c>
      <c r="M31" s="100">
        <f>'No.5-34（方向別）'!D31+'No.5-56（方向別）'!M31</f>
        <v>55</v>
      </c>
      <c r="N31" s="99">
        <f>'No.5-34（方向別）'!E31+'No.5-56（方向別）'!N31</f>
        <v>1</v>
      </c>
      <c r="O31" s="100">
        <f>'No.5-34（方向別）'!F31+'No.5-56（方向別）'!O31</f>
        <v>1</v>
      </c>
      <c r="P31" s="100">
        <f>'No.5-34（方向別）'!G31+'No.5-56（方向別）'!P31</f>
        <v>2</v>
      </c>
      <c r="Q31" s="99">
        <f t="shared" si="5"/>
        <v>57</v>
      </c>
      <c r="R31" s="101">
        <f t="shared" si="2"/>
        <v>3.5087719298245617</v>
      </c>
      <c r="S31" s="102">
        <f t="shared" si="3"/>
        <v>1.0698198198198199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'No.5-12（方向別）'!B32+'No.5-12（方向別）'!K32</f>
        <v>47</v>
      </c>
      <c r="C32" s="75">
        <f>'No.5-12（方向別）'!C32+'No.5-12（方向別）'!L32</f>
        <v>11</v>
      </c>
      <c r="D32" s="75">
        <f>'No.5-12（方向別）'!D32+'No.5-12（方向別）'!M32</f>
        <v>58</v>
      </c>
      <c r="E32" s="74">
        <f>'No.5-12（方向別）'!E32+'No.5-12（方向別）'!N32</f>
        <v>0</v>
      </c>
      <c r="F32" s="75">
        <f>'No.5-12（方向別）'!F32+'No.5-12（方向別）'!O32</f>
        <v>5</v>
      </c>
      <c r="G32" s="75">
        <f>'No.5-12（方向別）'!G32+'No.5-12（方向別）'!P32</f>
        <v>5</v>
      </c>
      <c r="H32" s="74">
        <f t="shared" si="4"/>
        <v>63</v>
      </c>
      <c r="I32" s="76">
        <f t="shared" si="0"/>
        <v>7.9365079365079367</v>
      </c>
      <c r="J32" s="77">
        <f t="shared" si="1"/>
        <v>1.0413223140495869</v>
      </c>
      <c r="K32" s="78">
        <f>'No.5-34（方向別）'!B32+'No.5-56（方向別）'!K32</f>
        <v>55</v>
      </c>
      <c r="L32" s="75">
        <f>'No.5-34（方向別）'!C32+'No.5-56（方向別）'!L32</f>
        <v>9</v>
      </c>
      <c r="M32" s="75">
        <f>'No.5-34（方向別）'!D32+'No.5-56（方向別）'!M32</f>
        <v>64</v>
      </c>
      <c r="N32" s="74">
        <f>'No.5-34（方向別）'!E32+'No.5-56（方向別）'!N32</f>
        <v>3</v>
      </c>
      <c r="O32" s="75">
        <f>'No.5-34（方向別）'!F32+'No.5-56（方向別）'!O32</f>
        <v>0</v>
      </c>
      <c r="P32" s="75">
        <f>'No.5-34（方向別）'!G32+'No.5-56（方向別）'!P32</f>
        <v>3</v>
      </c>
      <c r="Q32" s="74">
        <f t="shared" si="5"/>
        <v>67</v>
      </c>
      <c r="R32" s="76">
        <f t="shared" si="2"/>
        <v>4.4776119402985071</v>
      </c>
      <c r="S32" s="77">
        <f t="shared" si="3"/>
        <v>1.2575075075075075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'No.5-12（方向別）'!B33+'No.5-12（方向別）'!K33</f>
        <v>74</v>
      </c>
      <c r="C33" s="75">
        <f>'No.5-12（方向別）'!C33+'No.5-12（方向別）'!L33</f>
        <v>10</v>
      </c>
      <c r="D33" s="75">
        <f>'No.5-12（方向別）'!D33+'No.5-12（方向別）'!M33</f>
        <v>84</v>
      </c>
      <c r="E33" s="74">
        <f>'No.5-12（方向別）'!E33+'No.5-12（方向別）'!N33</f>
        <v>1</v>
      </c>
      <c r="F33" s="75">
        <f>'No.5-12（方向別）'!F33+'No.5-12（方向別）'!O33</f>
        <v>3</v>
      </c>
      <c r="G33" s="75">
        <f>'No.5-12（方向別）'!G33+'No.5-12（方向別）'!P33</f>
        <v>4</v>
      </c>
      <c r="H33" s="74">
        <f t="shared" si="4"/>
        <v>88</v>
      </c>
      <c r="I33" s="76">
        <f t="shared" si="0"/>
        <v>4.5454545454545459</v>
      </c>
      <c r="J33" s="77">
        <f t="shared" si="1"/>
        <v>1.4545454545454546</v>
      </c>
      <c r="K33" s="78">
        <f>'No.5-34（方向別）'!B33+'No.5-56（方向別）'!K33</f>
        <v>67</v>
      </c>
      <c r="L33" s="75">
        <f>'No.5-34（方向別）'!C33+'No.5-56（方向別）'!L33</f>
        <v>14</v>
      </c>
      <c r="M33" s="75">
        <f>'No.5-34（方向別）'!D33+'No.5-56（方向別）'!M33</f>
        <v>81</v>
      </c>
      <c r="N33" s="74">
        <f>'No.5-34（方向別）'!E33+'No.5-56（方向別）'!N33</f>
        <v>1</v>
      </c>
      <c r="O33" s="75">
        <f>'No.5-34（方向別）'!F33+'No.5-56（方向別）'!O33</f>
        <v>2</v>
      </c>
      <c r="P33" s="75">
        <f>'No.5-34（方向別）'!G33+'No.5-56（方向別）'!P33</f>
        <v>3</v>
      </c>
      <c r="Q33" s="74">
        <f t="shared" si="5"/>
        <v>84</v>
      </c>
      <c r="R33" s="76">
        <f t="shared" si="2"/>
        <v>3.5714285714285716</v>
      </c>
      <c r="S33" s="77">
        <f t="shared" si="3"/>
        <v>1.5765765765765765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'No.5-12（方向別）'!B34+'No.5-12（方向別）'!K34</f>
        <v>76</v>
      </c>
      <c r="C34" s="75">
        <f>'No.5-12（方向別）'!C34+'No.5-12（方向別）'!L34</f>
        <v>25</v>
      </c>
      <c r="D34" s="75">
        <f>'No.5-12（方向別）'!D34+'No.5-12（方向別）'!M34</f>
        <v>101</v>
      </c>
      <c r="E34" s="74">
        <f>'No.5-12（方向別）'!E34+'No.5-12（方向別）'!N34</f>
        <v>2</v>
      </c>
      <c r="F34" s="75">
        <f>'No.5-12（方向別）'!F34+'No.5-12（方向別）'!O34</f>
        <v>4</v>
      </c>
      <c r="G34" s="75">
        <f>'No.5-12（方向別）'!G34+'No.5-12（方向別）'!P34</f>
        <v>6</v>
      </c>
      <c r="H34" s="74">
        <f t="shared" si="4"/>
        <v>107</v>
      </c>
      <c r="I34" s="76">
        <f t="shared" si="0"/>
        <v>5.6074766355140184</v>
      </c>
      <c r="J34" s="77">
        <f t="shared" si="1"/>
        <v>1.7685950413223142</v>
      </c>
      <c r="K34" s="78">
        <f>'No.5-34（方向別）'!B34+'No.5-56（方向別）'!K34</f>
        <v>75</v>
      </c>
      <c r="L34" s="75">
        <f>'No.5-34（方向別）'!C34+'No.5-56（方向別）'!L34</f>
        <v>8</v>
      </c>
      <c r="M34" s="75">
        <f>'No.5-34（方向別）'!D34+'No.5-56（方向別）'!M34</f>
        <v>83</v>
      </c>
      <c r="N34" s="74">
        <f>'No.5-34（方向別）'!E34+'No.5-56（方向別）'!N34</f>
        <v>0</v>
      </c>
      <c r="O34" s="75">
        <f>'No.5-34（方向別）'!F34+'No.5-56（方向別）'!O34</f>
        <v>4</v>
      </c>
      <c r="P34" s="75">
        <f>'No.5-34（方向別）'!G34+'No.5-56（方向別）'!P34</f>
        <v>4</v>
      </c>
      <c r="Q34" s="74">
        <f t="shared" si="5"/>
        <v>87</v>
      </c>
      <c r="R34" s="76">
        <f t="shared" si="2"/>
        <v>4.5977011494252871</v>
      </c>
      <c r="S34" s="77">
        <f t="shared" si="3"/>
        <v>1.6328828828828827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'No.5-12（方向別）'!B35+'No.5-12（方向別）'!K35</f>
        <v>70</v>
      </c>
      <c r="C35" s="75">
        <f>'No.5-12（方向別）'!C35+'No.5-12（方向別）'!L35</f>
        <v>10</v>
      </c>
      <c r="D35" s="75">
        <f>'No.5-12（方向別）'!D35+'No.5-12（方向別）'!M35</f>
        <v>80</v>
      </c>
      <c r="E35" s="74">
        <f>'No.5-12（方向別）'!E35+'No.5-12（方向別）'!N35</f>
        <v>1</v>
      </c>
      <c r="F35" s="75">
        <f>'No.5-12（方向別）'!F35+'No.5-12（方向別）'!O35</f>
        <v>5</v>
      </c>
      <c r="G35" s="75">
        <f>'No.5-12（方向別）'!G35+'No.5-12（方向別）'!P35</f>
        <v>6</v>
      </c>
      <c r="H35" s="74">
        <f t="shared" si="4"/>
        <v>86</v>
      </c>
      <c r="I35" s="76">
        <f t="shared" si="0"/>
        <v>6.9767441860465116</v>
      </c>
      <c r="J35" s="77">
        <f t="shared" si="1"/>
        <v>1.4214876033057851</v>
      </c>
      <c r="K35" s="78">
        <f>'No.5-34（方向別）'!B35+'No.5-56（方向別）'!K35</f>
        <v>39</v>
      </c>
      <c r="L35" s="75">
        <f>'No.5-34（方向別）'!C35+'No.5-56（方向別）'!L35</f>
        <v>5</v>
      </c>
      <c r="M35" s="75">
        <f>'No.5-34（方向別）'!D35+'No.5-56（方向別）'!M35</f>
        <v>44</v>
      </c>
      <c r="N35" s="74">
        <f>'No.5-34（方向別）'!E35+'No.5-56（方向別）'!N35</f>
        <v>2</v>
      </c>
      <c r="O35" s="75">
        <f>'No.5-34（方向別）'!F35+'No.5-56（方向別）'!O35</f>
        <v>2</v>
      </c>
      <c r="P35" s="75">
        <f>'No.5-34（方向別）'!G35+'No.5-56（方向別）'!P35</f>
        <v>4</v>
      </c>
      <c r="Q35" s="74">
        <f t="shared" si="5"/>
        <v>48</v>
      </c>
      <c r="R35" s="76">
        <f t="shared" si="2"/>
        <v>8.3333333333333339</v>
      </c>
      <c r="S35" s="77">
        <f t="shared" si="3"/>
        <v>0.90090090090090091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'No.5-12（方向別）'!B36+'No.5-12（方向別）'!K36</f>
        <v>50</v>
      </c>
      <c r="C36" s="87">
        <f>'No.5-12（方向別）'!C36+'No.5-12（方向別）'!L36</f>
        <v>8</v>
      </c>
      <c r="D36" s="87">
        <f>'No.5-12（方向別）'!D36+'No.5-12（方向別）'!M36</f>
        <v>58</v>
      </c>
      <c r="E36" s="86">
        <f>'No.5-12（方向別）'!E36+'No.5-12（方向別）'!N36</f>
        <v>0</v>
      </c>
      <c r="F36" s="87">
        <f>'No.5-12（方向別）'!F36+'No.5-12（方向別）'!O36</f>
        <v>6</v>
      </c>
      <c r="G36" s="87">
        <f>'No.5-12（方向別）'!G36+'No.5-12（方向別）'!P36</f>
        <v>6</v>
      </c>
      <c r="H36" s="86">
        <f t="shared" si="4"/>
        <v>64</v>
      </c>
      <c r="I36" s="88">
        <f t="shared" si="0"/>
        <v>9.375</v>
      </c>
      <c r="J36" s="89">
        <f t="shared" si="1"/>
        <v>1.0578512396694215</v>
      </c>
      <c r="K36" s="90">
        <f>'No.5-34（方向別）'!B36+'No.5-56（方向別）'!K36</f>
        <v>51</v>
      </c>
      <c r="L36" s="87">
        <f>'No.5-34（方向別）'!C36+'No.5-56（方向別）'!L36</f>
        <v>14</v>
      </c>
      <c r="M36" s="87">
        <f>'No.5-34（方向別）'!D36+'No.5-56（方向別）'!M36</f>
        <v>65</v>
      </c>
      <c r="N36" s="86">
        <f>'No.5-34（方向別）'!E36+'No.5-56（方向別）'!N36</f>
        <v>0</v>
      </c>
      <c r="O36" s="87">
        <f>'No.5-34（方向別）'!F36+'No.5-56（方向別）'!O36</f>
        <v>8</v>
      </c>
      <c r="P36" s="87">
        <f>'No.5-34（方向別）'!G36+'No.5-56（方向別）'!P36</f>
        <v>8</v>
      </c>
      <c r="Q36" s="86">
        <f t="shared" si="5"/>
        <v>73</v>
      </c>
      <c r="R36" s="88">
        <f t="shared" si="2"/>
        <v>10.95890410958904</v>
      </c>
      <c r="S36" s="89">
        <f t="shared" si="3"/>
        <v>1.3701201201201201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'No.5-12（方向別）'!B37+'No.5-12（方向別）'!K37</f>
        <v>389</v>
      </c>
      <c r="C37" s="94">
        <f>'No.5-12（方向別）'!C37+'No.5-12（方向別）'!L37</f>
        <v>77</v>
      </c>
      <c r="D37" s="94">
        <f>'No.5-12（方向別）'!D37+'No.5-12（方向別）'!M37</f>
        <v>466</v>
      </c>
      <c r="E37" s="93">
        <f>'No.5-12（方向別）'!E37+'No.5-12（方向別）'!N37</f>
        <v>5</v>
      </c>
      <c r="F37" s="94">
        <f>'No.5-12（方向別）'!F37+'No.5-12（方向別）'!O37</f>
        <v>28</v>
      </c>
      <c r="G37" s="94">
        <f>'No.5-12（方向別）'!G37+'No.5-12（方向別）'!P37</f>
        <v>33</v>
      </c>
      <c r="H37" s="93">
        <f t="shared" si="4"/>
        <v>499</v>
      </c>
      <c r="I37" s="95">
        <f t="shared" si="0"/>
        <v>6.6132264529058116</v>
      </c>
      <c r="J37" s="96">
        <f t="shared" si="1"/>
        <v>8.2479338842975203</v>
      </c>
      <c r="K37" s="97">
        <f>'No.5-34（方向別）'!B37+'No.5-56（方向別）'!K37</f>
        <v>333</v>
      </c>
      <c r="L37" s="94">
        <f>'No.5-34（方向別）'!C37+'No.5-56（方向別）'!L37</f>
        <v>59</v>
      </c>
      <c r="M37" s="94">
        <f>'No.5-34（方向別）'!D37+'No.5-56（方向別）'!M37</f>
        <v>392</v>
      </c>
      <c r="N37" s="93">
        <f>'No.5-34（方向別）'!E37+'No.5-56（方向別）'!N37</f>
        <v>7</v>
      </c>
      <c r="O37" s="94">
        <f>'No.5-34（方向別）'!F37+'No.5-56（方向別）'!O37</f>
        <v>17</v>
      </c>
      <c r="P37" s="94">
        <f>'No.5-34（方向別）'!G37+'No.5-56（方向別）'!P37</f>
        <v>24</v>
      </c>
      <c r="Q37" s="93">
        <f t="shared" si="5"/>
        <v>416</v>
      </c>
      <c r="R37" s="95">
        <f t="shared" si="2"/>
        <v>5.7692307692307692</v>
      </c>
      <c r="S37" s="96">
        <f t="shared" si="3"/>
        <v>7.8078078078078077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'No.5-12（方向別）'!B38+'No.5-12（方向別）'!K38</f>
        <v>407</v>
      </c>
      <c r="C38" s="105">
        <f>'No.5-12（方向別）'!C38+'No.5-12（方向別）'!L38</f>
        <v>92</v>
      </c>
      <c r="D38" s="94">
        <f>'No.5-12（方向別）'!D38+'No.5-12（方向別）'!M38</f>
        <v>499</v>
      </c>
      <c r="E38" s="104">
        <f>'No.5-12（方向別）'!E38+'No.5-12（方向別）'!N38</f>
        <v>9</v>
      </c>
      <c r="F38" s="105">
        <f>'No.5-12（方向別）'!F38+'No.5-12（方向別）'!O38</f>
        <v>50</v>
      </c>
      <c r="G38" s="94">
        <f>'No.5-12（方向別）'!G38+'No.5-12（方向別）'!P38</f>
        <v>59</v>
      </c>
      <c r="H38" s="93">
        <f t="shared" si="4"/>
        <v>558</v>
      </c>
      <c r="I38" s="95">
        <f t="shared" si="0"/>
        <v>10.573476702508961</v>
      </c>
      <c r="J38" s="96">
        <f t="shared" si="1"/>
        <v>9.223140495867769</v>
      </c>
      <c r="K38" s="106">
        <f>'No.5-34（方向別）'!B38+'No.5-56（方向別）'!K38</f>
        <v>440</v>
      </c>
      <c r="L38" s="105">
        <f>'No.5-34（方向別）'!C38+'No.5-56（方向別）'!L38</f>
        <v>56</v>
      </c>
      <c r="M38" s="94">
        <f>'No.5-34（方向別）'!D38+'No.5-56（方向別）'!M38</f>
        <v>496</v>
      </c>
      <c r="N38" s="104">
        <f>'No.5-34（方向別）'!E38+'No.5-56（方向別）'!N38</f>
        <v>8</v>
      </c>
      <c r="O38" s="105">
        <f>'No.5-34（方向別）'!F38+'No.5-56（方向別）'!O38</f>
        <v>36</v>
      </c>
      <c r="P38" s="94">
        <f>'No.5-34（方向別）'!G38+'No.5-56（方向別）'!P38</f>
        <v>44</v>
      </c>
      <c r="Q38" s="93">
        <f t="shared" si="5"/>
        <v>540</v>
      </c>
      <c r="R38" s="95">
        <f t="shared" si="2"/>
        <v>8.148148148148147</v>
      </c>
      <c r="S38" s="96">
        <f t="shared" si="3"/>
        <v>10.135135135135135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6" t="s">
        <v>32</v>
      </c>
      <c r="B39" s="104">
        <f>'No.5-12（方向別）'!B39+'No.5-12（方向別）'!K39</f>
        <v>266</v>
      </c>
      <c r="C39" s="105">
        <f>'No.5-12（方向別）'!C39+'No.5-12（方向別）'!L39</f>
        <v>59</v>
      </c>
      <c r="D39" s="94">
        <f>'No.5-12（方向別）'!D39+'No.5-12（方向別）'!M39</f>
        <v>325</v>
      </c>
      <c r="E39" s="104">
        <f>'No.5-12（方向別）'!E39+'No.5-12（方向別）'!N39</f>
        <v>7</v>
      </c>
      <c r="F39" s="105">
        <f>'No.5-12（方向別）'!F39+'No.5-12（方向別）'!O39</f>
        <v>46</v>
      </c>
      <c r="G39" s="94">
        <f>'No.5-12（方向別）'!G39+'No.5-12（方向別）'!P39</f>
        <v>53</v>
      </c>
      <c r="H39" s="93">
        <f t="shared" si="4"/>
        <v>378</v>
      </c>
      <c r="I39" s="95">
        <f t="shared" si="0"/>
        <v>14.021164021164022</v>
      </c>
      <c r="J39" s="96">
        <f t="shared" si="1"/>
        <v>6.2479338842975203</v>
      </c>
      <c r="K39" s="106">
        <f>'No.5-34（方向別）'!B39+'No.5-56（方向別）'!K39</f>
        <v>360</v>
      </c>
      <c r="L39" s="105">
        <f>'No.5-34（方向別）'!C39+'No.5-56（方向別）'!L39</f>
        <v>61</v>
      </c>
      <c r="M39" s="94">
        <f>'No.5-34（方向別）'!D39+'No.5-56（方向別）'!M39</f>
        <v>421</v>
      </c>
      <c r="N39" s="104">
        <f>'No.5-34（方向別）'!E39+'No.5-56（方向別）'!N39</f>
        <v>3</v>
      </c>
      <c r="O39" s="105">
        <f>'No.5-34（方向別）'!F39+'No.5-56（方向別）'!O39</f>
        <v>38</v>
      </c>
      <c r="P39" s="94">
        <f>'No.5-34（方向別）'!G39+'No.5-56（方向別）'!P39</f>
        <v>41</v>
      </c>
      <c r="Q39" s="93">
        <f t="shared" si="5"/>
        <v>462</v>
      </c>
      <c r="R39" s="95">
        <f t="shared" si="2"/>
        <v>8.8744588744588739</v>
      </c>
      <c r="S39" s="96">
        <f t="shared" si="3"/>
        <v>8.6711711711711708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6" t="s">
        <v>33</v>
      </c>
      <c r="B40" s="104">
        <f>'No.5-12（方向別）'!B40+'No.5-12（方向別）'!K40</f>
        <v>258</v>
      </c>
      <c r="C40" s="105">
        <f>'No.5-12（方向別）'!C40+'No.5-12（方向別）'!L40</f>
        <v>65</v>
      </c>
      <c r="D40" s="94">
        <f>'No.5-12（方向別）'!D40+'No.5-12（方向別）'!M40</f>
        <v>323</v>
      </c>
      <c r="E40" s="104">
        <f>'No.5-12（方向別）'!E40+'No.5-12（方向別）'!N40</f>
        <v>9</v>
      </c>
      <c r="F40" s="105">
        <f>'No.5-12（方向別）'!F40+'No.5-12（方向別）'!O40</f>
        <v>24</v>
      </c>
      <c r="G40" s="94">
        <f>'No.5-12（方向別）'!G40+'No.5-12（方向別）'!P40</f>
        <v>33</v>
      </c>
      <c r="H40" s="93">
        <f t="shared" si="4"/>
        <v>356</v>
      </c>
      <c r="I40" s="95">
        <f t="shared" si="0"/>
        <v>9.2696629213483153</v>
      </c>
      <c r="J40" s="96">
        <f t="shared" si="1"/>
        <v>5.884297520661157</v>
      </c>
      <c r="K40" s="106">
        <f>'No.5-34（方向別）'!B40+'No.5-56（方向別）'!K40</f>
        <v>332</v>
      </c>
      <c r="L40" s="105">
        <f>'No.5-34（方向別）'!C40+'No.5-56（方向別）'!L40</f>
        <v>61</v>
      </c>
      <c r="M40" s="94">
        <f>'No.5-34（方向別）'!D40+'No.5-56（方向別）'!M40</f>
        <v>393</v>
      </c>
      <c r="N40" s="104">
        <f>'No.5-34（方向別）'!E40+'No.5-56（方向別）'!N40</f>
        <v>2</v>
      </c>
      <c r="O40" s="105">
        <f>'No.5-34（方向別）'!F40+'No.5-56（方向別）'!O40</f>
        <v>25</v>
      </c>
      <c r="P40" s="94">
        <f>'No.5-34（方向別）'!G40+'No.5-56（方向別）'!P40</f>
        <v>27</v>
      </c>
      <c r="Q40" s="93">
        <f t="shared" si="5"/>
        <v>420</v>
      </c>
      <c r="R40" s="95">
        <f t="shared" si="2"/>
        <v>6.4285714285714279</v>
      </c>
      <c r="S40" s="96">
        <f t="shared" si="3"/>
        <v>7.8828828828828827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6" t="s">
        <v>34</v>
      </c>
      <c r="B41" s="104">
        <f>'No.5-12（方向別）'!B41+'No.5-12（方向別）'!K41</f>
        <v>400</v>
      </c>
      <c r="C41" s="105">
        <f>'No.5-12（方向別）'!C41+'No.5-12（方向別）'!L41</f>
        <v>61</v>
      </c>
      <c r="D41" s="94">
        <f>'No.5-12（方向別）'!D41+'No.5-12（方向別）'!M41</f>
        <v>461</v>
      </c>
      <c r="E41" s="104">
        <f>'No.5-12（方向別）'!E41+'No.5-12（方向別）'!N41</f>
        <v>2</v>
      </c>
      <c r="F41" s="105">
        <f>'No.5-12（方向別）'!F41+'No.5-12（方向別）'!O41</f>
        <v>28</v>
      </c>
      <c r="G41" s="94">
        <f>'No.5-12（方向別）'!G41+'No.5-12（方向別）'!P41</f>
        <v>30</v>
      </c>
      <c r="H41" s="93">
        <f t="shared" si="4"/>
        <v>491</v>
      </c>
      <c r="I41" s="95">
        <f t="shared" si="0"/>
        <v>6.1099796334012222</v>
      </c>
      <c r="J41" s="96">
        <f t="shared" si="1"/>
        <v>8.115702479338843</v>
      </c>
      <c r="K41" s="106">
        <f>'No.5-34（方向別）'!B41+'No.5-56（方向別）'!K41</f>
        <v>361</v>
      </c>
      <c r="L41" s="105">
        <f>'No.5-34（方向別）'!C41+'No.5-56（方向別）'!L41</f>
        <v>48</v>
      </c>
      <c r="M41" s="94">
        <f>'No.5-34（方向別）'!D41+'No.5-56（方向別）'!M41</f>
        <v>409</v>
      </c>
      <c r="N41" s="104">
        <f>'No.5-34（方向別）'!E41+'No.5-56（方向別）'!N41</f>
        <v>4</v>
      </c>
      <c r="O41" s="105">
        <f>'No.5-34（方向別）'!F41+'No.5-56（方向別）'!O41</f>
        <v>26</v>
      </c>
      <c r="P41" s="94">
        <f>'No.5-34（方向別）'!G41+'No.5-56（方向別）'!P41</f>
        <v>30</v>
      </c>
      <c r="Q41" s="93">
        <f t="shared" si="5"/>
        <v>439</v>
      </c>
      <c r="R41" s="95">
        <f t="shared" si="2"/>
        <v>6.83371298405467</v>
      </c>
      <c r="S41" s="96">
        <f t="shared" si="3"/>
        <v>8.2394894894894897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6" t="s">
        <v>35</v>
      </c>
      <c r="B42" s="104">
        <f>'No.5-12（方向別）'!B42+'No.5-12（方向別）'!K42</f>
        <v>387</v>
      </c>
      <c r="C42" s="105">
        <f>'No.5-12（方向別）'!C42+'No.5-12（方向別）'!L42</f>
        <v>75</v>
      </c>
      <c r="D42" s="94">
        <f>'No.5-12（方向別）'!D42+'No.5-12（方向別）'!M42</f>
        <v>462</v>
      </c>
      <c r="E42" s="104">
        <f>'No.5-12（方向別）'!E42+'No.5-12（方向別）'!N42</f>
        <v>3</v>
      </c>
      <c r="F42" s="105">
        <f>'No.5-12（方向別）'!F42+'No.5-12（方向別）'!O42</f>
        <v>31</v>
      </c>
      <c r="G42" s="94">
        <f>'No.5-12（方向別）'!G42+'No.5-12（方向別）'!P42</f>
        <v>34</v>
      </c>
      <c r="H42" s="93">
        <f t="shared" si="4"/>
        <v>496</v>
      </c>
      <c r="I42" s="95">
        <f t="shared" si="0"/>
        <v>6.854838709677419</v>
      </c>
      <c r="J42" s="96">
        <f t="shared" si="1"/>
        <v>8.1983471074380159</v>
      </c>
      <c r="K42" s="106">
        <f>'No.5-34（方向別）'!B42+'No.5-56（方向別）'!K42</f>
        <v>382</v>
      </c>
      <c r="L42" s="105">
        <f>'No.5-34（方向別）'!C42+'No.5-56（方向別）'!L42</f>
        <v>50</v>
      </c>
      <c r="M42" s="94">
        <f>'No.5-34（方向別）'!D42+'No.5-56（方向別）'!M42</f>
        <v>432</v>
      </c>
      <c r="N42" s="104">
        <f>'No.5-34（方向別）'!E42+'No.5-56（方向別）'!N42</f>
        <v>4</v>
      </c>
      <c r="O42" s="105">
        <f>'No.5-34（方向別）'!F42+'No.5-56（方向別）'!O42</f>
        <v>35</v>
      </c>
      <c r="P42" s="94">
        <f>'No.5-34（方向別）'!G42+'No.5-56（方向別）'!P42</f>
        <v>39</v>
      </c>
      <c r="Q42" s="93">
        <f t="shared" si="5"/>
        <v>471</v>
      </c>
      <c r="R42" s="95">
        <f t="shared" si="2"/>
        <v>8.2802547770700645</v>
      </c>
      <c r="S42" s="96">
        <f t="shared" si="3"/>
        <v>8.8400900900900901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6" t="s">
        <v>36</v>
      </c>
      <c r="B43" s="104">
        <f>'No.5-12（方向別）'!B43+'No.5-12（方向別）'!K43</f>
        <v>439</v>
      </c>
      <c r="C43" s="105">
        <f>'No.5-12（方向別）'!C43+'No.5-12（方向別）'!L43</f>
        <v>73</v>
      </c>
      <c r="D43" s="94">
        <f>'No.5-12（方向別）'!D43+'No.5-12（方向別）'!M43</f>
        <v>512</v>
      </c>
      <c r="E43" s="104">
        <f>'No.5-12（方向別）'!E43+'No.5-12（方向別）'!N43</f>
        <v>2</v>
      </c>
      <c r="F43" s="105">
        <f>'No.5-12（方向別）'!F43+'No.5-12（方向別）'!O43</f>
        <v>39</v>
      </c>
      <c r="G43" s="94">
        <f>'No.5-12（方向別）'!G43+'No.5-12（方向別）'!P43</f>
        <v>41</v>
      </c>
      <c r="H43" s="93">
        <f t="shared" si="4"/>
        <v>553</v>
      </c>
      <c r="I43" s="95">
        <f t="shared" si="0"/>
        <v>7.4141048824593128</v>
      </c>
      <c r="J43" s="96">
        <f t="shared" si="1"/>
        <v>9.1404958677685944</v>
      </c>
      <c r="K43" s="106">
        <f>'No.5-34（方向別）'!B43+'No.5-56（方向別）'!K43</f>
        <v>240</v>
      </c>
      <c r="L43" s="105">
        <f>'No.5-34（方向別）'!C43+'No.5-56（方向別）'!L43</f>
        <v>44</v>
      </c>
      <c r="M43" s="94">
        <f>'No.5-34（方向別）'!D43+'No.5-56（方向別）'!M43</f>
        <v>284</v>
      </c>
      <c r="N43" s="104">
        <f>'No.5-34（方向別）'!E43+'No.5-56（方向別）'!N43</f>
        <v>2</v>
      </c>
      <c r="O43" s="105">
        <f>'No.5-34（方向別）'!F43+'No.5-56（方向別）'!O43</f>
        <v>21</v>
      </c>
      <c r="P43" s="94">
        <f>'No.5-34（方向別）'!G43+'No.5-56（方向別）'!P43</f>
        <v>23</v>
      </c>
      <c r="Q43" s="93">
        <f t="shared" si="5"/>
        <v>307</v>
      </c>
      <c r="R43" s="95">
        <f t="shared" si="2"/>
        <v>7.4918566775244306</v>
      </c>
      <c r="S43" s="96">
        <f t="shared" si="3"/>
        <v>5.7620120120120122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6" t="s">
        <v>37</v>
      </c>
      <c r="B44" s="107">
        <f>'No.5-12（方向別）'!B44+'No.5-12（方向別）'!K44</f>
        <v>457</v>
      </c>
      <c r="C44" s="108">
        <f>'No.5-12（方向別）'!C44+'No.5-12（方向別）'!L44</f>
        <v>75</v>
      </c>
      <c r="D44" s="109">
        <f>'No.5-12（方向別）'!D44+'No.5-12（方向別）'!M44</f>
        <v>532</v>
      </c>
      <c r="E44" s="107">
        <f>'No.5-12（方向別）'!E44+'No.5-12（方向別）'!N44</f>
        <v>9</v>
      </c>
      <c r="F44" s="110">
        <f>'No.5-12（方向別）'!F44+'No.5-12（方向別）'!O44</f>
        <v>19</v>
      </c>
      <c r="G44" s="109">
        <f>'No.5-12（方向別）'!G44+'No.5-12（方向別）'!P44</f>
        <v>28</v>
      </c>
      <c r="H44" s="104">
        <f t="shared" si="4"/>
        <v>560</v>
      </c>
      <c r="I44" s="95">
        <f t="shared" si="0"/>
        <v>5</v>
      </c>
      <c r="J44" s="96">
        <f t="shared" si="1"/>
        <v>9.2561983471074374</v>
      </c>
      <c r="K44" s="111">
        <f>'No.5-34（方向別）'!B44+'No.5-56（方向別）'!K44</f>
        <v>321</v>
      </c>
      <c r="L44" s="108">
        <f>'No.5-34（方向別）'!C44+'No.5-56（方向別）'!L44</f>
        <v>76</v>
      </c>
      <c r="M44" s="109">
        <f>'No.5-34（方向別）'!D44+'No.5-56（方向別）'!M44</f>
        <v>397</v>
      </c>
      <c r="N44" s="107">
        <f>'No.5-34（方向別）'!E44+'No.5-56（方向別）'!N44</f>
        <v>8</v>
      </c>
      <c r="O44" s="110">
        <f>'No.5-34（方向別）'!F44+'No.5-56（方向別）'!O44</f>
        <v>16</v>
      </c>
      <c r="P44" s="109">
        <f>'No.5-34（方向別）'!G44+'No.5-56（方向別）'!P44</f>
        <v>24</v>
      </c>
      <c r="Q44" s="104">
        <f t="shared" si="5"/>
        <v>421</v>
      </c>
      <c r="R44" s="95">
        <f t="shared" si="2"/>
        <v>5.7007125890736345</v>
      </c>
      <c r="S44" s="96">
        <f t="shared" si="3"/>
        <v>7.9016516516516511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'No.5-12（方向別）'!B45+'No.5-12（方向別）'!K45</f>
        <v>364</v>
      </c>
      <c r="C45" s="108">
        <f>'No.5-12（方向別）'!C45+'No.5-12（方向別）'!L45</f>
        <v>57</v>
      </c>
      <c r="D45" s="109">
        <f>'No.5-12（方向別）'!D45+'No.5-12（方向別）'!M45</f>
        <v>421</v>
      </c>
      <c r="E45" s="107">
        <f>'No.5-12（方向別）'!E45+'No.5-12（方向別）'!N45</f>
        <v>4</v>
      </c>
      <c r="F45" s="110">
        <f>'No.5-12（方向別）'!F45+'No.5-12（方向別）'!O45</f>
        <v>23</v>
      </c>
      <c r="G45" s="109">
        <f>'No.5-12（方向別）'!G45+'No.5-12（方向別）'!P45</f>
        <v>27</v>
      </c>
      <c r="H45" s="104">
        <f t="shared" si="4"/>
        <v>448</v>
      </c>
      <c r="I45" s="95">
        <f t="shared" si="0"/>
        <v>6.0267857142857135</v>
      </c>
      <c r="J45" s="96">
        <f t="shared" si="1"/>
        <v>7.4049586776859506</v>
      </c>
      <c r="K45" s="111">
        <f>'No.5-34（方向別）'!B45+'No.5-56（方向別）'!K45</f>
        <v>380</v>
      </c>
      <c r="L45" s="108">
        <f>'No.5-34（方向別）'!C45+'No.5-56（方向別）'!L45</f>
        <v>58</v>
      </c>
      <c r="M45" s="109">
        <f>'No.5-34（方向別）'!D45+'No.5-56（方向別）'!M45</f>
        <v>438</v>
      </c>
      <c r="N45" s="107">
        <f>'No.5-34（方向別）'!E45+'No.5-56（方向別）'!N45</f>
        <v>6</v>
      </c>
      <c r="O45" s="110">
        <f>'No.5-34（方向別）'!F45+'No.5-56（方向別）'!O45</f>
        <v>42</v>
      </c>
      <c r="P45" s="109">
        <f>'No.5-34（方向別）'!G45+'No.5-56（方向別）'!P45</f>
        <v>48</v>
      </c>
      <c r="Q45" s="104">
        <f t="shared" si="5"/>
        <v>486</v>
      </c>
      <c r="R45" s="95">
        <f t="shared" si="2"/>
        <v>9.8765432098765427</v>
      </c>
      <c r="S45" s="96">
        <f t="shared" si="3"/>
        <v>9.121621621621621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'No.5-12（方向別）'!B46+'No.5-12（方向別）'!K46</f>
        <v>61</v>
      </c>
      <c r="C46" s="115">
        <f>'No.5-12（方向別）'!C46+'No.5-12（方向別）'!L46</f>
        <v>8</v>
      </c>
      <c r="D46" s="116">
        <f>'No.5-12（方向別）'!D46+'No.5-12（方向別）'!M46</f>
        <v>69</v>
      </c>
      <c r="E46" s="114">
        <f>'No.5-12（方向別）'!E46+'No.5-12（方向別）'!N46</f>
        <v>1</v>
      </c>
      <c r="F46" s="117">
        <f>'No.5-12（方向別）'!F46+'No.5-12（方向別）'!O46</f>
        <v>1</v>
      </c>
      <c r="G46" s="116">
        <f>'No.5-12（方向別）'!G46+'No.5-12（方向別）'!P46</f>
        <v>2</v>
      </c>
      <c r="H46" s="118">
        <f t="shared" si="4"/>
        <v>71</v>
      </c>
      <c r="I46" s="119">
        <f t="shared" si="0"/>
        <v>2.8169014084507045</v>
      </c>
      <c r="J46" s="120">
        <f t="shared" si="1"/>
        <v>1.1735537190082646</v>
      </c>
      <c r="K46" s="121">
        <f>'No.5-34（方向別）'!B46+'No.5-56（方向別）'!K46</f>
        <v>51</v>
      </c>
      <c r="L46" s="115">
        <f>'No.5-34（方向別）'!C46+'No.5-56（方向別）'!L46</f>
        <v>12</v>
      </c>
      <c r="M46" s="116">
        <f>'No.5-34（方向別）'!D46+'No.5-56（方向別）'!M46</f>
        <v>63</v>
      </c>
      <c r="N46" s="114">
        <f>'No.5-34（方向別）'!E46+'No.5-56（方向別）'!N46</f>
        <v>2</v>
      </c>
      <c r="O46" s="117">
        <f>'No.5-34（方向別）'!F46+'No.5-56（方向別）'!O46</f>
        <v>4</v>
      </c>
      <c r="P46" s="116">
        <f>'No.5-34（方向別）'!G46+'No.5-56（方向別）'!P46</f>
        <v>6</v>
      </c>
      <c r="Q46" s="118">
        <f t="shared" si="5"/>
        <v>69</v>
      </c>
      <c r="R46" s="119">
        <f t="shared" si="2"/>
        <v>8.6956521739130448</v>
      </c>
      <c r="S46" s="120">
        <f t="shared" si="3"/>
        <v>1.295045045045045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'No.5-12（方向別）'!B47+'No.5-12（方向別）'!K47</f>
        <v>75</v>
      </c>
      <c r="C47" s="124">
        <f>'No.5-12（方向別）'!C47+'No.5-12（方向別）'!L47</f>
        <v>16</v>
      </c>
      <c r="D47" s="125">
        <f>'No.5-12（方向別）'!D47+'No.5-12（方向別）'!M47</f>
        <v>91</v>
      </c>
      <c r="E47" s="123">
        <f>'No.5-12（方向別）'!E47+'No.5-12（方向別）'!N47</f>
        <v>0</v>
      </c>
      <c r="F47" s="126">
        <f>'No.5-12（方向別）'!F47+'No.5-12（方向別）'!O47</f>
        <v>1</v>
      </c>
      <c r="G47" s="125">
        <f>'No.5-12（方向別）'!G47+'No.5-12（方向別）'!P47</f>
        <v>1</v>
      </c>
      <c r="H47" s="127">
        <f t="shared" si="4"/>
        <v>92</v>
      </c>
      <c r="I47" s="128">
        <f t="shared" si="0"/>
        <v>1.0869565217391304</v>
      </c>
      <c r="J47" s="129">
        <f t="shared" si="1"/>
        <v>1.5206611570247934</v>
      </c>
      <c r="K47" s="130">
        <f>'No.5-34（方向別）'!B47+'No.5-56（方向別）'!K47</f>
        <v>46</v>
      </c>
      <c r="L47" s="124">
        <f>'No.5-34（方向別）'!C47+'No.5-56（方向別）'!L47</f>
        <v>16</v>
      </c>
      <c r="M47" s="125">
        <f>'No.5-34（方向別）'!D47+'No.5-56（方向別）'!M47</f>
        <v>62</v>
      </c>
      <c r="N47" s="123">
        <f>'No.5-34（方向別）'!E47+'No.5-56（方向別）'!N47</f>
        <v>1</v>
      </c>
      <c r="O47" s="126">
        <f>'No.5-34（方向別）'!F47+'No.5-56（方向別）'!O47</f>
        <v>8</v>
      </c>
      <c r="P47" s="125">
        <f>'No.5-34（方向別）'!G47+'No.5-56（方向別）'!P47</f>
        <v>9</v>
      </c>
      <c r="Q47" s="127">
        <f t="shared" si="5"/>
        <v>71</v>
      </c>
      <c r="R47" s="128">
        <f t="shared" si="2"/>
        <v>12.67605633802817</v>
      </c>
      <c r="S47" s="129">
        <f t="shared" si="3"/>
        <v>1.3325825825825826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'No.5-12（方向別）'!B48+'No.5-12（方向別）'!K48</f>
        <v>55</v>
      </c>
      <c r="C48" s="124">
        <f>'No.5-12（方向別）'!C48+'No.5-12（方向別）'!L48</f>
        <v>7</v>
      </c>
      <c r="D48" s="125">
        <f>'No.5-12（方向別）'!D48+'No.5-12（方向別）'!M48</f>
        <v>62</v>
      </c>
      <c r="E48" s="123">
        <f>'No.5-12（方向別）'!E48+'No.5-12（方向別）'!N48</f>
        <v>0</v>
      </c>
      <c r="F48" s="126">
        <f>'No.5-12（方向別）'!F48+'No.5-12（方向別）'!O48</f>
        <v>2</v>
      </c>
      <c r="G48" s="125">
        <f>'No.5-12（方向別）'!G48+'No.5-12（方向別）'!P48</f>
        <v>2</v>
      </c>
      <c r="H48" s="127">
        <f t="shared" si="4"/>
        <v>64</v>
      </c>
      <c r="I48" s="128">
        <f t="shared" si="0"/>
        <v>3.125</v>
      </c>
      <c r="J48" s="129">
        <f t="shared" si="1"/>
        <v>1.0578512396694215</v>
      </c>
      <c r="K48" s="130">
        <f>'No.5-34（方向別）'!B48+'No.5-56（方向別）'!K48</f>
        <v>56</v>
      </c>
      <c r="L48" s="124">
        <f>'No.5-34（方向別）'!C48+'No.5-56（方向別）'!L48</f>
        <v>14</v>
      </c>
      <c r="M48" s="125">
        <f>'No.5-34（方向別）'!D48+'No.5-56（方向別）'!M48</f>
        <v>70</v>
      </c>
      <c r="N48" s="123">
        <f>'No.5-34（方向別）'!E48+'No.5-56（方向別）'!N48</f>
        <v>1</v>
      </c>
      <c r="O48" s="126">
        <f>'No.5-34（方向別）'!F48+'No.5-56（方向別）'!O48</f>
        <v>7</v>
      </c>
      <c r="P48" s="125">
        <f>'No.5-34（方向別）'!G48+'No.5-56（方向別）'!P48</f>
        <v>8</v>
      </c>
      <c r="Q48" s="127">
        <f t="shared" si="5"/>
        <v>78</v>
      </c>
      <c r="R48" s="128">
        <f t="shared" si="2"/>
        <v>10.256410256410255</v>
      </c>
      <c r="S48" s="129">
        <f t="shared" si="3"/>
        <v>1.4639639639639639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'No.5-12（方向別）'!B49+'No.5-12（方向別）'!K49</f>
        <v>114</v>
      </c>
      <c r="C49" s="124">
        <f>'No.5-12（方向別）'!C49+'No.5-12（方向別）'!L49</f>
        <v>12</v>
      </c>
      <c r="D49" s="125">
        <f>'No.5-12（方向別）'!D49+'No.5-12（方向別）'!M49</f>
        <v>126</v>
      </c>
      <c r="E49" s="123">
        <f>'No.5-12（方向別）'!E49+'No.5-12（方向別）'!N49</f>
        <v>0</v>
      </c>
      <c r="F49" s="126">
        <f>'No.5-12（方向別）'!F49+'No.5-12（方向別）'!O49</f>
        <v>2</v>
      </c>
      <c r="G49" s="125">
        <f>'No.5-12（方向別）'!G49+'No.5-12（方向別）'!P49</f>
        <v>2</v>
      </c>
      <c r="H49" s="127">
        <f t="shared" si="4"/>
        <v>128</v>
      </c>
      <c r="I49" s="128">
        <f t="shared" si="0"/>
        <v>1.5625</v>
      </c>
      <c r="J49" s="129">
        <f t="shared" si="1"/>
        <v>2.115702479338843</v>
      </c>
      <c r="K49" s="130">
        <f>'No.5-34（方向別）'!B49+'No.5-56（方向別）'!K49</f>
        <v>53</v>
      </c>
      <c r="L49" s="124">
        <f>'No.5-34（方向別）'!C49+'No.5-56（方向別）'!L49</f>
        <v>10</v>
      </c>
      <c r="M49" s="125">
        <f>'No.5-34（方向別）'!D49+'No.5-56（方向別）'!M49</f>
        <v>63</v>
      </c>
      <c r="N49" s="123">
        <f>'No.5-34（方向別）'!E49+'No.5-56（方向別）'!N49</f>
        <v>1</v>
      </c>
      <c r="O49" s="126">
        <f>'No.5-34（方向別）'!F49+'No.5-56（方向別）'!O49</f>
        <v>6</v>
      </c>
      <c r="P49" s="125">
        <f>'No.5-34（方向別）'!G49+'No.5-56（方向別）'!P49</f>
        <v>7</v>
      </c>
      <c r="Q49" s="127">
        <f t="shared" si="5"/>
        <v>70</v>
      </c>
      <c r="R49" s="128">
        <f t="shared" si="2"/>
        <v>10</v>
      </c>
      <c r="S49" s="129">
        <f t="shared" si="3"/>
        <v>1.3138138138138138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'No.5-12（方向別）'!B50+'No.5-12（方向別）'!K50</f>
        <v>71</v>
      </c>
      <c r="C50" s="75">
        <f>'No.5-12（方向別）'!C50+'No.5-12（方向別）'!L50</f>
        <v>10</v>
      </c>
      <c r="D50" s="75">
        <f>'No.5-12（方向別）'!D50+'No.5-12（方向別）'!M50</f>
        <v>81</v>
      </c>
      <c r="E50" s="74">
        <f>'No.5-12（方向別）'!E50+'No.5-12（方向別）'!N50</f>
        <v>1</v>
      </c>
      <c r="F50" s="75">
        <f>'No.5-12（方向別）'!F50+'No.5-12（方向別）'!O50</f>
        <v>0</v>
      </c>
      <c r="G50" s="75">
        <f>'No.5-12（方向別）'!G50+'No.5-12（方向別）'!P50</f>
        <v>1</v>
      </c>
      <c r="H50" s="74">
        <f t="shared" si="4"/>
        <v>82</v>
      </c>
      <c r="I50" s="76">
        <f t="shared" si="0"/>
        <v>1.2195121951219512</v>
      </c>
      <c r="J50" s="77">
        <f t="shared" si="1"/>
        <v>1.3553719008264462</v>
      </c>
      <c r="K50" s="78">
        <f>'No.5-34（方向別）'!B50+'No.5-56（方向別）'!K50</f>
        <v>60</v>
      </c>
      <c r="L50" s="75">
        <f>'No.5-34（方向別）'!C50+'No.5-56（方向別）'!L50</f>
        <v>10</v>
      </c>
      <c r="M50" s="75">
        <f>'No.5-34（方向別）'!D50+'No.5-56（方向別）'!M50</f>
        <v>70</v>
      </c>
      <c r="N50" s="74">
        <f>'No.5-34（方向別）'!E50+'No.5-56（方向別）'!N50</f>
        <v>0</v>
      </c>
      <c r="O50" s="75">
        <f>'No.5-34（方向別）'!F50+'No.5-56（方向別）'!O50</f>
        <v>4</v>
      </c>
      <c r="P50" s="75">
        <f>'No.5-34（方向別）'!G50+'No.5-56（方向別）'!P50</f>
        <v>4</v>
      </c>
      <c r="Q50" s="74">
        <f t="shared" si="5"/>
        <v>74</v>
      </c>
      <c r="R50" s="76">
        <f t="shared" si="2"/>
        <v>5.4054054054054053</v>
      </c>
      <c r="S50" s="77">
        <f t="shared" si="3"/>
        <v>1.3888888888888888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'No.5-12（方向別）'!B51+'No.5-12（方向別）'!K51</f>
        <v>102</v>
      </c>
      <c r="C51" s="87">
        <f>'No.5-12（方向別）'!C51+'No.5-12（方向別）'!L51</f>
        <v>10</v>
      </c>
      <c r="D51" s="87">
        <f>'No.5-12（方向別）'!D51+'No.5-12（方向別）'!M51</f>
        <v>112</v>
      </c>
      <c r="E51" s="86">
        <f>'No.5-12（方向別）'!E51+'No.5-12（方向別）'!N51</f>
        <v>0</v>
      </c>
      <c r="F51" s="87">
        <f>'No.5-12（方向別）'!F51+'No.5-12（方向別）'!O51</f>
        <v>4</v>
      </c>
      <c r="G51" s="87">
        <f>'No.5-12（方向別）'!G51+'No.5-12（方向別）'!P51</f>
        <v>4</v>
      </c>
      <c r="H51" s="86">
        <f t="shared" si="4"/>
        <v>116</v>
      </c>
      <c r="I51" s="132">
        <f t="shared" si="0"/>
        <v>3.4482758620689657</v>
      </c>
      <c r="J51" s="133">
        <f t="shared" si="1"/>
        <v>1.9173553719008265</v>
      </c>
      <c r="K51" s="90">
        <f>'No.5-34（方向別）'!B51+'No.5-56（方向別）'!K51</f>
        <v>56</v>
      </c>
      <c r="L51" s="87">
        <f>'No.5-34（方向別）'!C51+'No.5-56（方向別）'!L51</f>
        <v>2</v>
      </c>
      <c r="M51" s="87">
        <f>'No.5-34（方向別）'!D51+'No.5-56（方向別）'!M51</f>
        <v>58</v>
      </c>
      <c r="N51" s="86">
        <f>'No.5-34（方向別）'!E51+'No.5-56（方向別）'!N51</f>
        <v>2</v>
      </c>
      <c r="O51" s="87">
        <f>'No.5-34（方向別）'!F51+'No.5-56（方向別）'!O51</f>
        <v>4</v>
      </c>
      <c r="P51" s="87">
        <f>'No.5-34（方向別）'!G51+'No.5-56（方向別）'!P51</f>
        <v>6</v>
      </c>
      <c r="Q51" s="86">
        <f t="shared" si="5"/>
        <v>64</v>
      </c>
      <c r="R51" s="132">
        <f t="shared" si="2"/>
        <v>9.375</v>
      </c>
      <c r="S51" s="133">
        <f t="shared" si="3"/>
        <v>1.2012012012012012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'No.5-12（方向別）'!B52+'No.5-12（方向別）'!K52</f>
        <v>478</v>
      </c>
      <c r="C52" s="94">
        <f>'No.5-12（方向別）'!C52+'No.5-12（方向別）'!L52</f>
        <v>63</v>
      </c>
      <c r="D52" s="94">
        <f>'No.5-12（方向別）'!D52+'No.5-12（方向別）'!M52</f>
        <v>541</v>
      </c>
      <c r="E52" s="93">
        <f>'No.5-12（方向別）'!E52+'No.5-12（方向別）'!N52</f>
        <v>2</v>
      </c>
      <c r="F52" s="94">
        <f>'No.5-12（方向別）'!F52+'No.5-12（方向別）'!O52</f>
        <v>10</v>
      </c>
      <c r="G52" s="94">
        <f>'No.5-12（方向別）'!G52+'No.5-12（方向別）'!P52</f>
        <v>12</v>
      </c>
      <c r="H52" s="93">
        <f t="shared" si="4"/>
        <v>553</v>
      </c>
      <c r="I52" s="95">
        <f t="shared" si="0"/>
        <v>2.1699819168173597</v>
      </c>
      <c r="J52" s="96">
        <f t="shared" si="1"/>
        <v>9.1404958677685944</v>
      </c>
      <c r="K52" s="97">
        <f>'No.5-34（方向別）'!B52+'No.5-56（方向別）'!K52</f>
        <v>322</v>
      </c>
      <c r="L52" s="94">
        <f>'No.5-34（方向別）'!C52+'No.5-56（方向別）'!L52</f>
        <v>64</v>
      </c>
      <c r="M52" s="94">
        <f>'No.5-34（方向別）'!D52+'No.5-56（方向別）'!M52</f>
        <v>386</v>
      </c>
      <c r="N52" s="93">
        <f>'No.5-34（方向別）'!E52+'No.5-56（方向別）'!N52</f>
        <v>7</v>
      </c>
      <c r="O52" s="94">
        <f>'No.5-34（方向別）'!F52+'No.5-56（方向別）'!O52</f>
        <v>33</v>
      </c>
      <c r="P52" s="94">
        <f>'No.5-34（方向別）'!G52+'No.5-56（方向別）'!P52</f>
        <v>40</v>
      </c>
      <c r="Q52" s="93">
        <f t="shared" si="5"/>
        <v>426</v>
      </c>
      <c r="R52" s="95">
        <f t="shared" si="2"/>
        <v>9.3896713615023479</v>
      </c>
      <c r="S52" s="96">
        <f t="shared" si="3"/>
        <v>7.9954954954954953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'No.5-12（方向別）'!B53+'No.5-12（方向別）'!K53</f>
        <v>142</v>
      </c>
      <c r="C53" s="135">
        <f>'No.5-12（方向別）'!C53+'No.5-12（方向別）'!L53</f>
        <v>10</v>
      </c>
      <c r="D53" s="135">
        <f>'No.5-12（方向別）'!D53+'No.5-12（方向別）'!M53</f>
        <v>152</v>
      </c>
      <c r="E53" s="134">
        <f>'No.5-12（方向別）'!E53+'No.5-12（方向別）'!N53</f>
        <v>0</v>
      </c>
      <c r="F53" s="135">
        <f>'No.5-12（方向別）'!F53+'No.5-12（方向別）'!O53</f>
        <v>1</v>
      </c>
      <c r="G53" s="135">
        <f>'No.5-12（方向別）'!G53+'No.5-12（方向別）'!P53</f>
        <v>1</v>
      </c>
      <c r="H53" s="134">
        <f t="shared" si="4"/>
        <v>153</v>
      </c>
      <c r="I53" s="136">
        <f t="shared" si="0"/>
        <v>0.65359477124183007</v>
      </c>
      <c r="J53" s="137">
        <f t="shared" si="1"/>
        <v>2.5289256198347108</v>
      </c>
      <c r="K53" s="138">
        <f>'No.5-34（方向別）'!B53+'No.5-56（方向別）'!K53</f>
        <v>91</v>
      </c>
      <c r="L53" s="135">
        <f>'No.5-34（方向別）'!C53+'No.5-56（方向別）'!L53</f>
        <v>15</v>
      </c>
      <c r="M53" s="135">
        <f>'No.5-34（方向別）'!D53+'No.5-56（方向別）'!M53</f>
        <v>106</v>
      </c>
      <c r="N53" s="134">
        <f>'No.5-34（方向別）'!E53+'No.5-56（方向別）'!N53</f>
        <v>1</v>
      </c>
      <c r="O53" s="135">
        <f>'No.5-34（方向別）'!F53+'No.5-56（方向別）'!O53</f>
        <v>2</v>
      </c>
      <c r="P53" s="135">
        <f>'No.5-34（方向別）'!G53+'No.5-56（方向別）'!P53</f>
        <v>3</v>
      </c>
      <c r="Q53" s="134">
        <f t="shared" si="5"/>
        <v>109</v>
      </c>
      <c r="R53" s="136">
        <f t="shared" si="2"/>
        <v>2.7522935779816513</v>
      </c>
      <c r="S53" s="137">
        <f t="shared" si="3"/>
        <v>2.045795795795796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'No.5-12（方向別）'!B54+'No.5-12（方向別）'!K54</f>
        <v>115</v>
      </c>
      <c r="C54" s="75">
        <f>'No.5-12（方向別）'!C54+'No.5-12（方向別）'!L54</f>
        <v>11</v>
      </c>
      <c r="D54" s="75">
        <f>'No.5-12（方向別）'!D54+'No.5-12（方向別）'!M54</f>
        <v>126</v>
      </c>
      <c r="E54" s="74">
        <f>'No.5-12（方向別）'!E54+'No.5-12（方向別）'!N54</f>
        <v>0</v>
      </c>
      <c r="F54" s="75">
        <f>'No.5-12（方向別）'!F54+'No.5-12（方向別）'!O54</f>
        <v>0</v>
      </c>
      <c r="G54" s="75">
        <f>'No.5-12（方向別）'!G54+'No.5-12（方向別）'!P54</f>
        <v>0</v>
      </c>
      <c r="H54" s="74">
        <f t="shared" si="4"/>
        <v>126</v>
      </c>
      <c r="I54" s="76">
        <f t="shared" si="0"/>
        <v>0</v>
      </c>
      <c r="J54" s="77">
        <f t="shared" si="1"/>
        <v>2.0826446280991737</v>
      </c>
      <c r="K54" s="78">
        <f>'No.5-34（方向別）'!B54+'No.5-56（方向別）'!K54</f>
        <v>49</v>
      </c>
      <c r="L54" s="75">
        <f>'No.5-34（方向別）'!C54+'No.5-56（方向別）'!L54</f>
        <v>4</v>
      </c>
      <c r="M54" s="75">
        <f>'No.5-34（方向別）'!D54+'No.5-56（方向別）'!M54</f>
        <v>53</v>
      </c>
      <c r="N54" s="74">
        <f>'No.5-34（方向別）'!E54+'No.5-56（方向別）'!N54</f>
        <v>0</v>
      </c>
      <c r="O54" s="75">
        <f>'No.5-34（方向別）'!F54+'No.5-56（方向別）'!O54</f>
        <v>4</v>
      </c>
      <c r="P54" s="75">
        <f>'No.5-34（方向別）'!G54+'No.5-56（方向別）'!P54</f>
        <v>4</v>
      </c>
      <c r="Q54" s="74">
        <f t="shared" si="5"/>
        <v>57</v>
      </c>
      <c r="R54" s="76">
        <f t="shared" si="2"/>
        <v>7.0175438596491233</v>
      </c>
      <c r="S54" s="77">
        <f t="shared" si="3"/>
        <v>1.0698198198198199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'No.5-12（方向別）'!B55+'No.5-12（方向別）'!K55</f>
        <v>97</v>
      </c>
      <c r="C55" s="75">
        <f>'No.5-12（方向別）'!C55+'No.5-12（方向別）'!L55</f>
        <v>10</v>
      </c>
      <c r="D55" s="75">
        <f>'No.5-12（方向別）'!D55+'No.5-12（方向別）'!M55</f>
        <v>107</v>
      </c>
      <c r="E55" s="74">
        <f>'No.5-12（方向別）'!E55+'No.5-12（方向別）'!N55</f>
        <v>1</v>
      </c>
      <c r="F55" s="75">
        <f>'No.5-12（方向別）'!F55+'No.5-12（方向別）'!O55</f>
        <v>0</v>
      </c>
      <c r="G55" s="75">
        <f>'No.5-12（方向別）'!G55+'No.5-12（方向別）'!P55</f>
        <v>1</v>
      </c>
      <c r="H55" s="74">
        <f t="shared" si="4"/>
        <v>108</v>
      </c>
      <c r="I55" s="76">
        <f t="shared" si="0"/>
        <v>0.92592592592592582</v>
      </c>
      <c r="J55" s="77">
        <f t="shared" si="1"/>
        <v>1.7851239669421488</v>
      </c>
      <c r="K55" s="78">
        <f>'No.5-34（方向別）'!B55+'No.5-56（方向別）'!K55</f>
        <v>125</v>
      </c>
      <c r="L55" s="75">
        <f>'No.5-34（方向別）'!C55+'No.5-56（方向別）'!L55</f>
        <v>8</v>
      </c>
      <c r="M55" s="75">
        <f>'No.5-34（方向別）'!D55+'No.5-56（方向別）'!M55</f>
        <v>133</v>
      </c>
      <c r="N55" s="74">
        <f>'No.5-34（方向別）'!E55+'No.5-56（方向別）'!N55</f>
        <v>0</v>
      </c>
      <c r="O55" s="75">
        <f>'No.5-34（方向別）'!F55+'No.5-56（方向別）'!O55</f>
        <v>5</v>
      </c>
      <c r="P55" s="75">
        <f>'No.5-34（方向別）'!G55+'No.5-56（方向別）'!P55</f>
        <v>5</v>
      </c>
      <c r="Q55" s="74">
        <f t="shared" si="5"/>
        <v>138</v>
      </c>
      <c r="R55" s="76">
        <f t="shared" si="2"/>
        <v>3.6231884057971016</v>
      </c>
      <c r="S55" s="77">
        <f t="shared" si="3"/>
        <v>2.5900900900900901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'No.5-12（方向別）'!B56+'No.5-12（方向別）'!K56</f>
        <v>109</v>
      </c>
      <c r="C56" s="75">
        <f>'No.5-12（方向別）'!C56+'No.5-12（方向別）'!L56</f>
        <v>11</v>
      </c>
      <c r="D56" s="75">
        <f>'No.5-12（方向別）'!D56+'No.5-12（方向別）'!M56</f>
        <v>120</v>
      </c>
      <c r="E56" s="74">
        <f>'No.5-12（方向別）'!E56+'No.5-12（方向別）'!N56</f>
        <v>2</v>
      </c>
      <c r="F56" s="75">
        <f>'No.5-12（方向別）'!F56+'No.5-12（方向別）'!O56</f>
        <v>0</v>
      </c>
      <c r="G56" s="75">
        <f>'No.5-12（方向別）'!G56+'No.5-12（方向別）'!P56</f>
        <v>2</v>
      </c>
      <c r="H56" s="74">
        <f t="shared" si="4"/>
        <v>122</v>
      </c>
      <c r="I56" s="128">
        <f t="shared" si="0"/>
        <v>1.639344262295082</v>
      </c>
      <c r="J56" s="129">
        <f t="shared" si="1"/>
        <v>2.0165289256198347</v>
      </c>
      <c r="K56" s="78">
        <f>'No.5-34（方向別）'!B56+'No.5-56（方向別）'!K56</f>
        <v>32</v>
      </c>
      <c r="L56" s="75">
        <f>'No.5-34（方向別）'!C56+'No.5-56（方向別）'!L56</f>
        <v>7</v>
      </c>
      <c r="M56" s="75">
        <f>'No.5-34（方向別）'!D56+'No.5-56（方向別）'!M56</f>
        <v>39</v>
      </c>
      <c r="N56" s="74">
        <f>'No.5-34（方向別）'!E56+'No.5-56（方向別）'!N56</f>
        <v>0</v>
      </c>
      <c r="O56" s="75">
        <f>'No.5-34（方向別）'!F56+'No.5-56（方向別）'!O56</f>
        <v>0</v>
      </c>
      <c r="P56" s="75">
        <f>'No.5-34（方向別）'!G56+'No.5-56（方向別）'!P56</f>
        <v>0</v>
      </c>
      <c r="Q56" s="74">
        <f t="shared" si="5"/>
        <v>39</v>
      </c>
      <c r="R56" s="128">
        <f t="shared" si="2"/>
        <v>0</v>
      </c>
      <c r="S56" s="129">
        <f t="shared" si="3"/>
        <v>0.73198198198198194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'No.5-12（方向別）'!B57+'No.5-12（方向別）'!K57</f>
        <v>87</v>
      </c>
      <c r="C57" s="75">
        <f>'No.5-12（方向別）'!C57+'No.5-12（方向別）'!L57</f>
        <v>5</v>
      </c>
      <c r="D57" s="75">
        <f>'No.5-12（方向別）'!D57+'No.5-12（方向別）'!M57</f>
        <v>92</v>
      </c>
      <c r="E57" s="74">
        <f>'No.5-12（方向別）'!E57+'No.5-12（方向別）'!N57</f>
        <v>0</v>
      </c>
      <c r="F57" s="75">
        <f>'No.5-12（方向別）'!F57+'No.5-12（方向別）'!O57</f>
        <v>1</v>
      </c>
      <c r="G57" s="75">
        <f>'No.5-12（方向別）'!G57+'No.5-12（方向別）'!P57</f>
        <v>1</v>
      </c>
      <c r="H57" s="74">
        <f t="shared" si="4"/>
        <v>93</v>
      </c>
      <c r="I57" s="76">
        <f t="shared" si="0"/>
        <v>1.075268817204301</v>
      </c>
      <c r="J57" s="77">
        <f t="shared" si="1"/>
        <v>1.5371900826446281</v>
      </c>
      <c r="K57" s="78">
        <f>'No.5-34（方向別）'!B57+'No.5-56（方向別）'!K57</f>
        <v>47</v>
      </c>
      <c r="L57" s="75">
        <f>'No.5-34（方向別）'!C57+'No.5-56（方向別）'!L57</f>
        <v>3</v>
      </c>
      <c r="M57" s="75">
        <f>'No.5-34（方向別）'!D57+'No.5-56（方向別）'!M57</f>
        <v>50</v>
      </c>
      <c r="N57" s="74">
        <f>'No.5-34（方向別）'!E57+'No.5-56（方向別）'!N57</f>
        <v>1</v>
      </c>
      <c r="O57" s="75">
        <f>'No.5-34（方向別）'!F57+'No.5-56（方向別）'!O57</f>
        <v>4</v>
      </c>
      <c r="P57" s="75">
        <f>'No.5-34（方向別）'!G57+'No.5-56（方向別）'!P57</f>
        <v>5</v>
      </c>
      <c r="Q57" s="74">
        <f t="shared" si="5"/>
        <v>55</v>
      </c>
      <c r="R57" s="76">
        <f t="shared" si="2"/>
        <v>9.0909090909090899</v>
      </c>
      <c r="S57" s="77">
        <f t="shared" si="3"/>
        <v>1.0322822822822824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86</v>
      </c>
      <c r="B58" s="86">
        <f>'No.5-12（方向別）'!B58+'No.5-12（方向別）'!K58</f>
        <v>65</v>
      </c>
      <c r="C58" s="87">
        <f>'No.5-12（方向別）'!C58+'No.5-12（方向別）'!L58</f>
        <v>5</v>
      </c>
      <c r="D58" s="87">
        <f>'No.5-12（方向別）'!D58+'No.5-12（方向別）'!M58</f>
        <v>70</v>
      </c>
      <c r="E58" s="86">
        <f>'No.5-12（方向別）'!E58+'No.5-12（方向別）'!N58</f>
        <v>1</v>
      </c>
      <c r="F58" s="87">
        <f>'No.5-12（方向別）'!F58+'No.5-12（方向別）'!O58</f>
        <v>3</v>
      </c>
      <c r="G58" s="87">
        <f>'No.5-12（方向別）'!G58+'No.5-12（方向別）'!P58</f>
        <v>4</v>
      </c>
      <c r="H58" s="86">
        <f t="shared" si="4"/>
        <v>74</v>
      </c>
      <c r="I58" s="132">
        <f t="shared" si="0"/>
        <v>5.4054054054054053</v>
      </c>
      <c r="J58" s="133">
        <f t="shared" si="1"/>
        <v>1.2231404958677685</v>
      </c>
      <c r="K58" s="90">
        <f>'No.5-34（方向別）'!B58+'No.5-56（方向別）'!K58</f>
        <v>56</v>
      </c>
      <c r="L58" s="87">
        <f>'No.5-34（方向別）'!C58+'No.5-56（方向別）'!L58</f>
        <v>6</v>
      </c>
      <c r="M58" s="87">
        <f>'No.5-34（方向別）'!D58+'No.5-56（方向別）'!M58</f>
        <v>62</v>
      </c>
      <c r="N58" s="86">
        <f>'No.5-34（方向別）'!E58+'No.5-56（方向別）'!N58</f>
        <v>0</v>
      </c>
      <c r="O58" s="87">
        <f>'No.5-34（方向別）'!F58+'No.5-56（方向別）'!O58</f>
        <v>1</v>
      </c>
      <c r="P58" s="87">
        <f>'No.5-34（方向別）'!G58+'No.5-56（方向別）'!P58</f>
        <v>1</v>
      </c>
      <c r="Q58" s="86">
        <f t="shared" si="5"/>
        <v>63</v>
      </c>
      <c r="R58" s="132">
        <f t="shared" si="2"/>
        <v>1.5873015873015872</v>
      </c>
      <c r="S58" s="133">
        <f t="shared" si="3"/>
        <v>1.1824324324324325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87</v>
      </c>
      <c r="B59" s="93">
        <f>'No.5-12（方向別）'!B59+'No.5-12（方向別）'!K59</f>
        <v>615</v>
      </c>
      <c r="C59" s="94">
        <f>'No.5-12（方向別）'!C59+'No.5-12（方向別）'!L59</f>
        <v>52</v>
      </c>
      <c r="D59" s="94">
        <f>'No.5-12（方向別）'!D59+'No.5-12（方向別）'!M59</f>
        <v>667</v>
      </c>
      <c r="E59" s="93">
        <f>'No.5-12（方向別）'!E59+'No.5-12（方向別）'!N59</f>
        <v>4</v>
      </c>
      <c r="F59" s="94">
        <f>'No.5-12（方向別）'!F59+'No.5-12（方向別）'!O59</f>
        <v>5</v>
      </c>
      <c r="G59" s="94">
        <f>'No.5-12（方向別）'!G59+'No.5-12（方向別）'!P59</f>
        <v>9</v>
      </c>
      <c r="H59" s="93">
        <f t="shared" si="4"/>
        <v>676</v>
      </c>
      <c r="I59" s="95">
        <f t="shared" si="0"/>
        <v>1.3313609467455623</v>
      </c>
      <c r="J59" s="96">
        <f t="shared" si="1"/>
        <v>11.173553719008265</v>
      </c>
      <c r="K59" s="97">
        <f>'No.5-34（方向別）'!B59+'No.5-56（方向別）'!K59</f>
        <v>400</v>
      </c>
      <c r="L59" s="94">
        <f>'No.5-34（方向別）'!C59+'No.5-56（方向別）'!L59</f>
        <v>43</v>
      </c>
      <c r="M59" s="94">
        <f>'No.5-34（方向別）'!D59+'No.5-56（方向別）'!M59</f>
        <v>443</v>
      </c>
      <c r="N59" s="93">
        <f>'No.5-34（方向別）'!E59+'No.5-56（方向別）'!N59</f>
        <v>2</v>
      </c>
      <c r="O59" s="94">
        <f>'No.5-34（方向別）'!F59+'No.5-56（方向別）'!O59</f>
        <v>16</v>
      </c>
      <c r="P59" s="94">
        <f>'No.5-34（方向別）'!G59+'No.5-56（方向別）'!P59</f>
        <v>18</v>
      </c>
      <c r="Q59" s="93">
        <f t="shared" si="5"/>
        <v>461</v>
      </c>
      <c r="R59" s="95">
        <f t="shared" si="2"/>
        <v>3.9045553145336225</v>
      </c>
      <c r="S59" s="96">
        <f t="shared" si="3"/>
        <v>8.6524024024024015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'No.5-12（方向別）'!B60+'No.5-12（方向別）'!K60</f>
        <v>4828</v>
      </c>
      <c r="C60" s="142">
        <f>'No.5-12（方向別）'!C60+'No.5-12（方向別）'!L60</f>
        <v>818</v>
      </c>
      <c r="D60" s="143">
        <f>'No.5-12（方向別）'!D60+'No.5-12（方向別）'!M60</f>
        <v>5646</v>
      </c>
      <c r="E60" s="141">
        <f>'No.5-12（方向別）'!E60+'No.5-12（方向別）'!N60</f>
        <v>63</v>
      </c>
      <c r="F60" s="144">
        <f>'No.5-12（方向別）'!F60+'No.5-12（方向別）'!O60</f>
        <v>341</v>
      </c>
      <c r="G60" s="143">
        <f>'No.5-12（方向別）'!G60+'No.5-12（方向別）'!P60</f>
        <v>404</v>
      </c>
      <c r="H60" s="423">
        <f t="shared" ref="H60:J60" si="6">H30+H37+H38+H39+H40+H41+H42+H43+H44+H45+H52+H59</f>
        <v>6050</v>
      </c>
      <c r="I60" s="671">
        <f t="shared" ref="I60" si="7">IF(H60=0,"-",G60/H60%)</f>
        <v>6.6776859504132231</v>
      </c>
      <c r="J60" s="425">
        <f t="shared" si="6"/>
        <v>100.00000000000001</v>
      </c>
      <c r="K60" s="145">
        <f>'No.5-34（方向別）'!B60+'No.5-56（方向別）'!K60</f>
        <v>4266</v>
      </c>
      <c r="L60" s="142">
        <f>'No.5-34（方向別）'!C60+'No.5-56（方向別）'!L60</f>
        <v>683</v>
      </c>
      <c r="M60" s="143">
        <f>'No.5-34（方向別）'!D60+'No.5-56（方向別）'!M60</f>
        <v>4949</v>
      </c>
      <c r="N60" s="141">
        <f>'No.5-34（方向別）'!E60+'No.5-56（方向別）'!N60</f>
        <v>58</v>
      </c>
      <c r="O60" s="144">
        <f>'No.5-34（方向別）'!F60+'No.5-56（方向別）'!O60</f>
        <v>321</v>
      </c>
      <c r="P60" s="143">
        <f>'No.5-34（方向別）'!G60+'No.5-56（方向別）'!P60</f>
        <v>379</v>
      </c>
      <c r="Q60" s="423">
        <f t="shared" ref="Q60" si="8">Q30+Q37+Q38+Q39+Q40+Q41+Q42+Q43+Q44+Q45+Q52+Q59</f>
        <v>5328</v>
      </c>
      <c r="R60" s="671">
        <f t="shared" ref="R60" si="9">IF(Q60=0,"-",P60/Q60%)</f>
        <v>7.1133633633633631</v>
      </c>
      <c r="S60" s="425">
        <f t="shared" si="3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221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84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75</v>
      </c>
      <c r="J63" s="56" t="s">
        <v>76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75</v>
      </c>
      <c r="S63" s="56" t="s">
        <v>76</v>
      </c>
      <c r="T63" s="61"/>
      <c r="U63" s="61"/>
      <c r="X63" s="62">
        <v>1094</v>
      </c>
      <c r="Y63" s="62"/>
    </row>
    <row r="64" spans="1:59" s="24" customFormat="1" ht="17.100000000000001" customHeight="1">
      <c r="A64" s="64" t="s">
        <v>17</v>
      </c>
      <c r="B64" s="65">
        <f>B24+K24</f>
        <v>97</v>
      </c>
      <c r="C64" s="66">
        <f t="shared" ref="C64:G64" si="10">C24+L24</f>
        <v>16</v>
      </c>
      <c r="D64" s="66">
        <f t="shared" si="10"/>
        <v>113</v>
      </c>
      <c r="E64" s="65">
        <f t="shared" si="10"/>
        <v>3</v>
      </c>
      <c r="F64" s="66">
        <f t="shared" si="10"/>
        <v>9</v>
      </c>
      <c r="G64" s="66">
        <f t="shared" si="10"/>
        <v>12</v>
      </c>
      <c r="H64" s="65">
        <f>D64+G64</f>
        <v>125</v>
      </c>
      <c r="I64" s="67">
        <f>G64/H64%</f>
        <v>9.6</v>
      </c>
      <c r="J64" s="68">
        <f>H64/$H$100%</f>
        <v>1.0986113552469678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B99" si="11">B25+K25</f>
        <v>115</v>
      </c>
      <c r="C65" s="75">
        <f t="shared" ref="C65:C99" si="12">C25+L25</f>
        <v>20</v>
      </c>
      <c r="D65" s="75">
        <f t="shared" ref="D65:D99" si="13">D25+M25</f>
        <v>135</v>
      </c>
      <c r="E65" s="74">
        <f t="shared" ref="E65:E99" si="14">E25+N25</f>
        <v>2</v>
      </c>
      <c r="F65" s="75">
        <f t="shared" ref="F65:F99" si="15">F25+O25</f>
        <v>8</v>
      </c>
      <c r="G65" s="75">
        <f t="shared" ref="G65:G99" si="16">G25+P25</f>
        <v>10</v>
      </c>
      <c r="H65" s="74">
        <f>D65+G65</f>
        <v>145</v>
      </c>
      <c r="I65" s="76">
        <f t="shared" ref="I65:I99" si="17">G65/H65%</f>
        <v>6.8965517241379315</v>
      </c>
      <c r="J65" s="77">
        <f t="shared" ref="J65:J99" si="18">H65/$H$100%</f>
        <v>1.2743891720864826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11"/>
        <v>145</v>
      </c>
      <c r="C66" s="75">
        <f t="shared" si="12"/>
        <v>26</v>
      </c>
      <c r="D66" s="75">
        <f t="shared" si="13"/>
        <v>171</v>
      </c>
      <c r="E66" s="74">
        <f t="shared" si="14"/>
        <v>1</v>
      </c>
      <c r="F66" s="75">
        <f t="shared" si="15"/>
        <v>12</v>
      </c>
      <c r="G66" s="75">
        <f t="shared" si="16"/>
        <v>13</v>
      </c>
      <c r="H66" s="74">
        <f t="shared" ref="H66:H99" si="19">D66+G66</f>
        <v>184</v>
      </c>
      <c r="I66" s="76">
        <f t="shared" si="17"/>
        <v>7.0652173913043477</v>
      </c>
      <c r="J66" s="77">
        <f t="shared" si="18"/>
        <v>1.6171559149235366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11"/>
        <v>143</v>
      </c>
      <c r="C67" s="81">
        <f t="shared" si="12"/>
        <v>27</v>
      </c>
      <c r="D67" s="81">
        <f t="shared" si="13"/>
        <v>170</v>
      </c>
      <c r="E67" s="80">
        <f t="shared" si="14"/>
        <v>2</v>
      </c>
      <c r="F67" s="81">
        <f t="shared" si="15"/>
        <v>4</v>
      </c>
      <c r="G67" s="81">
        <f t="shared" si="16"/>
        <v>6</v>
      </c>
      <c r="H67" s="80">
        <f t="shared" si="19"/>
        <v>176</v>
      </c>
      <c r="I67" s="82">
        <f t="shared" si="17"/>
        <v>3.4090909090909092</v>
      </c>
      <c r="J67" s="83">
        <f t="shared" si="18"/>
        <v>1.5468447881877307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11"/>
        <v>143</v>
      </c>
      <c r="C68" s="75">
        <f t="shared" si="12"/>
        <v>27</v>
      </c>
      <c r="D68" s="75">
        <f t="shared" si="13"/>
        <v>170</v>
      </c>
      <c r="E68" s="74">
        <f t="shared" si="14"/>
        <v>3</v>
      </c>
      <c r="F68" s="75">
        <f t="shared" si="15"/>
        <v>13</v>
      </c>
      <c r="G68" s="75">
        <f t="shared" si="16"/>
        <v>16</v>
      </c>
      <c r="H68" s="74">
        <f t="shared" si="19"/>
        <v>186</v>
      </c>
      <c r="I68" s="76">
        <f t="shared" si="17"/>
        <v>8.6021505376344081</v>
      </c>
      <c r="J68" s="77">
        <f t="shared" si="18"/>
        <v>1.6347336966074881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11"/>
        <v>120</v>
      </c>
      <c r="C69" s="87">
        <f t="shared" si="12"/>
        <v>16</v>
      </c>
      <c r="D69" s="87">
        <f t="shared" si="13"/>
        <v>136</v>
      </c>
      <c r="E69" s="86">
        <f t="shared" si="14"/>
        <v>1</v>
      </c>
      <c r="F69" s="87">
        <f t="shared" si="15"/>
        <v>8</v>
      </c>
      <c r="G69" s="87">
        <f t="shared" si="16"/>
        <v>9</v>
      </c>
      <c r="H69" s="86">
        <f t="shared" si="19"/>
        <v>145</v>
      </c>
      <c r="I69" s="88">
        <f t="shared" si="17"/>
        <v>6.2068965517241379</v>
      </c>
      <c r="J69" s="89">
        <f t="shared" si="18"/>
        <v>1.2743891720864826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11"/>
        <v>763</v>
      </c>
      <c r="C70" s="94">
        <f t="shared" si="12"/>
        <v>132</v>
      </c>
      <c r="D70" s="94">
        <f t="shared" si="13"/>
        <v>895</v>
      </c>
      <c r="E70" s="93">
        <f t="shared" si="14"/>
        <v>12</v>
      </c>
      <c r="F70" s="94">
        <f t="shared" si="15"/>
        <v>54</v>
      </c>
      <c r="G70" s="94">
        <f t="shared" si="16"/>
        <v>66</v>
      </c>
      <c r="H70" s="93">
        <f t="shared" si="19"/>
        <v>961</v>
      </c>
      <c r="I70" s="95">
        <f t="shared" si="17"/>
        <v>6.8678459937565037</v>
      </c>
      <c r="J70" s="96">
        <f t="shared" si="18"/>
        <v>8.4461240991386894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11"/>
        <v>118</v>
      </c>
      <c r="C71" s="100">
        <f t="shared" si="12"/>
        <v>22</v>
      </c>
      <c r="D71" s="100">
        <f t="shared" si="13"/>
        <v>140</v>
      </c>
      <c r="E71" s="99">
        <f t="shared" si="14"/>
        <v>2</v>
      </c>
      <c r="F71" s="100">
        <f t="shared" si="15"/>
        <v>6</v>
      </c>
      <c r="G71" s="100">
        <f t="shared" si="16"/>
        <v>8</v>
      </c>
      <c r="H71" s="99">
        <f t="shared" si="19"/>
        <v>148</v>
      </c>
      <c r="I71" s="101">
        <f t="shared" si="17"/>
        <v>5.4054054054054053</v>
      </c>
      <c r="J71" s="102">
        <f t="shared" si="18"/>
        <v>1.3007558446124099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11"/>
        <v>102</v>
      </c>
      <c r="C72" s="75">
        <f t="shared" si="12"/>
        <v>20</v>
      </c>
      <c r="D72" s="75">
        <f t="shared" si="13"/>
        <v>122</v>
      </c>
      <c r="E72" s="74">
        <f t="shared" si="14"/>
        <v>3</v>
      </c>
      <c r="F72" s="75">
        <f t="shared" si="15"/>
        <v>5</v>
      </c>
      <c r="G72" s="75">
        <f t="shared" si="16"/>
        <v>8</v>
      </c>
      <c r="H72" s="74">
        <f t="shared" si="19"/>
        <v>130</v>
      </c>
      <c r="I72" s="76">
        <f t="shared" si="17"/>
        <v>6.1538461538461533</v>
      </c>
      <c r="J72" s="77">
        <f t="shared" si="18"/>
        <v>1.1425558094568464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11"/>
        <v>141</v>
      </c>
      <c r="C73" s="75">
        <f t="shared" si="12"/>
        <v>24</v>
      </c>
      <c r="D73" s="75">
        <f t="shared" si="13"/>
        <v>165</v>
      </c>
      <c r="E73" s="74">
        <f t="shared" si="14"/>
        <v>2</v>
      </c>
      <c r="F73" s="75">
        <f t="shared" si="15"/>
        <v>5</v>
      </c>
      <c r="G73" s="75">
        <f t="shared" si="16"/>
        <v>7</v>
      </c>
      <c r="H73" s="74">
        <f t="shared" si="19"/>
        <v>172</v>
      </c>
      <c r="I73" s="76">
        <f t="shared" si="17"/>
        <v>4.0697674418604652</v>
      </c>
      <c r="J73" s="77">
        <f t="shared" si="18"/>
        <v>1.5116892248198277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11"/>
        <v>151</v>
      </c>
      <c r="C74" s="75">
        <f t="shared" si="12"/>
        <v>33</v>
      </c>
      <c r="D74" s="75">
        <f t="shared" si="13"/>
        <v>184</v>
      </c>
      <c r="E74" s="74">
        <f t="shared" si="14"/>
        <v>2</v>
      </c>
      <c r="F74" s="75">
        <f t="shared" si="15"/>
        <v>8</v>
      </c>
      <c r="G74" s="75">
        <f t="shared" si="16"/>
        <v>10</v>
      </c>
      <c r="H74" s="74">
        <f t="shared" si="19"/>
        <v>194</v>
      </c>
      <c r="I74" s="76">
        <f t="shared" si="17"/>
        <v>5.1546391752577323</v>
      </c>
      <c r="J74" s="77">
        <f t="shared" si="18"/>
        <v>1.705044823343294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11"/>
        <v>109</v>
      </c>
      <c r="C75" s="75">
        <f t="shared" si="12"/>
        <v>15</v>
      </c>
      <c r="D75" s="75">
        <f t="shared" si="13"/>
        <v>124</v>
      </c>
      <c r="E75" s="74">
        <f t="shared" si="14"/>
        <v>3</v>
      </c>
      <c r="F75" s="75">
        <f t="shared" si="15"/>
        <v>7</v>
      </c>
      <c r="G75" s="75">
        <f t="shared" si="16"/>
        <v>10</v>
      </c>
      <c r="H75" s="74">
        <f t="shared" si="19"/>
        <v>134</v>
      </c>
      <c r="I75" s="76">
        <f t="shared" si="17"/>
        <v>7.4626865671641784</v>
      </c>
      <c r="J75" s="77">
        <f t="shared" si="18"/>
        <v>1.1777113728247495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11"/>
        <v>101</v>
      </c>
      <c r="C76" s="87">
        <f t="shared" si="12"/>
        <v>22</v>
      </c>
      <c r="D76" s="87">
        <f t="shared" si="13"/>
        <v>123</v>
      </c>
      <c r="E76" s="86">
        <f t="shared" si="14"/>
        <v>0</v>
      </c>
      <c r="F76" s="87">
        <f t="shared" si="15"/>
        <v>14</v>
      </c>
      <c r="G76" s="87">
        <f t="shared" si="16"/>
        <v>14</v>
      </c>
      <c r="H76" s="86">
        <f t="shared" si="19"/>
        <v>137</v>
      </c>
      <c r="I76" s="88">
        <f t="shared" si="17"/>
        <v>10.21897810218978</v>
      </c>
      <c r="J76" s="89">
        <f t="shared" si="18"/>
        <v>1.2040780453506768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11"/>
        <v>722</v>
      </c>
      <c r="C77" s="94">
        <f t="shared" si="12"/>
        <v>136</v>
      </c>
      <c r="D77" s="94">
        <f t="shared" si="13"/>
        <v>858</v>
      </c>
      <c r="E77" s="93">
        <f t="shared" si="14"/>
        <v>12</v>
      </c>
      <c r="F77" s="94">
        <f t="shared" si="15"/>
        <v>45</v>
      </c>
      <c r="G77" s="94">
        <f t="shared" si="16"/>
        <v>57</v>
      </c>
      <c r="H77" s="93">
        <f t="shared" si="19"/>
        <v>915</v>
      </c>
      <c r="I77" s="95">
        <f t="shared" si="17"/>
        <v>6.2295081967213113</v>
      </c>
      <c r="J77" s="96">
        <f t="shared" si="18"/>
        <v>8.0418351204078036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11"/>
        <v>847</v>
      </c>
      <c r="C78" s="105">
        <f t="shared" si="12"/>
        <v>148</v>
      </c>
      <c r="D78" s="94">
        <f t="shared" si="13"/>
        <v>995</v>
      </c>
      <c r="E78" s="104">
        <f t="shared" si="14"/>
        <v>17</v>
      </c>
      <c r="F78" s="105">
        <f t="shared" si="15"/>
        <v>86</v>
      </c>
      <c r="G78" s="94">
        <f t="shared" si="16"/>
        <v>103</v>
      </c>
      <c r="H78" s="93">
        <f t="shared" si="19"/>
        <v>1098</v>
      </c>
      <c r="I78" s="95">
        <f t="shared" si="17"/>
        <v>9.3806921675774131</v>
      </c>
      <c r="J78" s="96">
        <f t="shared" si="18"/>
        <v>9.6502021444893646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426" t="s">
        <v>32</v>
      </c>
      <c r="B79" s="104">
        <f t="shared" si="11"/>
        <v>626</v>
      </c>
      <c r="C79" s="105">
        <f t="shared" si="12"/>
        <v>120</v>
      </c>
      <c r="D79" s="94">
        <f t="shared" si="13"/>
        <v>746</v>
      </c>
      <c r="E79" s="104">
        <f t="shared" si="14"/>
        <v>10</v>
      </c>
      <c r="F79" s="105">
        <f t="shared" si="15"/>
        <v>84</v>
      </c>
      <c r="G79" s="94">
        <f t="shared" si="16"/>
        <v>94</v>
      </c>
      <c r="H79" s="93">
        <f t="shared" si="19"/>
        <v>840</v>
      </c>
      <c r="I79" s="95">
        <f t="shared" si="17"/>
        <v>11.19047619047619</v>
      </c>
      <c r="J79" s="96">
        <f t="shared" si="18"/>
        <v>7.3826683072596238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426" t="s">
        <v>33</v>
      </c>
      <c r="B80" s="104">
        <f t="shared" si="11"/>
        <v>590</v>
      </c>
      <c r="C80" s="105">
        <f t="shared" si="12"/>
        <v>126</v>
      </c>
      <c r="D80" s="94">
        <f t="shared" si="13"/>
        <v>716</v>
      </c>
      <c r="E80" s="104">
        <f t="shared" si="14"/>
        <v>11</v>
      </c>
      <c r="F80" s="105">
        <f t="shared" si="15"/>
        <v>49</v>
      </c>
      <c r="G80" s="94">
        <f t="shared" si="16"/>
        <v>60</v>
      </c>
      <c r="H80" s="93">
        <f t="shared" si="19"/>
        <v>776</v>
      </c>
      <c r="I80" s="95">
        <f t="shared" si="17"/>
        <v>7.731958762886598</v>
      </c>
      <c r="J80" s="96">
        <f t="shared" si="18"/>
        <v>6.820179293373176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426" t="s">
        <v>34</v>
      </c>
      <c r="B81" s="104">
        <f t="shared" si="11"/>
        <v>761</v>
      </c>
      <c r="C81" s="105">
        <f t="shared" si="12"/>
        <v>109</v>
      </c>
      <c r="D81" s="94">
        <f t="shared" si="13"/>
        <v>870</v>
      </c>
      <c r="E81" s="104">
        <f t="shared" si="14"/>
        <v>6</v>
      </c>
      <c r="F81" s="105">
        <f t="shared" si="15"/>
        <v>54</v>
      </c>
      <c r="G81" s="94">
        <f t="shared" si="16"/>
        <v>60</v>
      </c>
      <c r="H81" s="93">
        <f t="shared" si="19"/>
        <v>930</v>
      </c>
      <c r="I81" s="95">
        <f t="shared" si="17"/>
        <v>6.4516129032258061</v>
      </c>
      <c r="J81" s="96">
        <f t="shared" si="18"/>
        <v>8.1736684830374404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426" t="s">
        <v>35</v>
      </c>
      <c r="B82" s="104">
        <f t="shared" si="11"/>
        <v>769</v>
      </c>
      <c r="C82" s="105">
        <f t="shared" si="12"/>
        <v>125</v>
      </c>
      <c r="D82" s="94">
        <f t="shared" si="13"/>
        <v>894</v>
      </c>
      <c r="E82" s="104">
        <f t="shared" si="14"/>
        <v>7</v>
      </c>
      <c r="F82" s="105">
        <f t="shared" si="15"/>
        <v>66</v>
      </c>
      <c r="G82" s="94">
        <f t="shared" si="16"/>
        <v>73</v>
      </c>
      <c r="H82" s="93">
        <f t="shared" si="19"/>
        <v>967</v>
      </c>
      <c r="I82" s="95">
        <f t="shared" si="17"/>
        <v>7.5491209927611171</v>
      </c>
      <c r="J82" s="96">
        <f t="shared" si="18"/>
        <v>8.4988574441905431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426" t="s">
        <v>36</v>
      </c>
      <c r="B83" s="104">
        <f t="shared" si="11"/>
        <v>679</v>
      </c>
      <c r="C83" s="105">
        <f t="shared" si="12"/>
        <v>117</v>
      </c>
      <c r="D83" s="94">
        <f t="shared" si="13"/>
        <v>796</v>
      </c>
      <c r="E83" s="104">
        <f t="shared" si="14"/>
        <v>4</v>
      </c>
      <c r="F83" s="105">
        <f t="shared" si="15"/>
        <v>60</v>
      </c>
      <c r="G83" s="94">
        <f t="shared" si="16"/>
        <v>64</v>
      </c>
      <c r="H83" s="93">
        <f t="shared" si="19"/>
        <v>860</v>
      </c>
      <c r="I83" s="95">
        <f t="shared" si="17"/>
        <v>7.441860465116279</v>
      </c>
      <c r="J83" s="96">
        <f t="shared" si="18"/>
        <v>7.558446124099139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426" t="s">
        <v>37</v>
      </c>
      <c r="B84" s="107">
        <f t="shared" si="11"/>
        <v>778</v>
      </c>
      <c r="C84" s="108">
        <f t="shared" si="12"/>
        <v>151</v>
      </c>
      <c r="D84" s="109">
        <f t="shared" si="13"/>
        <v>929</v>
      </c>
      <c r="E84" s="107">
        <f t="shared" si="14"/>
        <v>17</v>
      </c>
      <c r="F84" s="110">
        <f t="shared" si="15"/>
        <v>35</v>
      </c>
      <c r="G84" s="109">
        <f t="shared" si="16"/>
        <v>52</v>
      </c>
      <c r="H84" s="104">
        <f t="shared" si="19"/>
        <v>981</v>
      </c>
      <c r="I84" s="95">
        <f t="shared" si="17"/>
        <v>5.3007135575942916</v>
      </c>
      <c r="J84" s="96">
        <f t="shared" si="18"/>
        <v>8.6219019159782029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1"/>
        <v>744</v>
      </c>
      <c r="C85" s="108">
        <f t="shared" si="12"/>
        <v>115</v>
      </c>
      <c r="D85" s="109">
        <f t="shared" si="13"/>
        <v>859</v>
      </c>
      <c r="E85" s="107">
        <f t="shared" si="14"/>
        <v>10</v>
      </c>
      <c r="F85" s="110">
        <f t="shared" si="15"/>
        <v>65</v>
      </c>
      <c r="G85" s="109">
        <f t="shared" si="16"/>
        <v>75</v>
      </c>
      <c r="H85" s="104">
        <f t="shared" si="19"/>
        <v>934</v>
      </c>
      <c r="I85" s="95">
        <f t="shared" si="17"/>
        <v>8.0299785867237681</v>
      </c>
      <c r="J85" s="96">
        <f t="shared" si="18"/>
        <v>8.2088240464053435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1"/>
        <v>112</v>
      </c>
      <c r="C86" s="115">
        <f t="shared" si="12"/>
        <v>20</v>
      </c>
      <c r="D86" s="116">
        <f t="shared" si="13"/>
        <v>132</v>
      </c>
      <c r="E86" s="114">
        <f t="shared" si="14"/>
        <v>3</v>
      </c>
      <c r="F86" s="117">
        <f t="shared" si="15"/>
        <v>5</v>
      </c>
      <c r="G86" s="116">
        <f t="shared" si="16"/>
        <v>8</v>
      </c>
      <c r="H86" s="118">
        <f t="shared" si="19"/>
        <v>140</v>
      </c>
      <c r="I86" s="119">
        <f t="shared" si="17"/>
        <v>5.7142857142857144</v>
      </c>
      <c r="J86" s="120">
        <f t="shared" si="18"/>
        <v>1.230444717876604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1"/>
        <v>121</v>
      </c>
      <c r="C87" s="124">
        <f t="shared" si="12"/>
        <v>32</v>
      </c>
      <c r="D87" s="125">
        <f t="shared" si="13"/>
        <v>153</v>
      </c>
      <c r="E87" s="123">
        <f t="shared" si="14"/>
        <v>1</v>
      </c>
      <c r="F87" s="126">
        <f t="shared" si="15"/>
        <v>9</v>
      </c>
      <c r="G87" s="125">
        <f t="shared" si="16"/>
        <v>10</v>
      </c>
      <c r="H87" s="127">
        <f t="shared" si="19"/>
        <v>163</v>
      </c>
      <c r="I87" s="128">
        <f t="shared" si="17"/>
        <v>6.1349693251533743</v>
      </c>
      <c r="J87" s="129">
        <f t="shared" si="18"/>
        <v>1.4325892072420461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1"/>
        <v>111</v>
      </c>
      <c r="C88" s="124">
        <f t="shared" si="12"/>
        <v>21</v>
      </c>
      <c r="D88" s="125">
        <f t="shared" si="13"/>
        <v>132</v>
      </c>
      <c r="E88" s="123">
        <f t="shared" si="14"/>
        <v>1</v>
      </c>
      <c r="F88" s="126">
        <f t="shared" si="15"/>
        <v>9</v>
      </c>
      <c r="G88" s="125">
        <f t="shared" si="16"/>
        <v>10</v>
      </c>
      <c r="H88" s="127">
        <f t="shared" si="19"/>
        <v>142</v>
      </c>
      <c r="I88" s="128">
        <f t="shared" si="17"/>
        <v>7.042253521126761</v>
      </c>
      <c r="J88" s="129">
        <f t="shared" si="18"/>
        <v>1.2480224995605556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1"/>
        <v>167</v>
      </c>
      <c r="C89" s="124">
        <f t="shared" si="12"/>
        <v>22</v>
      </c>
      <c r="D89" s="125">
        <f t="shared" si="13"/>
        <v>189</v>
      </c>
      <c r="E89" s="123">
        <f t="shared" si="14"/>
        <v>1</v>
      </c>
      <c r="F89" s="126">
        <f t="shared" si="15"/>
        <v>8</v>
      </c>
      <c r="G89" s="125">
        <f t="shared" si="16"/>
        <v>9</v>
      </c>
      <c r="H89" s="127">
        <f t="shared" si="19"/>
        <v>198</v>
      </c>
      <c r="I89" s="128">
        <f t="shared" si="17"/>
        <v>4.5454545454545459</v>
      </c>
      <c r="J89" s="129">
        <f t="shared" si="18"/>
        <v>1.740200386711197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1"/>
        <v>131</v>
      </c>
      <c r="C90" s="75">
        <f t="shared" si="12"/>
        <v>20</v>
      </c>
      <c r="D90" s="75">
        <f t="shared" si="13"/>
        <v>151</v>
      </c>
      <c r="E90" s="74">
        <f t="shared" si="14"/>
        <v>1</v>
      </c>
      <c r="F90" s="75">
        <f t="shared" si="15"/>
        <v>4</v>
      </c>
      <c r="G90" s="75">
        <f t="shared" si="16"/>
        <v>5</v>
      </c>
      <c r="H90" s="74">
        <f t="shared" si="19"/>
        <v>156</v>
      </c>
      <c r="I90" s="76">
        <f t="shared" si="17"/>
        <v>3.2051282051282048</v>
      </c>
      <c r="J90" s="77">
        <f t="shared" si="18"/>
        <v>1.3710669713482158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1"/>
        <v>158</v>
      </c>
      <c r="C91" s="87">
        <f t="shared" si="12"/>
        <v>12</v>
      </c>
      <c r="D91" s="87">
        <f t="shared" si="13"/>
        <v>170</v>
      </c>
      <c r="E91" s="86">
        <f t="shared" si="14"/>
        <v>2</v>
      </c>
      <c r="F91" s="87">
        <f t="shared" si="15"/>
        <v>8</v>
      </c>
      <c r="G91" s="87">
        <f t="shared" si="16"/>
        <v>10</v>
      </c>
      <c r="H91" s="86">
        <f t="shared" si="19"/>
        <v>180</v>
      </c>
      <c r="I91" s="132">
        <f t="shared" si="17"/>
        <v>5.5555555555555554</v>
      </c>
      <c r="J91" s="133">
        <f t="shared" si="18"/>
        <v>1.5820003515556336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82</v>
      </c>
      <c r="B92" s="93">
        <f t="shared" si="11"/>
        <v>800</v>
      </c>
      <c r="C92" s="94">
        <f t="shared" si="12"/>
        <v>127</v>
      </c>
      <c r="D92" s="94">
        <f t="shared" si="13"/>
        <v>927</v>
      </c>
      <c r="E92" s="93">
        <f t="shared" si="14"/>
        <v>9</v>
      </c>
      <c r="F92" s="94">
        <f t="shared" si="15"/>
        <v>43</v>
      </c>
      <c r="G92" s="94">
        <f t="shared" si="16"/>
        <v>52</v>
      </c>
      <c r="H92" s="93">
        <f t="shared" si="19"/>
        <v>979</v>
      </c>
      <c r="I92" s="95">
        <f t="shared" si="17"/>
        <v>5.3115423901940764</v>
      </c>
      <c r="J92" s="96">
        <f t="shared" si="18"/>
        <v>8.6043241342942522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1"/>
        <v>233</v>
      </c>
      <c r="C93" s="135">
        <f t="shared" si="12"/>
        <v>25</v>
      </c>
      <c r="D93" s="135">
        <f t="shared" si="13"/>
        <v>258</v>
      </c>
      <c r="E93" s="134">
        <f t="shared" si="14"/>
        <v>1</v>
      </c>
      <c r="F93" s="135">
        <f t="shared" si="15"/>
        <v>3</v>
      </c>
      <c r="G93" s="135">
        <f t="shared" si="16"/>
        <v>4</v>
      </c>
      <c r="H93" s="134">
        <f t="shared" si="19"/>
        <v>262</v>
      </c>
      <c r="I93" s="136">
        <f t="shared" si="17"/>
        <v>1.5267175572519083</v>
      </c>
      <c r="J93" s="137">
        <f t="shared" si="18"/>
        <v>2.3026894005976444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1"/>
        <v>164</v>
      </c>
      <c r="C94" s="75">
        <f t="shared" si="12"/>
        <v>15</v>
      </c>
      <c r="D94" s="75">
        <f t="shared" si="13"/>
        <v>179</v>
      </c>
      <c r="E94" s="74">
        <f t="shared" si="14"/>
        <v>0</v>
      </c>
      <c r="F94" s="75">
        <f t="shared" si="15"/>
        <v>4</v>
      </c>
      <c r="G94" s="75">
        <f t="shared" si="16"/>
        <v>4</v>
      </c>
      <c r="H94" s="74">
        <f t="shared" si="19"/>
        <v>183</v>
      </c>
      <c r="I94" s="76">
        <f t="shared" si="17"/>
        <v>2.1857923497267757</v>
      </c>
      <c r="J94" s="77">
        <f t="shared" si="18"/>
        <v>1.6083670240815608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1"/>
        <v>222</v>
      </c>
      <c r="C95" s="75">
        <f t="shared" si="12"/>
        <v>18</v>
      </c>
      <c r="D95" s="75">
        <f t="shared" si="13"/>
        <v>240</v>
      </c>
      <c r="E95" s="74">
        <f t="shared" si="14"/>
        <v>1</v>
      </c>
      <c r="F95" s="75">
        <f t="shared" si="15"/>
        <v>5</v>
      </c>
      <c r="G95" s="75">
        <f t="shared" si="16"/>
        <v>6</v>
      </c>
      <c r="H95" s="74">
        <f t="shared" si="19"/>
        <v>246</v>
      </c>
      <c r="I95" s="76">
        <f t="shared" si="17"/>
        <v>2.4390243902439024</v>
      </c>
      <c r="J95" s="77">
        <f t="shared" si="18"/>
        <v>2.1620671471260327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1"/>
        <v>141</v>
      </c>
      <c r="C96" s="75">
        <f t="shared" si="12"/>
        <v>18</v>
      </c>
      <c r="D96" s="75">
        <f t="shared" si="13"/>
        <v>159</v>
      </c>
      <c r="E96" s="74">
        <f t="shared" si="14"/>
        <v>2</v>
      </c>
      <c r="F96" s="75">
        <f t="shared" si="15"/>
        <v>0</v>
      </c>
      <c r="G96" s="75">
        <f t="shared" si="16"/>
        <v>2</v>
      </c>
      <c r="H96" s="74">
        <f t="shared" si="19"/>
        <v>161</v>
      </c>
      <c r="I96" s="128">
        <f t="shared" si="17"/>
        <v>1.2422360248447204</v>
      </c>
      <c r="J96" s="129">
        <f t="shared" si="18"/>
        <v>1.4150114255580946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si="11"/>
        <v>134</v>
      </c>
      <c r="C97" s="75">
        <f t="shared" si="12"/>
        <v>8</v>
      </c>
      <c r="D97" s="75">
        <f t="shared" si="13"/>
        <v>142</v>
      </c>
      <c r="E97" s="74">
        <f t="shared" si="14"/>
        <v>1</v>
      </c>
      <c r="F97" s="75">
        <f t="shared" si="15"/>
        <v>5</v>
      </c>
      <c r="G97" s="75">
        <f t="shared" si="16"/>
        <v>6</v>
      </c>
      <c r="H97" s="74">
        <f t="shared" si="19"/>
        <v>148</v>
      </c>
      <c r="I97" s="76">
        <f t="shared" si="17"/>
        <v>4.0540540540540544</v>
      </c>
      <c r="J97" s="77">
        <f t="shared" si="18"/>
        <v>1.3007558446124099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66</v>
      </c>
      <c r="B98" s="86">
        <f t="shared" si="11"/>
        <v>121</v>
      </c>
      <c r="C98" s="87">
        <f t="shared" si="12"/>
        <v>11</v>
      </c>
      <c r="D98" s="87">
        <f t="shared" si="13"/>
        <v>132</v>
      </c>
      <c r="E98" s="86">
        <f t="shared" si="14"/>
        <v>1</v>
      </c>
      <c r="F98" s="87">
        <f t="shared" si="15"/>
        <v>4</v>
      </c>
      <c r="G98" s="87">
        <f t="shared" si="16"/>
        <v>5</v>
      </c>
      <c r="H98" s="86">
        <f t="shared" si="19"/>
        <v>137</v>
      </c>
      <c r="I98" s="132">
        <f t="shared" si="17"/>
        <v>3.6496350364963499</v>
      </c>
      <c r="J98" s="133">
        <f t="shared" si="18"/>
        <v>1.2040780453506768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67</v>
      </c>
      <c r="B99" s="93">
        <f t="shared" si="11"/>
        <v>1015</v>
      </c>
      <c r="C99" s="94">
        <f t="shared" si="12"/>
        <v>95</v>
      </c>
      <c r="D99" s="94">
        <f t="shared" si="13"/>
        <v>1110</v>
      </c>
      <c r="E99" s="93">
        <f t="shared" si="14"/>
        <v>6</v>
      </c>
      <c r="F99" s="94">
        <f t="shared" si="15"/>
        <v>21</v>
      </c>
      <c r="G99" s="94">
        <f t="shared" si="16"/>
        <v>27</v>
      </c>
      <c r="H99" s="93">
        <f t="shared" si="19"/>
        <v>1137</v>
      </c>
      <c r="I99" s="95">
        <f t="shared" si="17"/>
        <v>2.3746701846965701</v>
      </c>
      <c r="J99" s="96">
        <f t="shared" si="18"/>
        <v>9.9929688873264197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9094</v>
      </c>
      <c r="C100" s="142">
        <f t="shared" ref="C100:H100" si="20">C70+C77+C78+C79+C80+C81+C82+C83+C84+C85+C92+C99</f>
        <v>1501</v>
      </c>
      <c r="D100" s="143">
        <f t="shared" si="20"/>
        <v>10595</v>
      </c>
      <c r="E100" s="141">
        <f t="shared" si="20"/>
        <v>121</v>
      </c>
      <c r="F100" s="144">
        <f t="shared" si="20"/>
        <v>662</v>
      </c>
      <c r="G100" s="143">
        <f t="shared" si="20"/>
        <v>783</v>
      </c>
      <c r="H100" s="423">
        <f t="shared" si="20"/>
        <v>11378</v>
      </c>
      <c r="I100" s="671">
        <f t="shared" ref="I100" si="21">IF(H100=0,"-",G100/H100%)</f>
        <v>6.8817015292670067</v>
      </c>
      <c r="J100" s="425">
        <f t="shared" ref="J100" si="22">J70+J77+J78+J79+J80+J81+J82+J83+J84+J85+J92+J99</f>
        <v>99.999999999999972</v>
      </c>
      <c r="K100" s="145"/>
      <c r="L100" s="142"/>
      <c r="M100" s="143"/>
      <c r="N100" s="141"/>
      <c r="O100" s="144"/>
      <c r="P100" s="143"/>
      <c r="Q100" s="423"/>
      <c r="R100" s="424"/>
      <c r="S100" s="425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70:U70 T77:U77 T84:U89 T92:U92 T99:U99 T59:U59 T52:U52 T44:U49 T37:U37 T30:U30">
    <cfRule type="expression" dxfId="27" priority="20" stopIfTrue="1">
      <formula>$Y30=1</formula>
    </cfRule>
  </conditionalFormatting>
  <conditionalFormatting sqref="B70:J70 B77:J77 B84:J89 B92:J92 B99:J99">
    <cfRule type="expression" dxfId="26" priority="8" stopIfTrue="1">
      <formula>$Y70=1</formula>
    </cfRule>
  </conditionalFormatting>
  <conditionalFormatting sqref="K70:S70 K77:S77 K84:S89 K92:S92 K99:S99">
    <cfRule type="expression" dxfId="25" priority="7" stopIfTrue="1">
      <formula>$Y70=1</formula>
    </cfRule>
  </conditionalFormatting>
  <conditionalFormatting sqref="B30:J30 B37:J37 B44:J49 B52:J52 B59:J59">
    <cfRule type="expression" dxfId="24" priority="6" stopIfTrue="1">
      <formula>$Y30=1</formula>
    </cfRule>
  </conditionalFormatting>
  <conditionalFormatting sqref="K30:R30 K37:R37 K44:R49 K52:R52 K59:R59">
    <cfRule type="expression" dxfId="23" priority="5" stopIfTrue="1">
      <formula>$Y30=1</formula>
    </cfRule>
  </conditionalFormatting>
  <conditionalFormatting sqref="S30 S37 S44:S49 S52 S59">
    <cfRule type="expression" dxfId="22" priority="4" stopIfTrue="1">
      <formula>$Y30=1</formula>
    </cfRule>
  </conditionalFormatting>
  <conditionalFormatting sqref="I60">
    <cfRule type="expression" dxfId="21" priority="3" stopIfTrue="1">
      <formula>$Y60=1</formula>
    </cfRule>
  </conditionalFormatting>
  <conditionalFormatting sqref="R60">
    <cfRule type="expression" dxfId="20" priority="2" stopIfTrue="1">
      <formula>$Y60=1</formula>
    </cfRule>
  </conditionalFormatting>
  <conditionalFormatting sqref="I100">
    <cfRule type="expression" dxfId="19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BG100"/>
  <sheetViews>
    <sheetView view="pageBreakPreview" topLeftCell="A92" zoomScale="130" zoomScaleNormal="100" zoomScaleSheetLayoutView="130" workbookViewId="0">
      <selection activeCell="N105" sqref="N105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77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81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206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69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303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217</v>
      </c>
      <c r="C21" s="38"/>
      <c r="D21" s="38"/>
      <c r="E21" s="38"/>
      <c r="F21" s="38"/>
      <c r="G21" s="38"/>
      <c r="H21" s="38"/>
      <c r="I21" s="38"/>
      <c r="J21" s="39"/>
      <c r="K21" s="40" t="s">
        <v>218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89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864</v>
      </c>
      <c r="Y23" s="62">
        <v>1102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'No.5-34（方向別）'!B24+'No.5-34（方向別）'!K24</f>
        <v>16</v>
      </c>
      <c r="C24" s="66">
        <f>'No.5-34（方向別）'!C24+'No.5-34（方向別）'!L24</f>
        <v>0</v>
      </c>
      <c r="D24" s="66">
        <f>'No.5-34（方向別）'!D24+'No.5-34（方向別）'!M24</f>
        <v>16</v>
      </c>
      <c r="E24" s="65">
        <f>'No.5-34（方向別）'!E24+'No.5-34（方向別）'!N24</f>
        <v>0</v>
      </c>
      <c r="F24" s="66">
        <f>'No.5-34（方向別）'!F24+'No.5-34（方向別）'!O24</f>
        <v>0</v>
      </c>
      <c r="G24" s="66">
        <f>'No.5-34（方向別）'!G24+'No.5-34（方向別）'!P24</f>
        <v>0</v>
      </c>
      <c r="H24" s="65">
        <f>D24+G24</f>
        <v>16</v>
      </c>
      <c r="I24" s="67">
        <f>G24/H24%</f>
        <v>0</v>
      </c>
      <c r="J24" s="68">
        <f>H24/$H$60%</f>
        <v>1.5594541910331385</v>
      </c>
      <c r="K24" s="69">
        <f>'No.5-12（方向別）'!K24+'No.5-56（方向別）'!B24</f>
        <v>9</v>
      </c>
      <c r="L24" s="66">
        <f>'No.5-12（方向別）'!L24+'No.5-56（方向別）'!C24</f>
        <v>0</v>
      </c>
      <c r="M24" s="66">
        <f>'No.5-12（方向別）'!M24+'No.5-56（方向別）'!D24</f>
        <v>9</v>
      </c>
      <c r="N24" s="65">
        <f>'No.5-12（方向別）'!N24+'No.5-56（方向別）'!E24</f>
        <v>0</v>
      </c>
      <c r="O24" s="66">
        <f>'No.5-12（方向別）'!O24+'No.5-56（方向別）'!F24</f>
        <v>2</v>
      </c>
      <c r="P24" s="66">
        <f>'No.5-12（方向別）'!P24+'No.5-56（方向別）'!G24</f>
        <v>2</v>
      </c>
      <c r="Q24" s="65">
        <f>M24+P24</f>
        <v>11</v>
      </c>
      <c r="R24" s="67">
        <f>P24/Q24%</f>
        <v>18.181818181818183</v>
      </c>
      <c r="S24" s="68">
        <f>Q24/$Q$60%</f>
        <v>1.167728237791932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'No.5-34（方向別）'!B25+'No.5-34（方向別）'!K25</f>
        <v>19</v>
      </c>
      <c r="C25" s="75">
        <f>'No.5-34（方向別）'!C25+'No.5-34（方向別）'!L25</f>
        <v>3</v>
      </c>
      <c r="D25" s="75">
        <f>'No.5-34（方向別）'!D25+'No.5-34（方向別）'!M25</f>
        <v>22</v>
      </c>
      <c r="E25" s="74">
        <f>'No.5-34（方向別）'!E25+'No.5-34（方向別）'!N25</f>
        <v>0</v>
      </c>
      <c r="F25" s="75">
        <f>'No.5-34（方向別）'!F25+'No.5-34（方向別）'!O25</f>
        <v>1</v>
      </c>
      <c r="G25" s="75">
        <f>'No.5-34（方向別）'!G25+'No.5-34（方向別）'!P25</f>
        <v>1</v>
      </c>
      <c r="H25" s="74">
        <f>D25+G25</f>
        <v>23</v>
      </c>
      <c r="I25" s="76">
        <f t="shared" ref="I25:I59" si="0">G25/H25%</f>
        <v>4.3478260869565215</v>
      </c>
      <c r="J25" s="77">
        <f t="shared" ref="J25:J59" si="1">H25/$H$60%</f>
        <v>2.2417153996101367</v>
      </c>
      <c r="K25" s="78">
        <f>'No.5-12（方向別）'!K25+'No.5-56（方向別）'!B25</f>
        <v>2</v>
      </c>
      <c r="L25" s="75">
        <f>'No.5-12（方向別）'!L25+'No.5-56（方向別）'!C25</f>
        <v>0</v>
      </c>
      <c r="M25" s="75">
        <f>'No.5-12（方向別）'!M25+'No.5-56（方向別）'!D25</f>
        <v>2</v>
      </c>
      <c r="N25" s="74">
        <f>'No.5-12（方向別）'!N25+'No.5-56（方向別）'!E25</f>
        <v>0</v>
      </c>
      <c r="O25" s="75">
        <f>'No.5-12（方向別）'!O25+'No.5-56（方向別）'!F25</f>
        <v>0</v>
      </c>
      <c r="P25" s="75">
        <f>'No.5-12（方向別）'!P25+'No.5-56（方向別）'!G25</f>
        <v>0</v>
      </c>
      <c r="Q25" s="74">
        <f>M25+P25</f>
        <v>2</v>
      </c>
      <c r="R25" s="76">
        <f t="shared" ref="R25:R59" si="2">P25/Q25%</f>
        <v>0</v>
      </c>
      <c r="S25" s="77">
        <f t="shared" ref="S25:S60" si="3">Q25/$Q$60%</f>
        <v>0.21231422505307856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'No.5-34（方向別）'!B26+'No.5-34（方向別）'!K26</f>
        <v>14</v>
      </c>
      <c r="C26" s="75">
        <f>'No.5-34（方向別）'!C26+'No.5-34（方向別）'!L26</f>
        <v>2</v>
      </c>
      <c r="D26" s="75">
        <f>'No.5-34（方向別）'!D26+'No.5-34（方向別）'!M26</f>
        <v>16</v>
      </c>
      <c r="E26" s="74">
        <f>'No.5-34（方向別）'!E26+'No.5-34（方向別）'!N26</f>
        <v>0</v>
      </c>
      <c r="F26" s="75">
        <f>'No.5-34（方向別）'!F26+'No.5-34（方向別）'!O26</f>
        <v>0</v>
      </c>
      <c r="G26" s="75">
        <f>'No.5-34（方向別）'!G26+'No.5-34（方向別）'!P26</f>
        <v>0</v>
      </c>
      <c r="H26" s="74">
        <f t="shared" ref="H26:H59" si="4">D26+G26</f>
        <v>16</v>
      </c>
      <c r="I26" s="76">
        <f t="shared" si="0"/>
        <v>0</v>
      </c>
      <c r="J26" s="77">
        <f t="shared" si="1"/>
        <v>1.5594541910331385</v>
      </c>
      <c r="K26" s="78">
        <f>'No.5-12（方向別）'!K26+'No.5-56（方向別）'!B26</f>
        <v>12</v>
      </c>
      <c r="L26" s="75">
        <f>'No.5-12（方向別）'!L26+'No.5-56（方向別）'!C26</f>
        <v>0</v>
      </c>
      <c r="M26" s="75">
        <f>'No.5-12（方向別）'!M26+'No.5-56（方向別）'!D26</f>
        <v>12</v>
      </c>
      <c r="N26" s="74">
        <f>'No.5-12（方向別）'!N26+'No.5-56（方向別）'!E26</f>
        <v>0</v>
      </c>
      <c r="O26" s="75">
        <f>'No.5-12（方向別）'!O26+'No.5-56（方向別）'!F26</f>
        <v>0</v>
      </c>
      <c r="P26" s="75">
        <f>'No.5-12（方向別）'!P26+'No.5-56（方向別）'!G26</f>
        <v>0</v>
      </c>
      <c r="Q26" s="74">
        <f t="shared" ref="Q26:Q59" si="5">M26+P26</f>
        <v>12</v>
      </c>
      <c r="R26" s="76">
        <f t="shared" si="2"/>
        <v>0</v>
      </c>
      <c r="S26" s="77">
        <f t="shared" si="3"/>
        <v>1.2738853503184713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'No.5-34（方向別）'!B27+'No.5-34（方向別）'!K27</f>
        <v>23</v>
      </c>
      <c r="C27" s="81">
        <f>'No.5-34（方向別）'!C27+'No.5-34（方向別）'!L27</f>
        <v>3</v>
      </c>
      <c r="D27" s="81">
        <f>'No.5-34（方向別）'!D27+'No.5-34（方向別）'!M27</f>
        <v>26</v>
      </c>
      <c r="E27" s="80">
        <f>'No.5-34（方向別）'!E27+'No.5-34（方向別）'!N27</f>
        <v>0</v>
      </c>
      <c r="F27" s="81">
        <f>'No.5-34（方向別）'!F27+'No.5-34（方向別）'!O27</f>
        <v>0</v>
      </c>
      <c r="G27" s="81">
        <f>'No.5-34（方向別）'!G27+'No.5-34（方向別）'!P27</f>
        <v>0</v>
      </c>
      <c r="H27" s="80">
        <f t="shared" si="4"/>
        <v>26</v>
      </c>
      <c r="I27" s="82">
        <f t="shared" si="0"/>
        <v>0</v>
      </c>
      <c r="J27" s="83">
        <f t="shared" si="1"/>
        <v>2.53411306042885</v>
      </c>
      <c r="K27" s="84">
        <f>'No.5-12（方向別）'!K27+'No.5-56（方向別）'!B27</f>
        <v>11</v>
      </c>
      <c r="L27" s="81">
        <f>'No.5-12（方向別）'!L27+'No.5-56（方向別）'!C27</f>
        <v>2</v>
      </c>
      <c r="M27" s="81">
        <f>'No.5-12（方向別）'!M27+'No.5-56（方向別）'!D27</f>
        <v>13</v>
      </c>
      <c r="N27" s="80">
        <f>'No.5-12（方向別）'!N27+'No.5-56（方向別）'!E27</f>
        <v>0</v>
      </c>
      <c r="O27" s="81">
        <f>'No.5-12（方向別）'!O27+'No.5-56（方向別）'!F27</f>
        <v>0</v>
      </c>
      <c r="P27" s="81">
        <f>'No.5-12（方向別）'!P27+'No.5-56（方向別）'!G27</f>
        <v>0</v>
      </c>
      <c r="Q27" s="80">
        <f t="shared" si="5"/>
        <v>13</v>
      </c>
      <c r="R27" s="82">
        <f t="shared" si="2"/>
        <v>0</v>
      </c>
      <c r="S27" s="83">
        <f t="shared" si="3"/>
        <v>1.3800424628450105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'No.5-34（方向別）'!B28+'No.5-34（方向別）'!K28</f>
        <v>24</v>
      </c>
      <c r="C28" s="75">
        <f>'No.5-34（方向別）'!C28+'No.5-34（方向別）'!L28</f>
        <v>2</v>
      </c>
      <c r="D28" s="75">
        <f>'No.5-34（方向別）'!D28+'No.5-34（方向別）'!M28</f>
        <v>26</v>
      </c>
      <c r="E28" s="74">
        <f>'No.5-34（方向別）'!E28+'No.5-34（方向別）'!N28</f>
        <v>0</v>
      </c>
      <c r="F28" s="75">
        <f>'No.5-34（方向別）'!F28+'No.5-34（方向別）'!O28</f>
        <v>0</v>
      </c>
      <c r="G28" s="75">
        <f>'No.5-34（方向別）'!G28+'No.5-34（方向別）'!P28</f>
        <v>0</v>
      </c>
      <c r="H28" s="74">
        <f t="shared" si="4"/>
        <v>26</v>
      </c>
      <c r="I28" s="76">
        <f t="shared" si="0"/>
        <v>0</v>
      </c>
      <c r="J28" s="77">
        <f t="shared" si="1"/>
        <v>2.53411306042885</v>
      </c>
      <c r="K28" s="78">
        <f>'No.5-12（方向別）'!K28+'No.5-56（方向別）'!B28</f>
        <v>9</v>
      </c>
      <c r="L28" s="75">
        <f>'No.5-12（方向別）'!L28+'No.5-56（方向別）'!C28</f>
        <v>2</v>
      </c>
      <c r="M28" s="75">
        <f>'No.5-12（方向別）'!M28+'No.5-56（方向別）'!D28</f>
        <v>11</v>
      </c>
      <c r="N28" s="74">
        <f>'No.5-12（方向別）'!N28+'No.5-56（方向別）'!E28</f>
        <v>1</v>
      </c>
      <c r="O28" s="75">
        <f>'No.5-12（方向別）'!O28+'No.5-56（方向別）'!F28</f>
        <v>0</v>
      </c>
      <c r="P28" s="75">
        <f>'No.5-12（方向別）'!P28+'No.5-56（方向別）'!G28</f>
        <v>1</v>
      </c>
      <c r="Q28" s="74">
        <f t="shared" si="5"/>
        <v>12</v>
      </c>
      <c r="R28" s="76">
        <f t="shared" si="2"/>
        <v>8.3333333333333339</v>
      </c>
      <c r="S28" s="77">
        <f t="shared" si="3"/>
        <v>1.2738853503184713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'No.5-34（方向別）'!B29+'No.5-34（方向別）'!K29</f>
        <v>22</v>
      </c>
      <c r="C29" s="87">
        <f>'No.5-34（方向別）'!C29+'No.5-34（方向別）'!L29</f>
        <v>2</v>
      </c>
      <c r="D29" s="87">
        <f>'No.5-34（方向別）'!D29+'No.5-34（方向別）'!M29</f>
        <v>24</v>
      </c>
      <c r="E29" s="86">
        <f>'No.5-34（方向別）'!E29+'No.5-34（方向別）'!N29</f>
        <v>1</v>
      </c>
      <c r="F29" s="87">
        <f>'No.5-34（方向別）'!F29+'No.5-34（方向別）'!O29</f>
        <v>0</v>
      </c>
      <c r="G29" s="87">
        <f>'No.5-34（方向別）'!G29+'No.5-34（方向別）'!P29</f>
        <v>1</v>
      </c>
      <c r="H29" s="86">
        <f t="shared" si="4"/>
        <v>25</v>
      </c>
      <c r="I29" s="88">
        <f t="shared" si="0"/>
        <v>4</v>
      </c>
      <c r="J29" s="89">
        <f t="shared" si="1"/>
        <v>2.4366471734892787</v>
      </c>
      <c r="K29" s="90">
        <f>'No.5-12（方向別）'!K29+'No.5-56（方向別）'!B29</f>
        <v>7</v>
      </c>
      <c r="L29" s="87">
        <f>'No.5-12（方向別）'!L29+'No.5-56（方向別）'!C29</f>
        <v>1</v>
      </c>
      <c r="M29" s="87">
        <f>'No.5-12（方向別）'!M29+'No.5-56（方向別）'!D29</f>
        <v>8</v>
      </c>
      <c r="N29" s="86">
        <f>'No.5-12（方向別）'!N29+'No.5-56（方向別）'!E29</f>
        <v>0</v>
      </c>
      <c r="O29" s="87">
        <f>'No.5-12（方向別）'!O29+'No.5-56（方向別）'!F29</f>
        <v>0</v>
      </c>
      <c r="P29" s="87">
        <f>'No.5-12（方向別）'!P29+'No.5-56（方向別）'!G29</f>
        <v>0</v>
      </c>
      <c r="Q29" s="86">
        <f t="shared" si="5"/>
        <v>8</v>
      </c>
      <c r="R29" s="88">
        <f t="shared" si="2"/>
        <v>0</v>
      </c>
      <c r="S29" s="89">
        <f t="shared" si="3"/>
        <v>0.84925690021231426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'No.5-34（方向別）'!B30+'No.5-34（方向別）'!K30</f>
        <v>118</v>
      </c>
      <c r="C30" s="94">
        <f>'No.5-34（方向別）'!C30+'No.5-34（方向別）'!L30</f>
        <v>12</v>
      </c>
      <c r="D30" s="94">
        <f>'No.5-34（方向別）'!D30+'No.5-34（方向別）'!M30</f>
        <v>130</v>
      </c>
      <c r="E30" s="93">
        <f>'No.5-34（方向別）'!E30+'No.5-34（方向別）'!N30</f>
        <v>1</v>
      </c>
      <c r="F30" s="94">
        <f>'No.5-34（方向別）'!F30+'No.5-34（方向別）'!O30</f>
        <v>1</v>
      </c>
      <c r="G30" s="94">
        <f>'No.5-34（方向別）'!G30+'No.5-34（方向別）'!P30</f>
        <v>2</v>
      </c>
      <c r="H30" s="93">
        <f t="shared" si="4"/>
        <v>132</v>
      </c>
      <c r="I30" s="95">
        <f t="shared" si="0"/>
        <v>1.5151515151515151</v>
      </c>
      <c r="J30" s="96">
        <f t="shared" si="1"/>
        <v>12.865497076023392</v>
      </c>
      <c r="K30" s="97">
        <f>'No.5-12（方向別）'!K30+'No.5-56（方向別）'!B30</f>
        <v>50</v>
      </c>
      <c r="L30" s="94">
        <f>'No.5-12（方向別）'!L30+'No.5-56（方向別）'!C30</f>
        <v>5</v>
      </c>
      <c r="M30" s="94">
        <f>'No.5-12（方向別）'!M30+'No.5-56（方向別）'!D30</f>
        <v>55</v>
      </c>
      <c r="N30" s="93">
        <f>'No.5-12（方向別）'!N30+'No.5-56（方向別）'!E30</f>
        <v>1</v>
      </c>
      <c r="O30" s="94">
        <f>'No.5-12（方向別）'!O30+'No.5-56（方向別）'!F30</f>
        <v>2</v>
      </c>
      <c r="P30" s="94">
        <f>'No.5-12（方向別）'!P30+'No.5-56（方向別）'!G30</f>
        <v>3</v>
      </c>
      <c r="Q30" s="93">
        <f t="shared" si="5"/>
        <v>58</v>
      </c>
      <c r="R30" s="95">
        <f t="shared" si="2"/>
        <v>5.1724137931034484</v>
      </c>
      <c r="S30" s="96">
        <f t="shared" si="3"/>
        <v>6.1571125265392785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'No.5-34（方向別）'!B31+'No.5-34（方向別）'!K31</f>
        <v>12</v>
      </c>
      <c r="C31" s="100">
        <f>'No.5-34（方向別）'!C31+'No.5-34（方向別）'!L31</f>
        <v>1</v>
      </c>
      <c r="D31" s="100">
        <f>'No.5-34（方向別）'!D31+'No.5-34（方向別）'!M31</f>
        <v>13</v>
      </c>
      <c r="E31" s="99">
        <f>'No.5-34（方向別）'!E31+'No.5-34（方向別）'!N31</f>
        <v>1</v>
      </c>
      <c r="F31" s="100">
        <f>'No.5-34（方向別）'!F31+'No.5-34（方向別）'!O31</f>
        <v>0</v>
      </c>
      <c r="G31" s="100">
        <f>'No.5-34（方向別）'!G31+'No.5-34（方向別）'!P31</f>
        <v>1</v>
      </c>
      <c r="H31" s="99">
        <f t="shared" si="4"/>
        <v>14</v>
      </c>
      <c r="I31" s="101">
        <f t="shared" si="0"/>
        <v>7.1428571428571423</v>
      </c>
      <c r="J31" s="102">
        <f t="shared" si="1"/>
        <v>1.364522417153996</v>
      </c>
      <c r="K31" s="103">
        <f>'No.5-12（方向別）'!K31+'No.5-56（方向別）'!B31</f>
        <v>17</v>
      </c>
      <c r="L31" s="100">
        <f>'No.5-12（方向別）'!L31+'No.5-56（方向別）'!C31</f>
        <v>2</v>
      </c>
      <c r="M31" s="100">
        <f>'No.5-12（方向別）'!M31+'No.5-56（方向別）'!D31</f>
        <v>19</v>
      </c>
      <c r="N31" s="99">
        <f>'No.5-12（方向別）'!N31+'No.5-56（方向別）'!E31</f>
        <v>2</v>
      </c>
      <c r="O31" s="100">
        <f>'No.5-12（方向別）'!O31+'No.5-56（方向別）'!F31</f>
        <v>0</v>
      </c>
      <c r="P31" s="100">
        <f>'No.5-12（方向別）'!P31+'No.5-56（方向別）'!G31</f>
        <v>2</v>
      </c>
      <c r="Q31" s="99">
        <f t="shared" si="5"/>
        <v>21</v>
      </c>
      <c r="R31" s="101">
        <f t="shared" si="2"/>
        <v>9.5238095238095237</v>
      </c>
      <c r="S31" s="102">
        <f t="shared" si="3"/>
        <v>2.2292993630573248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'No.5-34（方向別）'!B32+'No.5-34（方向別）'!K32</f>
        <v>15</v>
      </c>
      <c r="C32" s="75">
        <f>'No.5-34（方向別）'!C32+'No.5-34（方向別）'!L32</f>
        <v>0</v>
      </c>
      <c r="D32" s="75">
        <f>'No.5-34（方向別）'!D32+'No.5-34（方向別）'!M32</f>
        <v>15</v>
      </c>
      <c r="E32" s="74">
        <f>'No.5-34（方向別）'!E32+'No.5-34（方向別）'!N32</f>
        <v>1</v>
      </c>
      <c r="F32" s="75">
        <f>'No.5-34（方向別）'!F32+'No.5-34（方向別）'!O32</f>
        <v>1</v>
      </c>
      <c r="G32" s="75">
        <f>'No.5-34（方向別）'!G32+'No.5-34（方向別）'!P32</f>
        <v>2</v>
      </c>
      <c r="H32" s="74">
        <f t="shared" si="4"/>
        <v>17</v>
      </c>
      <c r="I32" s="76">
        <f t="shared" si="0"/>
        <v>11.76470588235294</v>
      </c>
      <c r="J32" s="77">
        <f t="shared" si="1"/>
        <v>1.6569200779727096</v>
      </c>
      <c r="K32" s="78">
        <f>'No.5-12（方向別）'!K32+'No.5-56（方向別）'!B32</f>
        <v>9</v>
      </c>
      <c r="L32" s="75">
        <f>'No.5-12（方向別）'!L32+'No.5-56（方向別）'!C32</f>
        <v>2</v>
      </c>
      <c r="M32" s="75">
        <f>'No.5-12（方向別）'!M32+'No.5-56（方向別）'!D32</f>
        <v>11</v>
      </c>
      <c r="N32" s="74">
        <f>'No.5-12（方向別）'!N32+'No.5-56（方向別）'!E32</f>
        <v>0</v>
      </c>
      <c r="O32" s="75">
        <f>'No.5-12（方向別）'!O32+'No.5-56（方向別）'!F32</f>
        <v>1</v>
      </c>
      <c r="P32" s="75">
        <f>'No.5-12（方向別）'!P32+'No.5-56（方向別）'!G32</f>
        <v>1</v>
      </c>
      <c r="Q32" s="74">
        <f t="shared" si="5"/>
        <v>12</v>
      </c>
      <c r="R32" s="76">
        <f t="shared" si="2"/>
        <v>8.3333333333333339</v>
      </c>
      <c r="S32" s="77">
        <f t="shared" si="3"/>
        <v>1.2738853503184713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'No.5-34（方向別）'!B33+'No.5-34（方向別）'!K33</f>
        <v>23</v>
      </c>
      <c r="C33" s="75">
        <f>'No.5-34（方向別）'!C33+'No.5-34（方向別）'!L33</f>
        <v>1</v>
      </c>
      <c r="D33" s="75">
        <f>'No.5-34（方向別）'!D33+'No.5-34（方向別）'!M33</f>
        <v>24</v>
      </c>
      <c r="E33" s="74">
        <f>'No.5-34（方向別）'!E33+'No.5-34（方向別）'!N33</f>
        <v>0</v>
      </c>
      <c r="F33" s="75">
        <f>'No.5-34（方向別）'!F33+'No.5-34（方向別）'!O33</f>
        <v>0</v>
      </c>
      <c r="G33" s="75">
        <f>'No.5-34（方向別）'!G33+'No.5-34（方向別）'!P33</f>
        <v>0</v>
      </c>
      <c r="H33" s="74">
        <f t="shared" si="4"/>
        <v>24</v>
      </c>
      <c r="I33" s="76">
        <f t="shared" si="0"/>
        <v>0</v>
      </c>
      <c r="J33" s="77">
        <f t="shared" si="1"/>
        <v>2.3391812865497075</v>
      </c>
      <c r="K33" s="78">
        <f>'No.5-12（方向別）'!K33+'No.5-56（方向別）'!B33</f>
        <v>10</v>
      </c>
      <c r="L33" s="75">
        <f>'No.5-12（方向別）'!L33+'No.5-56（方向別）'!C33</f>
        <v>1</v>
      </c>
      <c r="M33" s="75">
        <f>'No.5-12（方向別）'!M33+'No.5-56（方向別）'!D33</f>
        <v>11</v>
      </c>
      <c r="N33" s="74">
        <f>'No.5-12（方向別）'!N33+'No.5-56（方向別）'!E33</f>
        <v>0</v>
      </c>
      <c r="O33" s="75">
        <f>'No.5-12（方向別）'!O33+'No.5-56（方向別）'!F33</f>
        <v>0</v>
      </c>
      <c r="P33" s="75">
        <f>'No.5-12（方向別）'!P33+'No.5-56（方向別）'!G33</f>
        <v>0</v>
      </c>
      <c r="Q33" s="74">
        <f t="shared" si="5"/>
        <v>11</v>
      </c>
      <c r="R33" s="76">
        <f t="shared" si="2"/>
        <v>0</v>
      </c>
      <c r="S33" s="77">
        <f t="shared" si="3"/>
        <v>1.167728237791932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'No.5-34（方向別）'!B34+'No.5-34（方向別）'!K34</f>
        <v>16</v>
      </c>
      <c r="C34" s="75">
        <f>'No.5-34（方向別）'!C34+'No.5-34（方向別）'!L34</f>
        <v>1</v>
      </c>
      <c r="D34" s="75">
        <f>'No.5-34（方向別）'!D34+'No.5-34（方向別）'!M34</f>
        <v>17</v>
      </c>
      <c r="E34" s="74">
        <f>'No.5-34（方向別）'!E34+'No.5-34（方向別）'!N34</f>
        <v>0</v>
      </c>
      <c r="F34" s="75">
        <f>'No.5-34（方向別）'!F34+'No.5-34（方向別）'!O34</f>
        <v>0</v>
      </c>
      <c r="G34" s="75">
        <f>'No.5-34（方向別）'!G34+'No.5-34（方向別）'!P34</f>
        <v>0</v>
      </c>
      <c r="H34" s="74">
        <f t="shared" si="4"/>
        <v>17</v>
      </c>
      <c r="I34" s="76">
        <f t="shared" si="0"/>
        <v>0</v>
      </c>
      <c r="J34" s="77">
        <f t="shared" si="1"/>
        <v>1.6569200779727096</v>
      </c>
      <c r="K34" s="78">
        <f>'No.5-12（方向別）'!K34+'No.5-56（方向別）'!B34</f>
        <v>13</v>
      </c>
      <c r="L34" s="75">
        <f>'No.5-12（方向別）'!L34+'No.5-56（方向別）'!C34</f>
        <v>4</v>
      </c>
      <c r="M34" s="75">
        <f>'No.5-12（方向別）'!M34+'No.5-56（方向別）'!D34</f>
        <v>17</v>
      </c>
      <c r="N34" s="74">
        <f>'No.5-12（方向別）'!N34+'No.5-56（方向別）'!E34</f>
        <v>0</v>
      </c>
      <c r="O34" s="75">
        <f>'No.5-12（方向別）'!O34+'No.5-56（方向別）'!F34</f>
        <v>0</v>
      </c>
      <c r="P34" s="75">
        <f>'No.5-12（方向別）'!P34+'No.5-56（方向別）'!G34</f>
        <v>0</v>
      </c>
      <c r="Q34" s="74">
        <f t="shared" si="5"/>
        <v>17</v>
      </c>
      <c r="R34" s="76">
        <f t="shared" si="2"/>
        <v>0</v>
      </c>
      <c r="S34" s="77">
        <f t="shared" si="3"/>
        <v>1.8046709129511678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'No.5-34（方向別）'!B35+'No.5-34（方向別）'!K35</f>
        <v>14</v>
      </c>
      <c r="C35" s="75">
        <f>'No.5-34（方向別）'!C35+'No.5-34（方向別）'!L35</f>
        <v>0</v>
      </c>
      <c r="D35" s="75">
        <f>'No.5-34（方向別）'!D35+'No.5-34（方向別）'!M35</f>
        <v>14</v>
      </c>
      <c r="E35" s="74">
        <f>'No.5-34（方向別）'!E35+'No.5-34（方向別）'!N35</f>
        <v>1</v>
      </c>
      <c r="F35" s="75">
        <f>'No.5-34（方向別）'!F35+'No.5-34（方向別）'!O35</f>
        <v>1</v>
      </c>
      <c r="G35" s="75">
        <f>'No.5-34（方向別）'!G35+'No.5-34（方向別）'!P35</f>
        <v>2</v>
      </c>
      <c r="H35" s="74">
        <f t="shared" si="4"/>
        <v>16</v>
      </c>
      <c r="I35" s="76">
        <f t="shared" si="0"/>
        <v>12.5</v>
      </c>
      <c r="J35" s="77">
        <f t="shared" si="1"/>
        <v>1.5594541910331385</v>
      </c>
      <c r="K35" s="78">
        <f>'No.5-12（方向別）'!K35+'No.5-56（方向別）'!B35</f>
        <v>5</v>
      </c>
      <c r="L35" s="75">
        <f>'No.5-12（方向別）'!L35+'No.5-56（方向別）'!C35</f>
        <v>2</v>
      </c>
      <c r="M35" s="75">
        <f>'No.5-12（方向別）'!M35+'No.5-56（方向別）'!D35</f>
        <v>7</v>
      </c>
      <c r="N35" s="74">
        <f>'No.5-12（方向別）'!N35+'No.5-56（方向別）'!E35</f>
        <v>2</v>
      </c>
      <c r="O35" s="75">
        <f>'No.5-12（方向別）'!O35+'No.5-56（方向別）'!F35</f>
        <v>0</v>
      </c>
      <c r="P35" s="75">
        <f>'No.5-12（方向別）'!P35+'No.5-56（方向別）'!G35</f>
        <v>2</v>
      </c>
      <c r="Q35" s="74">
        <f t="shared" si="5"/>
        <v>9</v>
      </c>
      <c r="R35" s="76">
        <f t="shared" si="2"/>
        <v>22.222222222222221</v>
      </c>
      <c r="S35" s="77">
        <f t="shared" si="3"/>
        <v>0.95541401273885351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'No.5-34（方向別）'!B36+'No.5-34（方向別）'!K36</f>
        <v>22</v>
      </c>
      <c r="C36" s="87">
        <f>'No.5-34（方向別）'!C36+'No.5-34（方向別）'!L36</f>
        <v>2</v>
      </c>
      <c r="D36" s="87">
        <f>'No.5-34（方向別）'!D36+'No.5-34（方向別）'!M36</f>
        <v>24</v>
      </c>
      <c r="E36" s="86">
        <f>'No.5-34（方向別）'!E36+'No.5-34（方向別）'!N36</f>
        <v>2</v>
      </c>
      <c r="F36" s="87">
        <f>'No.5-34（方向別）'!F36+'No.5-34（方向別）'!O36</f>
        <v>0</v>
      </c>
      <c r="G36" s="87">
        <f>'No.5-34（方向別）'!G36+'No.5-34（方向別）'!P36</f>
        <v>2</v>
      </c>
      <c r="H36" s="86">
        <f t="shared" si="4"/>
        <v>26</v>
      </c>
      <c r="I36" s="88">
        <f t="shared" si="0"/>
        <v>7.6923076923076916</v>
      </c>
      <c r="J36" s="89">
        <f t="shared" si="1"/>
        <v>2.53411306042885</v>
      </c>
      <c r="K36" s="90">
        <f>'No.5-12（方向別）'!K36+'No.5-56（方向別）'!B36</f>
        <v>11</v>
      </c>
      <c r="L36" s="87">
        <f>'No.5-12（方向別）'!L36+'No.5-56（方向別）'!C36</f>
        <v>1</v>
      </c>
      <c r="M36" s="87">
        <f>'No.5-12（方向別）'!M36+'No.5-56（方向別）'!D36</f>
        <v>12</v>
      </c>
      <c r="N36" s="86">
        <f>'No.5-12（方向別）'!N36+'No.5-56（方向別）'!E36</f>
        <v>0</v>
      </c>
      <c r="O36" s="87">
        <f>'No.5-12（方向別）'!O36+'No.5-56（方向別）'!F36</f>
        <v>0</v>
      </c>
      <c r="P36" s="87">
        <f>'No.5-12（方向別）'!P36+'No.5-56（方向別）'!G36</f>
        <v>0</v>
      </c>
      <c r="Q36" s="86">
        <f t="shared" si="5"/>
        <v>12</v>
      </c>
      <c r="R36" s="88">
        <f t="shared" si="2"/>
        <v>0</v>
      </c>
      <c r="S36" s="89">
        <f t="shared" si="3"/>
        <v>1.2738853503184713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'No.5-34（方向別）'!B37+'No.5-34（方向別）'!K37</f>
        <v>102</v>
      </c>
      <c r="C37" s="94">
        <f>'No.5-34（方向別）'!C37+'No.5-34（方向別）'!L37</f>
        <v>5</v>
      </c>
      <c r="D37" s="94">
        <f>'No.5-34（方向別）'!D37+'No.5-34（方向別）'!M37</f>
        <v>107</v>
      </c>
      <c r="E37" s="93">
        <f>'No.5-34（方向別）'!E37+'No.5-34（方向別）'!N37</f>
        <v>5</v>
      </c>
      <c r="F37" s="94">
        <f>'No.5-34（方向別）'!F37+'No.5-34（方向別）'!O37</f>
        <v>2</v>
      </c>
      <c r="G37" s="94">
        <f>'No.5-34（方向別）'!G37+'No.5-34（方向別）'!P37</f>
        <v>7</v>
      </c>
      <c r="H37" s="93">
        <f t="shared" si="4"/>
        <v>114</v>
      </c>
      <c r="I37" s="95">
        <f t="shared" si="0"/>
        <v>6.1403508771929829</v>
      </c>
      <c r="J37" s="96">
        <f t="shared" si="1"/>
        <v>11.111111111111111</v>
      </c>
      <c r="K37" s="97">
        <f>'No.5-12（方向別）'!K37+'No.5-56（方向別）'!B37</f>
        <v>65</v>
      </c>
      <c r="L37" s="94">
        <f>'No.5-12（方向別）'!L37+'No.5-56（方向別）'!C37</f>
        <v>12</v>
      </c>
      <c r="M37" s="94">
        <f>'No.5-12（方向別）'!M37+'No.5-56（方向別）'!D37</f>
        <v>77</v>
      </c>
      <c r="N37" s="93">
        <f>'No.5-12（方向別）'!N37+'No.5-56（方向別）'!E37</f>
        <v>4</v>
      </c>
      <c r="O37" s="94">
        <f>'No.5-12（方向別）'!O37+'No.5-56（方向別）'!F37</f>
        <v>1</v>
      </c>
      <c r="P37" s="94">
        <f>'No.5-12（方向別）'!P37+'No.5-56（方向別）'!G37</f>
        <v>5</v>
      </c>
      <c r="Q37" s="93">
        <f t="shared" si="5"/>
        <v>82</v>
      </c>
      <c r="R37" s="95">
        <f t="shared" si="2"/>
        <v>6.0975609756097562</v>
      </c>
      <c r="S37" s="96">
        <f t="shared" si="3"/>
        <v>8.7048832271762215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'No.5-34（方向別）'!B38+'No.5-34（方向別）'!K38</f>
        <v>112</v>
      </c>
      <c r="C38" s="105">
        <f>'No.5-34（方向別）'!C38+'No.5-34（方向別）'!L38</f>
        <v>13</v>
      </c>
      <c r="D38" s="94">
        <f>'No.5-34（方向別）'!D38+'No.5-34（方向別）'!M38</f>
        <v>125</v>
      </c>
      <c r="E38" s="104">
        <f>'No.5-34（方向別）'!E38+'No.5-34（方向別）'!N38</f>
        <v>3</v>
      </c>
      <c r="F38" s="105">
        <f>'No.5-34（方向別）'!F38+'No.5-34（方向別）'!O38</f>
        <v>1</v>
      </c>
      <c r="G38" s="94">
        <f>'No.5-34（方向別）'!G38+'No.5-34（方向別）'!P38</f>
        <v>4</v>
      </c>
      <c r="H38" s="93">
        <f t="shared" si="4"/>
        <v>129</v>
      </c>
      <c r="I38" s="95">
        <f t="shared" si="0"/>
        <v>3.1007751937984493</v>
      </c>
      <c r="J38" s="96">
        <f t="shared" si="1"/>
        <v>12.573099415204679</v>
      </c>
      <c r="K38" s="106">
        <f>'No.5-12（方向別）'!K38+'No.5-56（方向別）'!B38</f>
        <v>75</v>
      </c>
      <c r="L38" s="105">
        <f>'No.5-12（方向別）'!L38+'No.5-56（方向別）'!C38</f>
        <v>8</v>
      </c>
      <c r="M38" s="94">
        <f>'No.5-12（方向別）'!M38+'No.5-56（方向別）'!D38</f>
        <v>83</v>
      </c>
      <c r="N38" s="104">
        <f>'No.5-12（方向別）'!N38+'No.5-56（方向別）'!E38</f>
        <v>4</v>
      </c>
      <c r="O38" s="105">
        <f>'No.5-12（方向別）'!O38+'No.5-56（方向別）'!F38</f>
        <v>4</v>
      </c>
      <c r="P38" s="94">
        <f>'No.5-12（方向別）'!P38+'No.5-56（方向別）'!G38</f>
        <v>8</v>
      </c>
      <c r="Q38" s="93">
        <f t="shared" si="5"/>
        <v>91</v>
      </c>
      <c r="R38" s="95">
        <f t="shared" si="2"/>
        <v>8.7912087912087902</v>
      </c>
      <c r="S38" s="96">
        <f t="shared" si="3"/>
        <v>9.6602972399150744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6" t="s">
        <v>32</v>
      </c>
      <c r="B39" s="104">
        <f>'No.5-34（方向別）'!B39+'No.5-34（方向別）'!K39</f>
        <v>64</v>
      </c>
      <c r="C39" s="105">
        <f>'No.5-34（方向別）'!C39+'No.5-34（方向別）'!L39</f>
        <v>16</v>
      </c>
      <c r="D39" s="94">
        <f>'No.5-34（方向別）'!D39+'No.5-34（方向別）'!M39</f>
        <v>80</v>
      </c>
      <c r="E39" s="104">
        <f>'No.5-34（方向別）'!E39+'No.5-34（方向別）'!N39</f>
        <v>1</v>
      </c>
      <c r="F39" s="105">
        <f>'No.5-34（方向別）'!F39+'No.5-34（方向別）'!O39</f>
        <v>0</v>
      </c>
      <c r="G39" s="94">
        <f>'No.5-34（方向別）'!G39+'No.5-34（方向別）'!P39</f>
        <v>1</v>
      </c>
      <c r="H39" s="93">
        <f t="shared" si="4"/>
        <v>81</v>
      </c>
      <c r="I39" s="95">
        <f t="shared" si="0"/>
        <v>1.2345679012345678</v>
      </c>
      <c r="J39" s="96">
        <f t="shared" si="1"/>
        <v>7.8947368421052637</v>
      </c>
      <c r="K39" s="106">
        <f>'No.5-12（方向別）'!K39+'No.5-56（方向別）'!B39</f>
        <v>44</v>
      </c>
      <c r="L39" s="105">
        <f>'No.5-12（方向別）'!L39+'No.5-56（方向別）'!C39</f>
        <v>15</v>
      </c>
      <c r="M39" s="94">
        <f>'No.5-12（方向別）'!M39+'No.5-56（方向別）'!D39</f>
        <v>59</v>
      </c>
      <c r="N39" s="104">
        <f>'No.5-12（方向別）'!N39+'No.5-56（方向別）'!E39</f>
        <v>0</v>
      </c>
      <c r="O39" s="105">
        <f>'No.5-12（方向別）'!O39+'No.5-56（方向別）'!F39</f>
        <v>3</v>
      </c>
      <c r="P39" s="94">
        <f>'No.5-12（方向別）'!P39+'No.5-56（方向別）'!G39</f>
        <v>3</v>
      </c>
      <c r="Q39" s="93">
        <f t="shared" si="5"/>
        <v>62</v>
      </c>
      <c r="R39" s="95">
        <f t="shared" si="2"/>
        <v>4.838709677419355</v>
      </c>
      <c r="S39" s="96">
        <f t="shared" si="3"/>
        <v>6.5817409766454356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6" t="s">
        <v>33</v>
      </c>
      <c r="B40" s="104">
        <f>'No.5-34（方向別）'!B40+'No.5-34（方向別）'!K40</f>
        <v>46</v>
      </c>
      <c r="C40" s="105">
        <f>'No.5-34（方向別）'!C40+'No.5-34（方向別）'!L40</f>
        <v>7</v>
      </c>
      <c r="D40" s="94">
        <f>'No.5-34（方向別）'!D40+'No.5-34（方向別）'!M40</f>
        <v>53</v>
      </c>
      <c r="E40" s="104">
        <f>'No.5-34（方向別）'!E40+'No.5-34（方向別）'!N40</f>
        <v>2</v>
      </c>
      <c r="F40" s="105">
        <f>'No.5-34（方向別）'!F40+'No.5-34（方向別）'!O40</f>
        <v>3</v>
      </c>
      <c r="G40" s="94">
        <f>'No.5-34（方向別）'!G40+'No.5-34（方向別）'!P40</f>
        <v>5</v>
      </c>
      <c r="H40" s="93">
        <f t="shared" si="4"/>
        <v>58</v>
      </c>
      <c r="I40" s="95">
        <f t="shared" si="0"/>
        <v>8.6206896551724146</v>
      </c>
      <c r="J40" s="96">
        <f t="shared" si="1"/>
        <v>5.6530214424951266</v>
      </c>
      <c r="K40" s="106">
        <f>'No.5-12（方向別）'!K40+'No.5-56（方向別）'!B40</f>
        <v>48</v>
      </c>
      <c r="L40" s="105">
        <f>'No.5-12（方向別）'!L40+'No.5-56（方向別）'!C40</f>
        <v>3</v>
      </c>
      <c r="M40" s="94">
        <f>'No.5-12（方向別）'!M40+'No.5-56（方向別）'!D40</f>
        <v>51</v>
      </c>
      <c r="N40" s="104">
        <f>'No.5-12（方向別）'!N40+'No.5-56（方向別）'!E40</f>
        <v>1</v>
      </c>
      <c r="O40" s="105">
        <f>'No.5-12（方向別）'!O40+'No.5-56（方向別）'!F40</f>
        <v>1</v>
      </c>
      <c r="P40" s="94">
        <f>'No.5-12（方向別）'!P40+'No.5-56（方向別）'!G40</f>
        <v>2</v>
      </c>
      <c r="Q40" s="93">
        <f t="shared" si="5"/>
        <v>53</v>
      </c>
      <c r="R40" s="95">
        <f t="shared" si="2"/>
        <v>3.773584905660377</v>
      </c>
      <c r="S40" s="96">
        <f t="shared" si="3"/>
        <v>5.6263269639065818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6" t="s">
        <v>34</v>
      </c>
      <c r="B41" s="104">
        <f>'No.5-34（方向別）'!B41+'No.5-34（方向別）'!K41</f>
        <v>65</v>
      </c>
      <c r="C41" s="105">
        <f>'No.5-34（方向別）'!C41+'No.5-34（方向別）'!L41</f>
        <v>9</v>
      </c>
      <c r="D41" s="94">
        <f>'No.5-34（方向別）'!D41+'No.5-34（方向別）'!M41</f>
        <v>74</v>
      </c>
      <c r="E41" s="104">
        <f>'No.5-34（方向別）'!E41+'No.5-34（方向別）'!N41</f>
        <v>1</v>
      </c>
      <c r="F41" s="105">
        <f>'No.5-34（方向別）'!F41+'No.5-34（方向別）'!O41</f>
        <v>3</v>
      </c>
      <c r="G41" s="94">
        <f>'No.5-34（方向別）'!G41+'No.5-34（方向別）'!P41</f>
        <v>4</v>
      </c>
      <c r="H41" s="93">
        <f t="shared" si="4"/>
        <v>78</v>
      </c>
      <c r="I41" s="95">
        <f t="shared" si="0"/>
        <v>5.1282051282051277</v>
      </c>
      <c r="J41" s="96">
        <f t="shared" si="1"/>
        <v>7.60233918128655</v>
      </c>
      <c r="K41" s="106">
        <f>'No.5-12（方向別）'!K41+'No.5-56（方向別）'!B41</f>
        <v>60</v>
      </c>
      <c r="L41" s="105">
        <f>'No.5-12（方向別）'!L41+'No.5-56（方向別）'!C41</f>
        <v>5</v>
      </c>
      <c r="M41" s="94">
        <f>'No.5-12（方向別）'!M41+'No.5-56（方向別）'!D41</f>
        <v>65</v>
      </c>
      <c r="N41" s="104">
        <f>'No.5-12（方向別）'!N41+'No.5-56（方向別）'!E41</f>
        <v>1</v>
      </c>
      <c r="O41" s="105">
        <f>'No.5-12（方向別）'!O41+'No.5-56（方向別）'!F41</f>
        <v>5</v>
      </c>
      <c r="P41" s="94">
        <f>'No.5-12（方向別）'!P41+'No.5-56（方向別）'!G41</f>
        <v>6</v>
      </c>
      <c r="Q41" s="93">
        <f t="shared" si="5"/>
        <v>71</v>
      </c>
      <c r="R41" s="95">
        <f t="shared" si="2"/>
        <v>8.4507042253521139</v>
      </c>
      <c r="S41" s="96">
        <f t="shared" si="3"/>
        <v>7.5371549893842884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6" t="s">
        <v>35</v>
      </c>
      <c r="B42" s="104">
        <f>'No.5-34（方向別）'!B42+'No.5-34（方向別）'!K42</f>
        <v>60</v>
      </c>
      <c r="C42" s="105">
        <f>'No.5-34（方向別）'!C42+'No.5-34（方向別）'!L42</f>
        <v>1</v>
      </c>
      <c r="D42" s="94">
        <f>'No.5-34（方向別）'!D42+'No.5-34（方向別）'!M42</f>
        <v>61</v>
      </c>
      <c r="E42" s="104">
        <f>'No.5-34（方向別）'!E42+'No.5-34（方向別）'!N42</f>
        <v>1</v>
      </c>
      <c r="F42" s="105">
        <f>'No.5-34（方向別）'!F42+'No.5-34（方向別）'!O42</f>
        <v>1</v>
      </c>
      <c r="G42" s="94">
        <f>'No.5-34（方向別）'!G42+'No.5-34（方向別）'!P42</f>
        <v>2</v>
      </c>
      <c r="H42" s="93">
        <f t="shared" si="4"/>
        <v>63</v>
      </c>
      <c r="I42" s="95">
        <f t="shared" si="0"/>
        <v>3.1746031746031744</v>
      </c>
      <c r="J42" s="96">
        <f t="shared" si="1"/>
        <v>6.1403508771929829</v>
      </c>
      <c r="K42" s="106">
        <f>'No.5-12（方向別）'!K42+'No.5-56（方向別）'!B42</f>
        <v>64</v>
      </c>
      <c r="L42" s="105">
        <f>'No.5-12（方向別）'!L42+'No.5-56（方向別）'!C42</f>
        <v>10</v>
      </c>
      <c r="M42" s="94">
        <f>'No.5-12（方向別）'!M42+'No.5-56（方向別）'!D42</f>
        <v>74</v>
      </c>
      <c r="N42" s="104">
        <f>'No.5-12（方向別）'!N42+'No.5-56（方向別）'!E42</f>
        <v>1</v>
      </c>
      <c r="O42" s="105">
        <f>'No.5-12（方向別）'!O42+'No.5-56（方向別）'!F42</f>
        <v>1</v>
      </c>
      <c r="P42" s="94">
        <f>'No.5-12（方向別）'!P42+'No.5-56（方向別）'!G42</f>
        <v>2</v>
      </c>
      <c r="Q42" s="93">
        <f t="shared" si="5"/>
        <v>76</v>
      </c>
      <c r="R42" s="95">
        <f t="shared" si="2"/>
        <v>2.6315789473684212</v>
      </c>
      <c r="S42" s="96">
        <f t="shared" si="3"/>
        <v>8.0679405520169851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6" t="s">
        <v>36</v>
      </c>
      <c r="B43" s="104">
        <f>'No.5-34（方向別）'!B43+'No.5-34（方向別）'!K43</f>
        <v>71</v>
      </c>
      <c r="C43" s="105">
        <f>'No.5-34（方向別）'!C43+'No.5-34（方向別）'!L43</f>
        <v>10</v>
      </c>
      <c r="D43" s="94">
        <f>'No.5-34（方向別）'!D43+'No.5-34（方向別）'!M43</f>
        <v>81</v>
      </c>
      <c r="E43" s="104">
        <f>'No.5-34（方向別）'!E43+'No.5-34（方向別）'!N43</f>
        <v>1</v>
      </c>
      <c r="F43" s="105">
        <f>'No.5-34（方向別）'!F43+'No.5-34（方向別）'!O43</f>
        <v>4</v>
      </c>
      <c r="G43" s="94">
        <f>'No.5-34（方向別）'!G43+'No.5-34（方向別）'!P43</f>
        <v>5</v>
      </c>
      <c r="H43" s="93">
        <f t="shared" si="4"/>
        <v>86</v>
      </c>
      <c r="I43" s="95">
        <f t="shared" si="0"/>
        <v>5.8139534883720927</v>
      </c>
      <c r="J43" s="96">
        <f t="shared" si="1"/>
        <v>8.3820662768031191</v>
      </c>
      <c r="K43" s="106">
        <f>'No.5-12（方向別）'!K43+'No.5-56（方向別）'!B43</f>
        <v>59</v>
      </c>
      <c r="L43" s="105">
        <f>'No.5-12（方向別）'!L43+'No.5-56（方向別）'!C43</f>
        <v>10</v>
      </c>
      <c r="M43" s="94">
        <f>'No.5-12（方向別）'!M43+'No.5-56（方向別）'!D43</f>
        <v>69</v>
      </c>
      <c r="N43" s="104">
        <f>'No.5-12（方向別）'!N43+'No.5-56（方向別）'!E43</f>
        <v>2</v>
      </c>
      <c r="O43" s="105">
        <f>'No.5-12（方向別）'!O43+'No.5-56（方向別）'!F43</f>
        <v>6</v>
      </c>
      <c r="P43" s="94">
        <f>'No.5-12（方向別）'!P43+'No.5-56（方向別）'!G43</f>
        <v>8</v>
      </c>
      <c r="Q43" s="93">
        <f t="shared" si="5"/>
        <v>77</v>
      </c>
      <c r="R43" s="95">
        <f t="shared" si="2"/>
        <v>10.38961038961039</v>
      </c>
      <c r="S43" s="96">
        <f t="shared" si="3"/>
        <v>8.1740976645435239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6" t="s">
        <v>37</v>
      </c>
      <c r="B44" s="107">
        <f>'No.5-34（方向別）'!B44+'No.5-34（方向別）'!K44</f>
        <v>47</v>
      </c>
      <c r="C44" s="108">
        <f>'No.5-34（方向別）'!C44+'No.5-34（方向別）'!L44</f>
        <v>7</v>
      </c>
      <c r="D44" s="109">
        <f>'No.5-34（方向別）'!D44+'No.5-34（方向別）'!M44</f>
        <v>54</v>
      </c>
      <c r="E44" s="107">
        <f>'No.5-34（方向別）'!E44+'No.5-34（方向別）'!N44</f>
        <v>2</v>
      </c>
      <c r="F44" s="110">
        <f>'No.5-34（方向別）'!F44+'No.5-34（方向別）'!O44</f>
        <v>1</v>
      </c>
      <c r="G44" s="109">
        <f>'No.5-34（方向別）'!G44+'No.5-34（方向別）'!P44</f>
        <v>3</v>
      </c>
      <c r="H44" s="104">
        <f t="shared" si="4"/>
        <v>57</v>
      </c>
      <c r="I44" s="95">
        <f t="shared" si="0"/>
        <v>5.2631578947368425</v>
      </c>
      <c r="J44" s="96">
        <f t="shared" si="1"/>
        <v>5.5555555555555554</v>
      </c>
      <c r="K44" s="111">
        <f>'No.5-12（方向別）'!K44+'No.5-56（方向別）'!B44</f>
        <v>58</v>
      </c>
      <c r="L44" s="108">
        <f>'No.5-12（方向別）'!L44+'No.5-56（方向別）'!C44</f>
        <v>9</v>
      </c>
      <c r="M44" s="109">
        <f>'No.5-12（方向別）'!M44+'No.5-56（方向別）'!D44</f>
        <v>67</v>
      </c>
      <c r="N44" s="107">
        <f>'No.5-12（方向別）'!N44+'No.5-56（方向別）'!E44</f>
        <v>2</v>
      </c>
      <c r="O44" s="110">
        <f>'No.5-12（方向別）'!O44+'No.5-56（方向別）'!F44</f>
        <v>0</v>
      </c>
      <c r="P44" s="109">
        <f>'No.5-12（方向別）'!P44+'No.5-56（方向別）'!G44</f>
        <v>2</v>
      </c>
      <c r="Q44" s="104">
        <f t="shared" si="5"/>
        <v>69</v>
      </c>
      <c r="R44" s="95">
        <f t="shared" si="2"/>
        <v>2.8985507246376816</v>
      </c>
      <c r="S44" s="96">
        <f t="shared" si="3"/>
        <v>7.3248407643312099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'No.5-34（方向別）'!B45+'No.5-34（方向別）'!K45</f>
        <v>67</v>
      </c>
      <c r="C45" s="108">
        <f>'No.5-34（方向別）'!C45+'No.5-34（方向別）'!L45</f>
        <v>9</v>
      </c>
      <c r="D45" s="109">
        <f>'No.5-34（方向別）'!D45+'No.5-34（方向別）'!M45</f>
        <v>76</v>
      </c>
      <c r="E45" s="107">
        <f>'No.5-34（方向別）'!E45+'No.5-34（方向別）'!N45</f>
        <v>2</v>
      </c>
      <c r="F45" s="110">
        <f>'No.5-34（方向別）'!F45+'No.5-34（方向別）'!O45</f>
        <v>2</v>
      </c>
      <c r="G45" s="109">
        <f>'No.5-34（方向別）'!G45+'No.5-34（方向別）'!P45</f>
        <v>4</v>
      </c>
      <c r="H45" s="104">
        <f t="shared" si="4"/>
        <v>80</v>
      </c>
      <c r="I45" s="95">
        <f t="shared" si="0"/>
        <v>5</v>
      </c>
      <c r="J45" s="96">
        <f t="shared" si="1"/>
        <v>7.7972709551656925</v>
      </c>
      <c r="K45" s="111">
        <f>'No.5-12（方向別）'!K45+'No.5-56（方向別）'!B45</f>
        <v>79</v>
      </c>
      <c r="L45" s="108">
        <f>'No.5-12（方向別）'!L45+'No.5-56（方向別）'!C45</f>
        <v>15</v>
      </c>
      <c r="M45" s="109">
        <f>'No.5-12（方向別）'!M45+'No.5-56（方向別）'!D45</f>
        <v>94</v>
      </c>
      <c r="N45" s="107">
        <f>'No.5-12（方向別）'!N45+'No.5-56（方向別）'!E45</f>
        <v>3</v>
      </c>
      <c r="O45" s="110">
        <f>'No.5-12（方向別）'!O45+'No.5-56（方向別）'!F45</f>
        <v>2</v>
      </c>
      <c r="P45" s="109">
        <f>'No.5-12（方向別）'!P45+'No.5-56（方向別）'!G45</f>
        <v>5</v>
      </c>
      <c r="Q45" s="104">
        <f t="shared" si="5"/>
        <v>99</v>
      </c>
      <c r="R45" s="95">
        <f t="shared" si="2"/>
        <v>5.0505050505050502</v>
      </c>
      <c r="S45" s="96">
        <f t="shared" si="3"/>
        <v>10.509554140127388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'No.5-34（方向別）'!B46+'No.5-34（方向別）'!K46</f>
        <v>11</v>
      </c>
      <c r="C46" s="115">
        <f>'No.5-34（方向別）'!C46+'No.5-34（方向別）'!L46</f>
        <v>0</v>
      </c>
      <c r="D46" s="116">
        <f>'No.5-34（方向別）'!D46+'No.5-34（方向別）'!M46</f>
        <v>11</v>
      </c>
      <c r="E46" s="114">
        <f>'No.5-34（方向別）'!E46+'No.5-34（方向別）'!N46</f>
        <v>1</v>
      </c>
      <c r="F46" s="117">
        <f>'No.5-34（方向別）'!F46+'No.5-34（方向別）'!O46</f>
        <v>0</v>
      </c>
      <c r="G46" s="116">
        <f>'No.5-34（方向別）'!G46+'No.5-34（方向別）'!P46</f>
        <v>1</v>
      </c>
      <c r="H46" s="118">
        <f t="shared" si="4"/>
        <v>12</v>
      </c>
      <c r="I46" s="119">
        <f t="shared" si="0"/>
        <v>8.3333333333333339</v>
      </c>
      <c r="J46" s="120">
        <f t="shared" si="1"/>
        <v>1.1695906432748537</v>
      </c>
      <c r="K46" s="121">
        <f>'No.5-12（方向別）'!K46+'No.5-56（方向別）'!B46</f>
        <v>10</v>
      </c>
      <c r="L46" s="115">
        <f>'No.5-12（方向別）'!L46+'No.5-56（方向別）'!C46</f>
        <v>0</v>
      </c>
      <c r="M46" s="116">
        <f>'No.5-12（方向別）'!M46+'No.5-56（方向別）'!D46</f>
        <v>10</v>
      </c>
      <c r="N46" s="114">
        <f>'No.5-12（方向別）'!N46+'No.5-56（方向別）'!E46</f>
        <v>0</v>
      </c>
      <c r="O46" s="117">
        <f>'No.5-12（方向別）'!O46+'No.5-56（方向別）'!F46</f>
        <v>0</v>
      </c>
      <c r="P46" s="116">
        <f>'No.5-12（方向別）'!P46+'No.5-56（方向別）'!G46</f>
        <v>0</v>
      </c>
      <c r="Q46" s="118">
        <f t="shared" si="5"/>
        <v>10</v>
      </c>
      <c r="R46" s="119">
        <f t="shared" si="2"/>
        <v>0</v>
      </c>
      <c r="S46" s="120">
        <f t="shared" si="3"/>
        <v>1.0615711252653928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'No.5-34（方向別）'!B47+'No.5-34（方向別）'!K47</f>
        <v>6</v>
      </c>
      <c r="C47" s="124">
        <f>'No.5-34（方向別）'!C47+'No.5-34（方向別）'!L47</f>
        <v>1</v>
      </c>
      <c r="D47" s="125">
        <f>'No.5-34（方向別）'!D47+'No.5-34（方向別）'!M47</f>
        <v>7</v>
      </c>
      <c r="E47" s="123">
        <f>'No.5-34（方向別）'!E47+'No.5-34（方向別）'!N47</f>
        <v>0</v>
      </c>
      <c r="F47" s="126">
        <f>'No.5-34（方向別）'!F47+'No.5-34（方向別）'!O47</f>
        <v>0</v>
      </c>
      <c r="G47" s="125">
        <f>'No.5-34（方向別）'!G47+'No.5-34（方向別）'!P47</f>
        <v>0</v>
      </c>
      <c r="H47" s="127">
        <f t="shared" si="4"/>
        <v>7</v>
      </c>
      <c r="I47" s="128">
        <f t="shared" si="0"/>
        <v>0</v>
      </c>
      <c r="J47" s="129">
        <f t="shared" si="1"/>
        <v>0.68226120857699801</v>
      </c>
      <c r="K47" s="130">
        <f>'No.5-12（方向別）'!K47+'No.5-56（方向別）'!B47</f>
        <v>10</v>
      </c>
      <c r="L47" s="124">
        <f>'No.5-12（方向別）'!L47+'No.5-56（方向別）'!C47</f>
        <v>0</v>
      </c>
      <c r="M47" s="125">
        <f>'No.5-12（方向別）'!M47+'No.5-56（方向別）'!D47</f>
        <v>10</v>
      </c>
      <c r="N47" s="123">
        <f>'No.5-12（方向別）'!N47+'No.5-56（方向別）'!E47</f>
        <v>0</v>
      </c>
      <c r="O47" s="126">
        <f>'No.5-12（方向別）'!O47+'No.5-56（方向別）'!F47</f>
        <v>0</v>
      </c>
      <c r="P47" s="125">
        <f>'No.5-12（方向別）'!P47+'No.5-56（方向別）'!G47</f>
        <v>0</v>
      </c>
      <c r="Q47" s="127">
        <f t="shared" si="5"/>
        <v>10</v>
      </c>
      <c r="R47" s="128">
        <f t="shared" si="2"/>
        <v>0</v>
      </c>
      <c r="S47" s="129">
        <f t="shared" si="3"/>
        <v>1.0615711252653928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'No.5-34（方向別）'!B48+'No.5-34（方向別）'!K48</f>
        <v>14</v>
      </c>
      <c r="C48" s="124">
        <f>'No.5-34（方向別）'!C48+'No.5-34（方向別）'!L48</f>
        <v>0</v>
      </c>
      <c r="D48" s="125">
        <f>'No.5-34（方向別）'!D48+'No.5-34（方向別）'!M48</f>
        <v>14</v>
      </c>
      <c r="E48" s="123">
        <f>'No.5-34（方向別）'!E48+'No.5-34（方向別）'!N48</f>
        <v>0</v>
      </c>
      <c r="F48" s="126">
        <f>'No.5-34（方向別）'!F48+'No.5-34（方向別）'!O48</f>
        <v>0</v>
      </c>
      <c r="G48" s="125">
        <f>'No.5-34（方向別）'!G48+'No.5-34（方向別）'!P48</f>
        <v>0</v>
      </c>
      <c r="H48" s="127">
        <f t="shared" si="4"/>
        <v>14</v>
      </c>
      <c r="I48" s="128">
        <f t="shared" si="0"/>
        <v>0</v>
      </c>
      <c r="J48" s="129">
        <f t="shared" si="1"/>
        <v>1.364522417153996</v>
      </c>
      <c r="K48" s="130">
        <f>'No.5-12（方向別）'!K48+'No.5-56（方向別）'!B48</f>
        <v>12</v>
      </c>
      <c r="L48" s="124">
        <f>'No.5-12（方向別）'!L48+'No.5-56（方向別）'!C48</f>
        <v>1</v>
      </c>
      <c r="M48" s="125">
        <f>'No.5-12（方向別）'!M48+'No.5-56（方向別）'!D48</f>
        <v>13</v>
      </c>
      <c r="N48" s="123">
        <f>'No.5-12（方向別）'!N48+'No.5-56（方向別）'!E48</f>
        <v>0</v>
      </c>
      <c r="O48" s="126">
        <f>'No.5-12（方向別）'!O48+'No.5-56（方向別）'!F48</f>
        <v>0</v>
      </c>
      <c r="P48" s="125">
        <f>'No.5-12（方向別）'!P48+'No.5-56（方向別）'!G48</f>
        <v>0</v>
      </c>
      <c r="Q48" s="127">
        <f t="shared" si="5"/>
        <v>13</v>
      </c>
      <c r="R48" s="128">
        <f t="shared" si="2"/>
        <v>0</v>
      </c>
      <c r="S48" s="129">
        <f t="shared" si="3"/>
        <v>1.3800424628450105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'No.5-34（方向別）'!B49+'No.5-34（方向別）'!K49</f>
        <v>12</v>
      </c>
      <c r="C49" s="124">
        <f>'No.5-34（方向別）'!C49+'No.5-34（方向別）'!L49</f>
        <v>1</v>
      </c>
      <c r="D49" s="125">
        <f>'No.5-34（方向別）'!D49+'No.5-34（方向別）'!M49</f>
        <v>13</v>
      </c>
      <c r="E49" s="123">
        <f>'No.5-34（方向別）'!E49+'No.5-34（方向別）'!N49</f>
        <v>0</v>
      </c>
      <c r="F49" s="126">
        <f>'No.5-34（方向別）'!F49+'No.5-34（方向別）'!O49</f>
        <v>0</v>
      </c>
      <c r="G49" s="125">
        <f>'No.5-34（方向別）'!G49+'No.5-34（方向別）'!P49</f>
        <v>0</v>
      </c>
      <c r="H49" s="127">
        <f t="shared" si="4"/>
        <v>13</v>
      </c>
      <c r="I49" s="128">
        <f t="shared" si="0"/>
        <v>0</v>
      </c>
      <c r="J49" s="129">
        <f t="shared" si="1"/>
        <v>1.267056530214425</v>
      </c>
      <c r="K49" s="130">
        <f>'No.5-12（方向別）'!K49+'No.5-56（方向別）'!B49</f>
        <v>19</v>
      </c>
      <c r="L49" s="124">
        <f>'No.5-12（方向別）'!L49+'No.5-56（方向別）'!C49</f>
        <v>0</v>
      </c>
      <c r="M49" s="125">
        <f>'No.5-12（方向別）'!M49+'No.5-56（方向別）'!D49</f>
        <v>19</v>
      </c>
      <c r="N49" s="123">
        <f>'No.5-12（方向別）'!N49+'No.5-56（方向別）'!E49</f>
        <v>0</v>
      </c>
      <c r="O49" s="126">
        <f>'No.5-12（方向別）'!O49+'No.5-56（方向別）'!F49</f>
        <v>0</v>
      </c>
      <c r="P49" s="125">
        <f>'No.5-12（方向別）'!P49+'No.5-56（方向別）'!G49</f>
        <v>0</v>
      </c>
      <c r="Q49" s="127">
        <f t="shared" si="5"/>
        <v>19</v>
      </c>
      <c r="R49" s="128">
        <f t="shared" si="2"/>
        <v>0</v>
      </c>
      <c r="S49" s="129">
        <f t="shared" si="3"/>
        <v>2.0169851380042463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'No.5-34（方向別）'!B50+'No.5-34（方向別）'!K50</f>
        <v>12</v>
      </c>
      <c r="C50" s="75">
        <f>'No.5-34（方向別）'!C50+'No.5-34（方向別）'!L50</f>
        <v>0</v>
      </c>
      <c r="D50" s="75">
        <f>'No.5-34（方向別）'!D50+'No.5-34（方向別）'!M50</f>
        <v>12</v>
      </c>
      <c r="E50" s="74">
        <f>'No.5-34（方向別）'!E50+'No.5-34（方向別）'!N50</f>
        <v>0</v>
      </c>
      <c r="F50" s="75">
        <f>'No.5-34（方向別）'!F50+'No.5-34（方向別）'!O50</f>
        <v>1</v>
      </c>
      <c r="G50" s="75">
        <f>'No.5-34（方向別）'!G50+'No.5-34（方向別）'!P50</f>
        <v>1</v>
      </c>
      <c r="H50" s="74">
        <f t="shared" si="4"/>
        <v>13</v>
      </c>
      <c r="I50" s="76">
        <f t="shared" si="0"/>
        <v>7.6923076923076916</v>
      </c>
      <c r="J50" s="77">
        <f t="shared" si="1"/>
        <v>1.267056530214425</v>
      </c>
      <c r="K50" s="78">
        <f>'No.5-12（方向別）'!K50+'No.5-56（方向別）'!B50</f>
        <v>11</v>
      </c>
      <c r="L50" s="75">
        <f>'No.5-12（方向別）'!L50+'No.5-56（方向別）'!C50</f>
        <v>2</v>
      </c>
      <c r="M50" s="75">
        <f>'No.5-12（方向別）'!M50+'No.5-56（方向別）'!D50</f>
        <v>13</v>
      </c>
      <c r="N50" s="74">
        <f>'No.5-12（方向別）'!N50+'No.5-56（方向別）'!E50</f>
        <v>0</v>
      </c>
      <c r="O50" s="75">
        <f>'No.5-12（方向別）'!O50+'No.5-56（方向別）'!F50</f>
        <v>0</v>
      </c>
      <c r="P50" s="75">
        <f>'No.5-12（方向別）'!P50+'No.5-56（方向別）'!G50</f>
        <v>0</v>
      </c>
      <c r="Q50" s="74">
        <f t="shared" si="5"/>
        <v>13</v>
      </c>
      <c r="R50" s="76">
        <f t="shared" si="2"/>
        <v>0</v>
      </c>
      <c r="S50" s="77">
        <f t="shared" si="3"/>
        <v>1.3800424628450105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'No.5-34（方向別）'!B51+'No.5-34（方向別）'!K51</f>
        <v>15</v>
      </c>
      <c r="C51" s="87">
        <f>'No.5-34（方向別）'!C51+'No.5-34（方向別）'!L51</f>
        <v>0</v>
      </c>
      <c r="D51" s="87">
        <f>'No.5-34（方向別）'!D51+'No.5-34（方向別）'!M51</f>
        <v>15</v>
      </c>
      <c r="E51" s="86">
        <f>'No.5-34（方向別）'!E51+'No.5-34（方向別）'!N51</f>
        <v>2</v>
      </c>
      <c r="F51" s="87">
        <f>'No.5-34（方向別）'!F51+'No.5-34（方向別）'!O51</f>
        <v>1</v>
      </c>
      <c r="G51" s="87">
        <f>'No.5-34（方向別）'!G51+'No.5-34（方向別）'!P51</f>
        <v>3</v>
      </c>
      <c r="H51" s="86">
        <f t="shared" si="4"/>
        <v>18</v>
      </c>
      <c r="I51" s="132">
        <f t="shared" si="0"/>
        <v>16.666666666666668</v>
      </c>
      <c r="J51" s="133">
        <f t="shared" si="1"/>
        <v>1.7543859649122808</v>
      </c>
      <c r="K51" s="90">
        <f>'No.5-12（方向別）'!K51+'No.5-56（方向別）'!B51</f>
        <v>21</v>
      </c>
      <c r="L51" s="87">
        <f>'No.5-12（方向別）'!L51+'No.5-56（方向別）'!C51</f>
        <v>2</v>
      </c>
      <c r="M51" s="87">
        <f>'No.5-12（方向別）'!M51+'No.5-56（方向別）'!D51</f>
        <v>23</v>
      </c>
      <c r="N51" s="86">
        <f>'No.5-12（方向別）'!N51+'No.5-56（方向別）'!E51</f>
        <v>1</v>
      </c>
      <c r="O51" s="87">
        <f>'No.5-12（方向別）'!O51+'No.5-56（方向別）'!F51</f>
        <v>0</v>
      </c>
      <c r="P51" s="87">
        <f>'No.5-12（方向別）'!P51+'No.5-56（方向別）'!G51</f>
        <v>1</v>
      </c>
      <c r="Q51" s="86">
        <f t="shared" si="5"/>
        <v>24</v>
      </c>
      <c r="R51" s="132">
        <f t="shared" si="2"/>
        <v>4.166666666666667</v>
      </c>
      <c r="S51" s="133">
        <f t="shared" si="3"/>
        <v>2.5477707006369426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'No.5-34（方向別）'!B52+'No.5-34（方向別）'!K52</f>
        <v>70</v>
      </c>
      <c r="C52" s="94">
        <f>'No.5-34（方向別）'!C52+'No.5-34（方向別）'!L52</f>
        <v>2</v>
      </c>
      <c r="D52" s="94">
        <f>'No.5-34（方向別）'!D52+'No.5-34（方向別）'!M52</f>
        <v>72</v>
      </c>
      <c r="E52" s="93">
        <f>'No.5-34（方向別）'!E52+'No.5-34（方向別）'!N52</f>
        <v>3</v>
      </c>
      <c r="F52" s="94">
        <f>'No.5-34（方向別）'!F52+'No.5-34（方向別）'!O52</f>
        <v>2</v>
      </c>
      <c r="G52" s="94">
        <f>'No.5-34（方向別）'!G52+'No.5-34（方向別）'!P52</f>
        <v>5</v>
      </c>
      <c r="H52" s="93">
        <f t="shared" si="4"/>
        <v>77</v>
      </c>
      <c r="I52" s="95">
        <f t="shared" si="0"/>
        <v>6.4935064935064934</v>
      </c>
      <c r="J52" s="96">
        <f t="shared" si="1"/>
        <v>7.5048732943469787</v>
      </c>
      <c r="K52" s="97">
        <f>'No.5-12（方向別）'!K52+'No.5-56（方向別）'!B52</f>
        <v>83</v>
      </c>
      <c r="L52" s="94">
        <f>'No.5-12（方向別）'!L52+'No.5-56（方向別）'!C52</f>
        <v>5</v>
      </c>
      <c r="M52" s="94">
        <f>'No.5-12（方向別）'!M52+'No.5-56（方向別）'!D52</f>
        <v>88</v>
      </c>
      <c r="N52" s="93">
        <f>'No.5-12（方向別）'!N52+'No.5-56（方向別）'!E52</f>
        <v>1</v>
      </c>
      <c r="O52" s="94">
        <f>'No.5-12（方向別）'!O52+'No.5-56（方向別）'!F52</f>
        <v>0</v>
      </c>
      <c r="P52" s="94">
        <f>'No.5-12（方向別）'!P52+'No.5-56（方向別）'!G52</f>
        <v>1</v>
      </c>
      <c r="Q52" s="93">
        <f t="shared" si="5"/>
        <v>89</v>
      </c>
      <c r="R52" s="95">
        <f t="shared" si="2"/>
        <v>1.1235955056179776</v>
      </c>
      <c r="S52" s="96">
        <f t="shared" si="3"/>
        <v>9.447983014861995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'No.5-34（方向別）'!B53+'No.5-34（方向別）'!K53</f>
        <v>16</v>
      </c>
      <c r="C53" s="135">
        <f>'No.5-34（方向別）'!C53+'No.5-34（方向別）'!L53</f>
        <v>2</v>
      </c>
      <c r="D53" s="135">
        <f>'No.5-34（方向別）'!D53+'No.5-34（方向別）'!M53</f>
        <v>18</v>
      </c>
      <c r="E53" s="134">
        <f>'No.5-34（方向別）'!E53+'No.5-34（方向別）'!N53</f>
        <v>0</v>
      </c>
      <c r="F53" s="135">
        <f>'No.5-34（方向別）'!F53+'No.5-34（方向別）'!O53</f>
        <v>0</v>
      </c>
      <c r="G53" s="135">
        <f>'No.5-34（方向別）'!G53+'No.5-34（方向別）'!P53</f>
        <v>0</v>
      </c>
      <c r="H53" s="134">
        <f t="shared" si="4"/>
        <v>18</v>
      </c>
      <c r="I53" s="136">
        <f t="shared" si="0"/>
        <v>0</v>
      </c>
      <c r="J53" s="137">
        <f t="shared" si="1"/>
        <v>1.7543859649122808</v>
      </c>
      <c r="K53" s="138">
        <f>'No.5-12（方向別）'!K53+'No.5-56（方向別）'!B53</f>
        <v>24</v>
      </c>
      <c r="L53" s="135">
        <f>'No.5-12（方向別）'!L53+'No.5-56（方向別）'!C53</f>
        <v>1</v>
      </c>
      <c r="M53" s="135">
        <f>'No.5-12（方向別）'!M53+'No.5-56（方向別）'!D53</f>
        <v>25</v>
      </c>
      <c r="N53" s="134">
        <f>'No.5-12（方向別）'!N53+'No.5-56（方向別）'!E53</f>
        <v>0</v>
      </c>
      <c r="O53" s="135">
        <f>'No.5-12（方向別）'!O53+'No.5-56（方向別）'!F53</f>
        <v>0</v>
      </c>
      <c r="P53" s="135">
        <f>'No.5-12（方向別）'!P53+'No.5-56（方向別）'!G53</f>
        <v>0</v>
      </c>
      <c r="Q53" s="134">
        <f t="shared" si="5"/>
        <v>25</v>
      </c>
      <c r="R53" s="136">
        <f t="shared" si="2"/>
        <v>0</v>
      </c>
      <c r="S53" s="137">
        <f t="shared" si="3"/>
        <v>2.6539278131634818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'No.5-34（方向別）'!B54+'No.5-34（方向別）'!K54</f>
        <v>10</v>
      </c>
      <c r="C54" s="75">
        <f>'No.5-34（方向別）'!C54+'No.5-34（方向別）'!L54</f>
        <v>2</v>
      </c>
      <c r="D54" s="75">
        <f>'No.5-34（方向別）'!D54+'No.5-34（方向別）'!M54</f>
        <v>12</v>
      </c>
      <c r="E54" s="74">
        <f>'No.5-34（方向別）'!E54+'No.5-34（方向別）'!N54</f>
        <v>1</v>
      </c>
      <c r="F54" s="75">
        <f>'No.5-34（方向別）'!F54+'No.5-34（方向別）'!O54</f>
        <v>0</v>
      </c>
      <c r="G54" s="75">
        <f>'No.5-34（方向別）'!G54+'No.5-34（方向別）'!P54</f>
        <v>1</v>
      </c>
      <c r="H54" s="74">
        <f t="shared" si="4"/>
        <v>13</v>
      </c>
      <c r="I54" s="76">
        <f t="shared" si="0"/>
        <v>7.6923076923076916</v>
      </c>
      <c r="J54" s="77">
        <f t="shared" si="1"/>
        <v>1.267056530214425</v>
      </c>
      <c r="K54" s="78">
        <f>'No.5-12（方向別）'!K54+'No.5-56（方向別）'!B54</f>
        <v>12</v>
      </c>
      <c r="L54" s="75">
        <f>'No.5-12（方向別）'!L54+'No.5-56（方向別）'!C54</f>
        <v>3</v>
      </c>
      <c r="M54" s="75">
        <f>'No.5-12（方向別）'!M54+'No.5-56（方向別）'!D54</f>
        <v>15</v>
      </c>
      <c r="N54" s="74">
        <f>'No.5-12（方向別）'!N54+'No.5-56（方向別）'!E54</f>
        <v>0</v>
      </c>
      <c r="O54" s="75">
        <f>'No.5-12（方向別）'!O54+'No.5-56（方向別）'!F54</f>
        <v>0</v>
      </c>
      <c r="P54" s="75">
        <f>'No.5-12（方向別）'!P54+'No.5-56（方向別）'!G54</f>
        <v>0</v>
      </c>
      <c r="Q54" s="74">
        <f t="shared" si="5"/>
        <v>15</v>
      </c>
      <c r="R54" s="76">
        <f t="shared" si="2"/>
        <v>0</v>
      </c>
      <c r="S54" s="77">
        <f t="shared" si="3"/>
        <v>1.5923566878980893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'No.5-34（方向別）'!B55+'No.5-34（方向別）'!K55</f>
        <v>5</v>
      </c>
      <c r="C55" s="75">
        <f>'No.5-34（方向別）'!C55+'No.5-34（方向別）'!L55</f>
        <v>0</v>
      </c>
      <c r="D55" s="75">
        <f>'No.5-34（方向別）'!D55+'No.5-34（方向別）'!M55</f>
        <v>5</v>
      </c>
      <c r="E55" s="74">
        <f>'No.5-34（方向別）'!E55+'No.5-34（方向別）'!N55</f>
        <v>0</v>
      </c>
      <c r="F55" s="75">
        <f>'No.5-34（方向別）'!F55+'No.5-34（方向別）'!O55</f>
        <v>0</v>
      </c>
      <c r="G55" s="75">
        <f>'No.5-34（方向別）'!G55+'No.5-34（方向別）'!P55</f>
        <v>0</v>
      </c>
      <c r="H55" s="74">
        <f t="shared" si="4"/>
        <v>5</v>
      </c>
      <c r="I55" s="76">
        <f t="shared" si="0"/>
        <v>0</v>
      </c>
      <c r="J55" s="77">
        <f t="shared" si="1"/>
        <v>0.48732943469785578</v>
      </c>
      <c r="K55" s="78">
        <f>'No.5-12（方向別）'!K55+'No.5-56（方向別）'!B55</f>
        <v>33</v>
      </c>
      <c r="L55" s="75">
        <f>'No.5-12（方向別）'!L55+'No.5-56（方向別）'!C55</f>
        <v>1</v>
      </c>
      <c r="M55" s="75">
        <f>'No.5-12（方向別）'!M55+'No.5-56（方向別）'!D55</f>
        <v>34</v>
      </c>
      <c r="N55" s="74">
        <f>'No.5-12（方向別）'!N55+'No.5-56（方向別）'!E55</f>
        <v>1</v>
      </c>
      <c r="O55" s="75">
        <f>'No.5-12（方向別）'!O55+'No.5-56（方向別）'!F55</f>
        <v>0</v>
      </c>
      <c r="P55" s="75">
        <f>'No.5-12（方向別）'!P55+'No.5-56（方向別）'!G55</f>
        <v>1</v>
      </c>
      <c r="Q55" s="74">
        <f t="shared" si="5"/>
        <v>35</v>
      </c>
      <c r="R55" s="76">
        <f t="shared" si="2"/>
        <v>2.8571428571428572</v>
      </c>
      <c r="S55" s="77">
        <f t="shared" si="3"/>
        <v>3.7154989384288748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'No.5-34（方向別）'!B56+'No.5-34（方向別）'!K56</f>
        <v>11</v>
      </c>
      <c r="C56" s="75">
        <f>'No.5-34（方向別）'!C56+'No.5-34（方向別）'!L56</f>
        <v>0</v>
      </c>
      <c r="D56" s="75">
        <f>'No.5-34（方向別）'!D56+'No.5-34（方向別）'!M56</f>
        <v>11</v>
      </c>
      <c r="E56" s="74">
        <f>'No.5-34（方向別）'!E56+'No.5-34（方向別）'!N56</f>
        <v>0</v>
      </c>
      <c r="F56" s="75">
        <f>'No.5-34（方向別）'!F56+'No.5-34（方向別）'!O56</f>
        <v>0</v>
      </c>
      <c r="G56" s="75">
        <f>'No.5-34（方向別）'!G56+'No.5-34（方向別）'!P56</f>
        <v>0</v>
      </c>
      <c r="H56" s="74">
        <f t="shared" si="4"/>
        <v>11</v>
      </c>
      <c r="I56" s="128">
        <f t="shared" si="0"/>
        <v>0</v>
      </c>
      <c r="J56" s="129">
        <f t="shared" si="1"/>
        <v>1.0721247563352827</v>
      </c>
      <c r="K56" s="78">
        <f>'No.5-12（方向別）'!K56+'No.5-56（方向別）'!B56</f>
        <v>16</v>
      </c>
      <c r="L56" s="75">
        <f>'No.5-12（方向別）'!L56+'No.5-56（方向別）'!C56</f>
        <v>1</v>
      </c>
      <c r="M56" s="75">
        <f>'No.5-12（方向別）'!M56+'No.5-56（方向別）'!D56</f>
        <v>17</v>
      </c>
      <c r="N56" s="74">
        <f>'No.5-12（方向別）'!N56+'No.5-56（方向別）'!E56</f>
        <v>0</v>
      </c>
      <c r="O56" s="75">
        <f>'No.5-12（方向別）'!O56+'No.5-56（方向別）'!F56</f>
        <v>0</v>
      </c>
      <c r="P56" s="75">
        <f>'No.5-12（方向別）'!P56+'No.5-56（方向別）'!G56</f>
        <v>0</v>
      </c>
      <c r="Q56" s="74">
        <f t="shared" si="5"/>
        <v>17</v>
      </c>
      <c r="R56" s="128">
        <f t="shared" si="2"/>
        <v>0</v>
      </c>
      <c r="S56" s="129">
        <f t="shared" si="3"/>
        <v>1.8046709129511678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'No.5-34（方向別）'!B57+'No.5-34（方向別）'!K57</f>
        <v>13</v>
      </c>
      <c r="C57" s="75">
        <f>'No.5-34（方向別）'!C57+'No.5-34（方向別）'!L57</f>
        <v>0</v>
      </c>
      <c r="D57" s="75">
        <f>'No.5-34（方向別）'!D57+'No.5-34（方向別）'!M57</f>
        <v>13</v>
      </c>
      <c r="E57" s="74">
        <f>'No.5-34（方向別）'!E57+'No.5-34（方向別）'!N57</f>
        <v>1</v>
      </c>
      <c r="F57" s="75">
        <f>'No.5-34（方向別）'!F57+'No.5-34（方向別）'!O57</f>
        <v>1</v>
      </c>
      <c r="G57" s="75">
        <f>'No.5-34（方向別）'!G57+'No.5-34（方向別）'!P57</f>
        <v>2</v>
      </c>
      <c r="H57" s="74">
        <f t="shared" si="4"/>
        <v>15</v>
      </c>
      <c r="I57" s="76">
        <f t="shared" si="0"/>
        <v>13.333333333333334</v>
      </c>
      <c r="J57" s="77">
        <f t="shared" si="1"/>
        <v>1.4619883040935673</v>
      </c>
      <c r="K57" s="78">
        <f>'No.5-12（方向別）'!K57+'No.5-56（方向別）'!B57</f>
        <v>10</v>
      </c>
      <c r="L57" s="75">
        <f>'No.5-12（方向別）'!L57+'No.5-56（方向別）'!C57</f>
        <v>0</v>
      </c>
      <c r="M57" s="75">
        <f>'No.5-12（方向別）'!M57+'No.5-56（方向別）'!D57</f>
        <v>10</v>
      </c>
      <c r="N57" s="74">
        <f>'No.5-12（方向別）'!N57+'No.5-56（方向別）'!E57</f>
        <v>0</v>
      </c>
      <c r="O57" s="75">
        <f>'No.5-12（方向別）'!O57+'No.5-56（方向別）'!F57</f>
        <v>0</v>
      </c>
      <c r="P57" s="75">
        <f>'No.5-12（方向別）'!P57+'No.5-56（方向別）'!G57</f>
        <v>0</v>
      </c>
      <c r="Q57" s="74">
        <f t="shared" si="5"/>
        <v>10</v>
      </c>
      <c r="R57" s="76">
        <f t="shared" si="2"/>
        <v>0</v>
      </c>
      <c r="S57" s="77">
        <f t="shared" si="3"/>
        <v>1.0615711252653928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'No.5-34（方向別）'!B58+'No.5-34（方向別）'!K58</f>
        <v>8</v>
      </c>
      <c r="C58" s="87">
        <f>'No.5-34（方向別）'!C58+'No.5-34（方向別）'!L58</f>
        <v>1</v>
      </c>
      <c r="D58" s="87">
        <f>'No.5-34（方向別）'!D58+'No.5-34（方向別）'!M58</f>
        <v>9</v>
      </c>
      <c r="E58" s="86">
        <f>'No.5-34（方向別）'!E58+'No.5-34（方向別）'!N58</f>
        <v>0</v>
      </c>
      <c r="F58" s="87">
        <f>'No.5-34（方向別）'!F58+'No.5-34（方向別）'!O58</f>
        <v>0</v>
      </c>
      <c r="G58" s="87">
        <f>'No.5-34（方向別）'!G58+'No.5-34（方向別）'!P58</f>
        <v>0</v>
      </c>
      <c r="H58" s="86">
        <f t="shared" si="4"/>
        <v>9</v>
      </c>
      <c r="I58" s="132">
        <f t="shared" si="0"/>
        <v>0</v>
      </c>
      <c r="J58" s="133">
        <f t="shared" si="1"/>
        <v>0.87719298245614041</v>
      </c>
      <c r="K58" s="90">
        <f>'No.5-12（方向別）'!K58+'No.5-56（方向別）'!B58</f>
        <v>11</v>
      </c>
      <c r="L58" s="87">
        <f>'No.5-12（方向別）'!L58+'No.5-56（方向別）'!C58</f>
        <v>1</v>
      </c>
      <c r="M58" s="87">
        <f>'No.5-12（方向別）'!M58+'No.5-56（方向別）'!D58</f>
        <v>12</v>
      </c>
      <c r="N58" s="86">
        <f>'No.5-12（方向別）'!N58+'No.5-56（方向別）'!E58</f>
        <v>0</v>
      </c>
      <c r="O58" s="87">
        <f>'No.5-12（方向別）'!O58+'No.5-56（方向別）'!F58</f>
        <v>1</v>
      </c>
      <c r="P58" s="87">
        <f>'No.5-12（方向別）'!P58+'No.5-56（方向別）'!G58</f>
        <v>1</v>
      </c>
      <c r="Q58" s="86">
        <f t="shared" si="5"/>
        <v>13</v>
      </c>
      <c r="R58" s="132">
        <f t="shared" si="2"/>
        <v>7.6923076923076916</v>
      </c>
      <c r="S58" s="133">
        <f t="shared" si="3"/>
        <v>1.3800424628450105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'No.5-34（方向別）'!B59+'No.5-34（方向別）'!K59</f>
        <v>63</v>
      </c>
      <c r="C59" s="94">
        <f>'No.5-34（方向別）'!C59+'No.5-34（方向別）'!L59</f>
        <v>5</v>
      </c>
      <c r="D59" s="94">
        <f>'No.5-34（方向別）'!D59+'No.5-34（方向別）'!M59</f>
        <v>68</v>
      </c>
      <c r="E59" s="93">
        <f>'No.5-34（方向別）'!E59+'No.5-34（方向別）'!N59</f>
        <v>2</v>
      </c>
      <c r="F59" s="94">
        <f>'No.5-34（方向別）'!F59+'No.5-34（方向別）'!O59</f>
        <v>1</v>
      </c>
      <c r="G59" s="94">
        <f>'No.5-34（方向別）'!G59+'No.5-34（方向別）'!P59</f>
        <v>3</v>
      </c>
      <c r="H59" s="93">
        <f t="shared" si="4"/>
        <v>71</v>
      </c>
      <c r="I59" s="95">
        <f t="shared" si="0"/>
        <v>4.2253521126760569</v>
      </c>
      <c r="J59" s="96">
        <f t="shared" si="1"/>
        <v>6.920077972709552</v>
      </c>
      <c r="K59" s="97">
        <f>'No.5-12（方向別）'!K59+'No.5-56（方向別）'!B59</f>
        <v>106</v>
      </c>
      <c r="L59" s="94">
        <f>'No.5-12（方向別）'!L59+'No.5-56（方向別）'!C59</f>
        <v>7</v>
      </c>
      <c r="M59" s="94">
        <f>'No.5-12（方向別）'!M59+'No.5-56（方向別）'!D59</f>
        <v>113</v>
      </c>
      <c r="N59" s="93">
        <f>'No.5-12（方向別）'!N59+'No.5-56（方向別）'!E59</f>
        <v>1</v>
      </c>
      <c r="O59" s="94">
        <f>'No.5-12（方向別）'!O59+'No.5-56（方向別）'!F59</f>
        <v>1</v>
      </c>
      <c r="P59" s="94">
        <f>'No.5-12（方向別）'!P59+'No.5-56（方向別）'!G59</f>
        <v>2</v>
      </c>
      <c r="Q59" s="93">
        <f t="shared" si="5"/>
        <v>115</v>
      </c>
      <c r="R59" s="95">
        <f t="shared" si="2"/>
        <v>1.7391304347826089</v>
      </c>
      <c r="S59" s="96">
        <f t="shared" si="3"/>
        <v>12.208067940552016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'No.5-34（方向別）'!B60+'No.5-34（方向別）'!K60</f>
        <v>885</v>
      </c>
      <c r="C60" s="142">
        <f>'No.5-34（方向別）'!C60+'No.5-34（方向別）'!L60</f>
        <v>96</v>
      </c>
      <c r="D60" s="143">
        <f>'No.5-34（方向別）'!D60+'No.5-34（方向別）'!M60</f>
        <v>981</v>
      </c>
      <c r="E60" s="141">
        <f>'No.5-34（方向別）'!E60+'No.5-34（方向別）'!N60</f>
        <v>24</v>
      </c>
      <c r="F60" s="144">
        <f>'No.5-34（方向別）'!F60+'No.5-34（方向別）'!O60</f>
        <v>21</v>
      </c>
      <c r="G60" s="143">
        <f>'No.5-34（方向別）'!G60+'No.5-34（方向別）'!P60</f>
        <v>45</v>
      </c>
      <c r="H60" s="423">
        <f t="shared" ref="H60:J60" si="6">H30+H37+H38+H39+H40+H41+H42+H43+H44+H45+H52+H59</f>
        <v>1026</v>
      </c>
      <c r="I60" s="671">
        <f t="shared" ref="I60" si="7">IF(H60=0,"-",G60/H60%)</f>
        <v>4.3859649122807021</v>
      </c>
      <c r="J60" s="425">
        <f t="shared" si="6"/>
        <v>99.999999999999986</v>
      </c>
      <c r="K60" s="145">
        <f>'No.5-12（方向別）'!K60+'No.5-56（方向別）'!B60</f>
        <v>791</v>
      </c>
      <c r="L60" s="142">
        <f>'No.5-12（方向別）'!L60+'No.5-56（方向別）'!C60</f>
        <v>104</v>
      </c>
      <c r="M60" s="143">
        <f>'No.5-12（方向別）'!M60+'No.5-56（方向別）'!D60</f>
        <v>895</v>
      </c>
      <c r="N60" s="141">
        <f>'No.5-12（方向別）'!N60+'No.5-56（方向別）'!E60</f>
        <v>21</v>
      </c>
      <c r="O60" s="144">
        <f>'No.5-12（方向別）'!O60+'No.5-56（方向別）'!F60</f>
        <v>26</v>
      </c>
      <c r="P60" s="143">
        <f>'No.5-12（方向別）'!P60+'No.5-56（方向別）'!G60</f>
        <v>47</v>
      </c>
      <c r="Q60" s="423">
        <f t="shared" ref="Q60" si="8">Q30+Q37+Q38+Q39+Q40+Q41+Q42+Q43+Q44+Q45+Q52+Q59</f>
        <v>942</v>
      </c>
      <c r="R60" s="671">
        <f t="shared" ref="R60" si="9">IF(Q60=0,"-",P60/Q60%)</f>
        <v>4.9893842887473463</v>
      </c>
      <c r="S60" s="425">
        <f t="shared" si="3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222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>
        <v>1586</v>
      </c>
      <c r="Y63" s="62"/>
    </row>
    <row r="64" spans="1:59" s="24" customFormat="1" ht="17.100000000000001" customHeight="1">
      <c r="A64" s="64" t="s">
        <v>17</v>
      </c>
      <c r="B64" s="65">
        <f>B24+K24</f>
        <v>25</v>
      </c>
      <c r="C64" s="66">
        <f t="shared" ref="C64:G79" si="10">C24+L24</f>
        <v>0</v>
      </c>
      <c r="D64" s="66">
        <f t="shared" si="10"/>
        <v>25</v>
      </c>
      <c r="E64" s="65">
        <f t="shared" si="10"/>
        <v>0</v>
      </c>
      <c r="F64" s="66">
        <f t="shared" si="10"/>
        <v>2</v>
      </c>
      <c r="G64" s="66">
        <f t="shared" si="10"/>
        <v>2</v>
      </c>
      <c r="H64" s="65">
        <f>D64+G64</f>
        <v>27</v>
      </c>
      <c r="I64" s="67">
        <f>G64/H64%</f>
        <v>7.4074074074074066</v>
      </c>
      <c r="J64" s="68">
        <f>H64/$H$100%</f>
        <v>1.3719512195121952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11">B25+K25</f>
        <v>21</v>
      </c>
      <c r="C65" s="75">
        <f t="shared" si="10"/>
        <v>3</v>
      </c>
      <c r="D65" s="75">
        <f t="shared" si="10"/>
        <v>24</v>
      </c>
      <c r="E65" s="74">
        <f t="shared" si="10"/>
        <v>0</v>
      </c>
      <c r="F65" s="75">
        <f t="shared" si="10"/>
        <v>1</v>
      </c>
      <c r="G65" s="75">
        <f t="shared" si="10"/>
        <v>1</v>
      </c>
      <c r="H65" s="74">
        <f>D65+G65</f>
        <v>25</v>
      </c>
      <c r="I65" s="76">
        <f t="shared" ref="I65:I99" si="12">G65/H65%</f>
        <v>4</v>
      </c>
      <c r="J65" s="77">
        <f t="shared" ref="J65:J99" si="13">H65/$H$100%</f>
        <v>1.2703252032520325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11"/>
        <v>26</v>
      </c>
      <c r="C66" s="75">
        <f t="shared" si="10"/>
        <v>2</v>
      </c>
      <c r="D66" s="75">
        <f t="shared" si="10"/>
        <v>28</v>
      </c>
      <c r="E66" s="74">
        <f t="shared" si="10"/>
        <v>0</v>
      </c>
      <c r="F66" s="75">
        <f t="shared" si="10"/>
        <v>0</v>
      </c>
      <c r="G66" s="75">
        <f t="shared" si="10"/>
        <v>0</v>
      </c>
      <c r="H66" s="74">
        <f t="shared" ref="H66:H99" si="14">D66+G66</f>
        <v>28</v>
      </c>
      <c r="I66" s="76">
        <f t="shared" si="12"/>
        <v>0</v>
      </c>
      <c r="J66" s="77">
        <f t="shared" si="13"/>
        <v>1.4227642276422765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11"/>
        <v>34</v>
      </c>
      <c r="C67" s="81">
        <f t="shared" si="10"/>
        <v>5</v>
      </c>
      <c r="D67" s="81">
        <f t="shared" si="10"/>
        <v>39</v>
      </c>
      <c r="E67" s="80">
        <f t="shared" si="10"/>
        <v>0</v>
      </c>
      <c r="F67" s="81">
        <f t="shared" si="10"/>
        <v>0</v>
      </c>
      <c r="G67" s="81">
        <f t="shared" si="10"/>
        <v>0</v>
      </c>
      <c r="H67" s="80">
        <f t="shared" si="14"/>
        <v>39</v>
      </c>
      <c r="I67" s="82">
        <f t="shared" si="12"/>
        <v>0</v>
      </c>
      <c r="J67" s="83">
        <f t="shared" si="13"/>
        <v>1.9817073170731707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11"/>
        <v>33</v>
      </c>
      <c r="C68" s="75">
        <f t="shared" si="10"/>
        <v>4</v>
      </c>
      <c r="D68" s="75">
        <f t="shared" si="10"/>
        <v>37</v>
      </c>
      <c r="E68" s="74">
        <f t="shared" si="10"/>
        <v>1</v>
      </c>
      <c r="F68" s="75">
        <f t="shared" si="10"/>
        <v>0</v>
      </c>
      <c r="G68" s="75">
        <f t="shared" si="10"/>
        <v>1</v>
      </c>
      <c r="H68" s="74">
        <f t="shared" si="14"/>
        <v>38</v>
      </c>
      <c r="I68" s="76">
        <f t="shared" si="12"/>
        <v>2.6315789473684212</v>
      </c>
      <c r="J68" s="77">
        <f t="shared" si="13"/>
        <v>1.9308943089430894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11"/>
        <v>29</v>
      </c>
      <c r="C69" s="87">
        <f t="shared" si="10"/>
        <v>3</v>
      </c>
      <c r="D69" s="87">
        <f t="shared" si="10"/>
        <v>32</v>
      </c>
      <c r="E69" s="86">
        <f t="shared" si="10"/>
        <v>1</v>
      </c>
      <c r="F69" s="87">
        <f t="shared" si="10"/>
        <v>0</v>
      </c>
      <c r="G69" s="87">
        <f t="shared" si="10"/>
        <v>1</v>
      </c>
      <c r="H69" s="86">
        <f t="shared" si="14"/>
        <v>33</v>
      </c>
      <c r="I69" s="88">
        <f t="shared" si="12"/>
        <v>3.0303030303030303</v>
      </c>
      <c r="J69" s="89">
        <f t="shared" si="13"/>
        <v>1.6768292682926829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11"/>
        <v>168</v>
      </c>
      <c r="C70" s="94">
        <f t="shared" si="10"/>
        <v>17</v>
      </c>
      <c r="D70" s="94">
        <f t="shared" si="10"/>
        <v>185</v>
      </c>
      <c r="E70" s="93">
        <f t="shared" si="10"/>
        <v>2</v>
      </c>
      <c r="F70" s="94">
        <f t="shared" si="10"/>
        <v>3</v>
      </c>
      <c r="G70" s="94">
        <f t="shared" si="10"/>
        <v>5</v>
      </c>
      <c r="H70" s="93">
        <f t="shared" si="14"/>
        <v>190</v>
      </c>
      <c r="I70" s="95">
        <f t="shared" si="12"/>
        <v>2.6315789473684212</v>
      </c>
      <c r="J70" s="96">
        <f t="shared" si="13"/>
        <v>9.654471544715447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11"/>
        <v>29</v>
      </c>
      <c r="C71" s="100">
        <f t="shared" si="10"/>
        <v>3</v>
      </c>
      <c r="D71" s="100">
        <f t="shared" si="10"/>
        <v>32</v>
      </c>
      <c r="E71" s="99">
        <f t="shared" si="10"/>
        <v>3</v>
      </c>
      <c r="F71" s="100">
        <f t="shared" si="10"/>
        <v>0</v>
      </c>
      <c r="G71" s="100">
        <f t="shared" si="10"/>
        <v>3</v>
      </c>
      <c r="H71" s="99">
        <f t="shared" si="14"/>
        <v>35</v>
      </c>
      <c r="I71" s="101">
        <f t="shared" si="12"/>
        <v>8.5714285714285712</v>
      </c>
      <c r="J71" s="102">
        <f t="shared" si="13"/>
        <v>1.7784552845528456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11"/>
        <v>24</v>
      </c>
      <c r="C72" s="75">
        <f t="shared" si="10"/>
        <v>2</v>
      </c>
      <c r="D72" s="75">
        <f t="shared" si="10"/>
        <v>26</v>
      </c>
      <c r="E72" s="74">
        <f t="shared" si="10"/>
        <v>1</v>
      </c>
      <c r="F72" s="75">
        <f t="shared" si="10"/>
        <v>2</v>
      </c>
      <c r="G72" s="75">
        <f t="shared" si="10"/>
        <v>3</v>
      </c>
      <c r="H72" s="74">
        <f t="shared" si="14"/>
        <v>29</v>
      </c>
      <c r="I72" s="76">
        <f t="shared" si="12"/>
        <v>10.344827586206897</v>
      </c>
      <c r="J72" s="77">
        <f t="shared" si="13"/>
        <v>1.4735772357723578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11"/>
        <v>33</v>
      </c>
      <c r="C73" s="75">
        <f t="shared" si="10"/>
        <v>2</v>
      </c>
      <c r="D73" s="75">
        <f t="shared" si="10"/>
        <v>35</v>
      </c>
      <c r="E73" s="74">
        <f t="shared" si="10"/>
        <v>0</v>
      </c>
      <c r="F73" s="75">
        <f t="shared" si="10"/>
        <v>0</v>
      </c>
      <c r="G73" s="75">
        <f t="shared" si="10"/>
        <v>0</v>
      </c>
      <c r="H73" s="74">
        <f t="shared" si="14"/>
        <v>35</v>
      </c>
      <c r="I73" s="76">
        <f t="shared" si="12"/>
        <v>0</v>
      </c>
      <c r="J73" s="77">
        <f t="shared" si="13"/>
        <v>1.7784552845528456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11"/>
        <v>29</v>
      </c>
      <c r="C74" s="75">
        <f t="shared" si="10"/>
        <v>5</v>
      </c>
      <c r="D74" s="75">
        <f t="shared" si="10"/>
        <v>34</v>
      </c>
      <c r="E74" s="74">
        <f t="shared" si="10"/>
        <v>0</v>
      </c>
      <c r="F74" s="75">
        <f t="shared" si="10"/>
        <v>0</v>
      </c>
      <c r="G74" s="75">
        <f t="shared" si="10"/>
        <v>0</v>
      </c>
      <c r="H74" s="74">
        <f t="shared" si="14"/>
        <v>34</v>
      </c>
      <c r="I74" s="76">
        <f t="shared" si="12"/>
        <v>0</v>
      </c>
      <c r="J74" s="77">
        <f t="shared" si="13"/>
        <v>1.7276422764227644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11"/>
        <v>19</v>
      </c>
      <c r="C75" s="75">
        <f t="shared" si="10"/>
        <v>2</v>
      </c>
      <c r="D75" s="75">
        <f t="shared" si="10"/>
        <v>21</v>
      </c>
      <c r="E75" s="74">
        <f t="shared" si="10"/>
        <v>3</v>
      </c>
      <c r="F75" s="75">
        <f t="shared" si="10"/>
        <v>1</v>
      </c>
      <c r="G75" s="75">
        <f t="shared" si="10"/>
        <v>4</v>
      </c>
      <c r="H75" s="74">
        <f t="shared" si="14"/>
        <v>25</v>
      </c>
      <c r="I75" s="76">
        <f t="shared" si="12"/>
        <v>16</v>
      </c>
      <c r="J75" s="77">
        <f t="shared" si="13"/>
        <v>1.2703252032520325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11"/>
        <v>33</v>
      </c>
      <c r="C76" s="87">
        <f t="shared" si="10"/>
        <v>3</v>
      </c>
      <c r="D76" s="87">
        <f t="shared" si="10"/>
        <v>36</v>
      </c>
      <c r="E76" s="86">
        <f t="shared" si="10"/>
        <v>2</v>
      </c>
      <c r="F76" s="87">
        <f t="shared" si="10"/>
        <v>0</v>
      </c>
      <c r="G76" s="87">
        <f t="shared" si="10"/>
        <v>2</v>
      </c>
      <c r="H76" s="86">
        <f t="shared" si="14"/>
        <v>38</v>
      </c>
      <c r="I76" s="88">
        <f t="shared" si="12"/>
        <v>5.2631578947368425</v>
      </c>
      <c r="J76" s="89">
        <f t="shared" si="13"/>
        <v>1.9308943089430894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11"/>
        <v>167</v>
      </c>
      <c r="C77" s="94">
        <f t="shared" si="10"/>
        <v>17</v>
      </c>
      <c r="D77" s="94">
        <f t="shared" si="10"/>
        <v>184</v>
      </c>
      <c r="E77" s="93">
        <f t="shared" si="10"/>
        <v>9</v>
      </c>
      <c r="F77" s="94">
        <f t="shared" si="10"/>
        <v>3</v>
      </c>
      <c r="G77" s="94">
        <f t="shared" si="10"/>
        <v>12</v>
      </c>
      <c r="H77" s="93">
        <f t="shared" si="14"/>
        <v>196</v>
      </c>
      <c r="I77" s="95">
        <f t="shared" si="12"/>
        <v>6.1224489795918364</v>
      </c>
      <c r="J77" s="96">
        <f t="shared" si="13"/>
        <v>9.9593495934959346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11"/>
        <v>187</v>
      </c>
      <c r="C78" s="105">
        <f t="shared" si="10"/>
        <v>21</v>
      </c>
      <c r="D78" s="94">
        <f t="shared" si="10"/>
        <v>208</v>
      </c>
      <c r="E78" s="104">
        <f t="shared" si="10"/>
        <v>7</v>
      </c>
      <c r="F78" s="105">
        <f t="shared" si="10"/>
        <v>5</v>
      </c>
      <c r="G78" s="94">
        <f t="shared" si="10"/>
        <v>12</v>
      </c>
      <c r="H78" s="93">
        <f t="shared" si="14"/>
        <v>220</v>
      </c>
      <c r="I78" s="95">
        <f t="shared" si="12"/>
        <v>5.4545454545454541</v>
      </c>
      <c r="J78" s="96">
        <f t="shared" si="13"/>
        <v>11.178861788617887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426" t="s">
        <v>32</v>
      </c>
      <c r="B79" s="104">
        <f t="shared" si="11"/>
        <v>108</v>
      </c>
      <c r="C79" s="105">
        <f t="shared" si="10"/>
        <v>31</v>
      </c>
      <c r="D79" s="94">
        <f t="shared" si="10"/>
        <v>139</v>
      </c>
      <c r="E79" s="104">
        <f t="shared" si="10"/>
        <v>1</v>
      </c>
      <c r="F79" s="105">
        <f t="shared" si="10"/>
        <v>3</v>
      </c>
      <c r="G79" s="94">
        <f t="shared" si="10"/>
        <v>4</v>
      </c>
      <c r="H79" s="93">
        <f t="shared" si="14"/>
        <v>143</v>
      </c>
      <c r="I79" s="95">
        <f t="shared" si="12"/>
        <v>2.7972027972027975</v>
      </c>
      <c r="J79" s="96">
        <f t="shared" si="13"/>
        <v>7.2662601626016263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426" t="s">
        <v>33</v>
      </c>
      <c r="B80" s="104">
        <f t="shared" si="11"/>
        <v>94</v>
      </c>
      <c r="C80" s="105">
        <f t="shared" si="11"/>
        <v>10</v>
      </c>
      <c r="D80" s="94">
        <f t="shared" si="11"/>
        <v>104</v>
      </c>
      <c r="E80" s="104">
        <f t="shared" si="11"/>
        <v>3</v>
      </c>
      <c r="F80" s="105">
        <f t="shared" si="11"/>
        <v>4</v>
      </c>
      <c r="G80" s="94">
        <f t="shared" si="11"/>
        <v>7</v>
      </c>
      <c r="H80" s="93">
        <f t="shared" si="14"/>
        <v>111</v>
      </c>
      <c r="I80" s="95">
        <f t="shared" si="12"/>
        <v>6.3063063063063058</v>
      </c>
      <c r="J80" s="96">
        <f t="shared" si="13"/>
        <v>5.6402439024390247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426" t="s">
        <v>34</v>
      </c>
      <c r="B81" s="104">
        <f t="shared" ref="B81:G96" si="15">B41+K41</f>
        <v>125</v>
      </c>
      <c r="C81" s="105">
        <f t="shared" si="15"/>
        <v>14</v>
      </c>
      <c r="D81" s="94">
        <f t="shared" si="15"/>
        <v>139</v>
      </c>
      <c r="E81" s="104">
        <f t="shared" si="15"/>
        <v>2</v>
      </c>
      <c r="F81" s="105">
        <f t="shared" si="15"/>
        <v>8</v>
      </c>
      <c r="G81" s="94">
        <f t="shared" si="15"/>
        <v>10</v>
      </c>
      <c r="H81" s="93">
        <f t="shared" si="14"/>
        <v>149</v>
      </c>
      <c r="I81" s="95">
        <f t="shared" si="12"/>
        <v>6.7114093959731544</v>
      </c>
      <c r="J81" s="96">
        <f t="shared" si="13"/>
        <v>7.571138211382114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426" t="s">
        <v>35</v>
      </c>
      <c r="B82" s="104">
        <f t="shared" si="15"/>
        <v>124</v>
      </c>
      <c r="C82" s="105">
        <f t="shared" si="15"/>
        <v>11</v>
      </c>
      <c r="D82" s="94">
        <f t="shared" si="15"/>
        <v>135</v>
      </c>
      <c r="E82" s="104">
        <f t="shared" si="15"/>
        <v>2</v>
      </c>
      <c r="F82" s="105">
        <f t="shared" si="15"/>
        <v>2</v>
      </c>
      <c r="G82" s="94">
        <f t="shared" si="15"/>
        <v>4</v>
      </c>
      <c r="H82" s="93">
        <f t="shared" si="14"/>
        <v>139</v>
      </c>
      <c r="I82" s="95">
        <f t="shared" si="12"/>
        <v>2.877697841726619</v>
      </c>
      <c r="J82" s="96">
        <f t="shared" si="13"/>
        <v>7.0630081300813012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426" t="s">
        <v>36</v>
      </c>
      <c r="B83" s="104">
        <f t="shared" si="15"/>
        <v>130</v>
      </c>
      <c r="C83" s="105">
        <f t="shared" si="15"/>
        <v>20</v>
      </c>
      <c r="D83" s="94">
        <f t="shared" si="15"/>
        <v>150</v>
      </c>
      <c r="E83" s="104">
        <f t="shared" si="15"/>
        <v>3</v>
      </c>
      <c r="F83" s="105">
        <f t="shared" si="15"/>
        <v>10</v>
      </c>
      <c r="G83" s="94">
        <f t="shared" si="15"/>
        <v>13</v>
      </c>
      <c r="H83" s="93">
        <f t="shared" si="14"/>
        <v>163</v>
      </c>
      <c r="I83" s="95">
        <f t="shared" si="12"/>
        <v>7.9754601226993866</v>
      </c>
      <c r="J83" s="96">
        <f t="shared" si="13"/>
        <v>8.2825203252032527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426" t="s">
        <v>37</v>
      </c>
      <c r="B84" s="107">
        <f t="shared" si="15"/>
        <v>105</v>
      </c>
      <c r="C84" s="108">
        <f t="shared" si="15"/>
        <v>16</v>
      </c>
      <c r="D84" s="109">
        <f t="shared" si="15"/>
        <v>121</v>
      </c>
      <c r="E84" s="107">
        <f t="shared" si="15"/>
        <v>4</v>
      </c>
      <c r="F84" s="110">
        <f t="shared" si="15"/>
        <v>1</v>
      </c>
      <c r="G84" s="109">
        <f t="shared" si="15"/>
        <v>5</v>
      </c>
      <c r="H84" s="104">
        <f t="shared" si="14"/>
        <v>126</v>
      </c>
      <c r="I84" s="95">
        <f t="shared" si="12"/>
        <v>3.9682539682539684</v>
      </c>
      <c r="J84" s="96">
        <f t="shared" si="13"/>
        <v>6.4024390243902438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5"/>
        <v>146</v>
      </c>
      <c r="C85" s="108">
        <f t="shared" si="15"/>
        <v>24</v>
      </c>
      <c r="D85" s="109">
        <f t="shared" si="15"/>
        <v>170</v>
      </c>
      <c r="E85" s="107">
        <f t="shared" si="15"/>
        <v>5</v>
      </c>
      <c r="F85" s="110">
        <f t="shared" si="15"/>
        <v>4</v>
      </c>
      <c r="G85" s="109">
        <f t="shared" si="15"/>
        <v>9</v>
      </c>
      <c r="H85" s="104">
        <f t="shared" si="14"/>
        <v>179</v>
      </c>
      <c r="I85" s="95">
        <f t="shared" si="12"/>
        <v>5.027932960893855</v>
      </c>
      <c r="J85" s="96">
        <f t="shared" si="13"/>
        <v>9.095528455284553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5"/>
        <v>21</v>
      </c>
      <c r="C86" s="115">
        <f t="shared" si="15"/>
        <v>0</v>
      </c>
      <c r="D86" s="116">
        <f t="shared" si="15"/>
        <v>21</v>
      </c>
      <c r="E86" s="114">
        <f t="shared" si="15"/>
        <v>1</v>
      </c>
      <c r="F86" s="117">
        <f t="shared" si="15"/>
        <v>0</v>
      </c>
      <c r="G86" s="116">
        <f t="shared" si="15"/>
        <v>1</v>
      </c>
      <c r="H86" s="118">
        <f t="shared" si="14"/>
        <v>22</v>
      </c>
      <c r="I86" s="119">
        <f t="shared" si="12"/>
        <v>4.5454545454545459</v>
      </c>
      <c r="J86" s="120">
        <f t="shared" si="13"/>
        <v>1.1178861788617886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5"/>
        <v>16</v>
      </c>
      <c r="C87" s="124">
        <f t="shared" si="15"/>
        <v>1</v>
      </c>
      <c r="D87" s="125">
        <f t="shared" si="15"/>
        <v>17</v>
      </c>
      <c r="E87" s="123">
        <f t="shared" si="15"/>
        <v>0</v>
      </c>
      <c r="F87" s="126">
        <f t="shared" si="15"/>
        <v>0</v>
      </c>
      <c r="G87" s="125">
        <f t="shared" si="15"/>
        <v>0</v>
      </c>
      <c r="H87" s="127">
        <f t="shared" si="14"/>
        <v>17</v>
      </c>
      <c r="I87" s="128">
        <f t="shared" si="12"/>
        <v>0</v>
      </c>
      <c r="J87" s="129">
        <f t="shared" si="13"/>
        <v>0.86382113821138218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5"/>
        <v>26</v>
      </c>
      <c r="C88" s="124">
        <f t="shared" si="15"/>
        <v>1</v>
      </c>
      <c r="D88" s="125">
        <f t="shared" si="15"/>
        <v>27</v>
      </c>
      <c r="E88" s="123">
        <f t="shared" si="15"/>
        <v>0</v>
      </c>
      <c r="F88" s="126">
        <f t="shared" si="15"/>
        <v>0</v>
      </c>
      <c r="G88" s="125">
        <f t="shared" si="15"/>
        <v>0</v>
      </c>
      <c r="H88" s="127">
        <f t="shared" si="14"/>
        <v>27</v>
      </c>
      <c r="I88" s="128">
        <f t="shared" si="12"/>
        <v>0</v>
      </c>
      <c r="J88" s="129">
        <f t="shared" si="13"/>
        <v>1.3719512195121952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5"/>
        <v>31</v>
      </c>
      <c r="C89" s="124">
        <f t="shared" si="15"/>
        <v>1</v>
      </c>
      <c r="D89" s="125">
        <f t="shared" si="15"/>
        <v>32</v>
      </c>
      <c r="E89" s="123">
        <f t="shared" si="15"/>
        <v>0</v>
      </c>
      <c r="F89" s="126">
        <f t="shared" si="15"/>
        <v>0</v>
      </c>
      <c r="G89" s="125">
        <f t="shared" si="15"/>
        <v>0</v>
      </c>
      <c r="H89" s="127">
        <f t="shared" si="14"/>
        <v>32</v>
      </c>
      <c r="I89" s="128">
        <f t="shared" si="12"/>
        <v>0</v>
      </c>
      <c r="J89" s="129">
        <f t="shared" si="13"/>
        <v>1.6260162601626016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5"/>
        <v>23</v>
      </c>
      <c r="C90" s="75">
        <f t="shared" si="15"/>
        <v>2</v>
      </c>
      <c r="D90" s="75">
        <f t="shared" si="15"/>
        <v>25</v>
      </c>
      <c r="E90" s="74">
        <f t="shared" si="15"/>
        <v>0</v>
      </c>
      <c r="F90" s="75">
        <f t="shared" si="15"/>
        <v>1</v>
      </c>
      <c r="G90" s="75">
        <f t="shared" si="15"/>
        <v>1</v>
      </c>
      <c r="H90" s="74">
        <f t="shared" si="14"/>
        <v>26</v>
      </c>
      <c r="I90" s="76">
        <f t="shared" si="12"/>
        <v>3.8461538461538458</v>
      </c>
      <c r="J90" s="77">
        <f t="shared" si="13"/>
        <v>1.3211382113821137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5"/>
        <v>36</v>
      </c>
      <c r="C91" s="87">
        <f t="shared" si="15"/>
        <v>2</v>
      </c>
      <c r="D91" s="87">
        <f t="shared" si="15"/>
        <v>38</v>
      </c>
      <c r="E91" s="86">
        <f t="shared" si="15"/>
        <v>3</v>
      </c>
      <c r="F91" s="87">
        <f t="shared" si="15"/>
        <v>1</v>
      </c>
      <c r="G91" s="87">
        <f t="shared" si="15"/>
        <v>4</v>
      </c>
      <c r="H91" s="86">
        <f t="shared" si="14"/>
        <v>42</v>
      </c>
      <c r="I91" s="132">
        <f t="shared" si="12"/>
        <v>9.5238095238095237</v>
      </c>
      <c r="J91" s="133">
        <f t="shared" si="13"/>
        <v>2.1341463414634148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5"/>
        <v>153</v>
      </c>
      <c r="C92" s="94">
        <f t="shared" si="15"/>
        <v>7</v>
      </c>
      <c r="D92" s="94">
        <f t="shared" si="15"/>
        <v>160</v>
      </c>
      <c r="E92" s="93">
        <f t="shared" si="15"/>
        <v>4</v>
      </c>
      <c r="F92" s="94">
        <f t="shared" si="15"/>
        <v>2</v>
      </c>
      <c r="G92" s="94">
        <f t="shared" si="15"/>
        <v>6</v>
      </c>
      <c r="H92" s="93">
        <f t="shared" si="14"/>
        <v>166</v>
      </c>
      <c r="I92" s="95">
        <f t="shared" si="12"/>
        <v>3.6144578313253013</v>
      </c>
      <c r="J92" s="96">
        <f t="shared" si="13"/>
        <v>8.4349593495934965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5"/>
        <v>40</v>
      </c>
      <c r="C93" s="135">
        <f t="shared" si="15"/>
        <v>3</v>
      </c>
      <c r="D93" s="135">
        <f t="shared" si="15"/>
        <v>43</v>
      </c>
      <c r="E93" s="134">
        <f t="shared" si="15"/>
        <v>0</v>
      </c>
      <c r="F93" s="135">
        <f t="shared" si="15"/>
        <v>0</v>
      </c>
      <c r="G93" s="135">
        <f t="shared" si="15"/>
        <v>0</v>
      </c>
      <c r="H93" s="134">
        <f t="shared" si="14"/>
        <v>43</v>
      </c>
      <c r="I93" s="136">
        <f t="shared" si="12"/>
        <v>0</v>
      </c>
      <c r="J93" s="137">
        <f t="shared" si="13"/>
        <v>2.184959349593496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5"/>
        <v>22</v>
      </c>
      <c r="C94" s="75">
        <f t="shared" si="15"/>
        <v>5</v>
      </c>
      <c r="D94" s="75">
        <f t="shared" si="15"/>
        <v>27</v>
      </c>
      <c r="E94" s="74">
        <f t="shared" si="15"/>
        <v>1</v>
      </c>
      <c r="F94" s="75">
        <f t="shared" si="15"/>
        <v>0</v>
      </c>
      <c r="G94" s="75">
        <f t="shared" si="15"/>
        <v>1</v>
      </c>
      <c r="H94" s="74">
        <f t="shared" si="14"/>
        <v>28</v>
      </c>
      <c r="I94" s="76">
        <f t="shared" si="12"/>
        <v>3.5714285714285712</v>
      </c>
      <c r="J94" s="77">
        <f t="shared" si="13"/>
        <v>1.4227642276422765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5"/>
        <v>38</v>
      </c>
      <c r="C95" s="75">
        <f t="shared" si="15"/>
        <v>1</v>
      </c>
      <c r="D95" s="75">
        <f t="shared" si="15"/>
        <v>39</v>
      </c>
      <c r="E95" s="74">
        <f t="shared" si="15"/>
        <v>1</v>
      </c>
      <c r="F95" s="75">
        <f t="shared" si="15"/>
        <v>0</v>
      </c>
      <c r="G95" s="75">
        <f t="shared" si="15"/>
        <v>1</v>
      </c>
      <c r="H95" s="74">
        <f t="shared" si="14"/>
        <v>40</v>
      </c>
      <c r="I95" s="76">
        <f t="shared" si="12"/>
        <v>2.5</v>
      </c>
      <c r="J95" s="77">
        <f t="shared" si="13"/>
        <v>2.0325203252032522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5"/>
        <v>27</v>
      </c>
      <c r="C96" s="75">
        <f t="shared" si="15"/>
        <v>1</v>
      </c>
      <c r="D96" s="75">
        <f t="shared" si="15"/>
        <v>28</v>
      </c>
      <c r="E96" s="74">
        <f t="shared" si="15"/>
        <v>0</v>
      </c>
      <c r="F96" s="75">
        <f t="shared" si="15"/>
        <v>0</v>
      </c>
      <c r="G96" s="75">
        <f t="shared" si="15"/>
        <v>0</v>
      </c>
      <c r="H96" s="74">
        <f t="shared" si="14"/>
        <v>28</v>
      </c>
      <c r="I96" s="128">
        <f t="shared" si="12"/>
        <v>0</v>
      </c>
      <c r="J96" s="129">
        <f t="shared" si="13"/>
        <v>1.4227642276422765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6">B57+K57</f>
        <v>23</v>
      </c>
      <c r="C97" s="75">
        <f t="shared" si="16"/>
        <v>0</v>
      </c>
      <c r="D97" s="75">
        <f t="shared" si="16"/>
        <v>23</v>
      </c>
      <c r="E97" s="74">
        <f t="shared" si="16"/>
        <v>1</v>
      </c>
      <c r="F97" s="75">
        <f t="shared" si="16"/>
        <v>1</v>
      </c>
      <c r="G97" s="75">
        <f t="shared" si="16"/>
        <v>2</v>
      </c>
      <c r="H97" s="74">
        <f t="shared" si="14"/>
        <v>25</v>
      </c>
      <c r="I97" s="76">
        <f t="shared" si="12"/>
        <v>8</v>
      </c>
      <c r="J97" s="77">
        <f t="shared" si="13"/>
        <v>1.2703252032520325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51</v>
      </c>
      <c r="B98" s="86">
        <f t="shared" si="16"/>
        <v>19</v>
      </c>
      <c r="C98" s="87">
        <f t="shared" si="16"/>
        <v>2</v>
      </c>
      <c r="D98" s="87">
        <f t="shared" si="16"/>
        <v>21</v>
      </c>
      <c r="E98" s="86">
        <f t="shared" si="16"/>
        <v>0</v>
      </c>
      <c r="F98" s="87">
        <f t="shared" si="16"/>
        <v>1</v>
      </c>
      <c r="G98" s="87">
        <f t="shared" si="16"/>
        <v>1</v>
      </c>
      <c r="H98" s="86">
        <f t="shared" si="14"/>
        <v>22</v>
      </c>
      <c r="I98" s="132">
        <f t="shared" si="12"/>
        <v>4.5454545454545459</v>
      </c>
      <c r="J98" s="133">
        <f t="shared" si="13"/>
        <v>1.1178861788617886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52</v>
      </c>
      <c r="B99" s="93">
        <f t="shared" si="16"/>
        <v>169</v>
      </c>
      <c r="C99" s="94">
        <f t="shared" si="16"/>
        <v>12</v>
      </c>
      <c r="D99" s="94">
        <f t="shared" si="16"/>
        <v>181</v>
      </c>
      <c r="E99" s="93">
        <f t="shared" si="16"/>
        <v>3</v>
      </c>
      <c r="F99" s="94">
        <f t="shared" si="16"/>
        <v>2</v>
      </c>
      <c r="G99" s="94">
        <f t="shared" si="16"/>
        <v>5</v>
      </c>
      <c r="H99" s="93">
        <f t="shared" si="14"/>
        <v>186</v>
      </c>
      <c r="I99" s="95">
        <f t="shared" si="12"/>
        <v>2.6881720430107525</v>
      </c>
      <c r="J99" s="96">
        <f t="shared" si="13"/>
        <v>9.4512195121951219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1676</v>
      </c>
      <c r="C100" s="142">
        <f t="shared" ref="C100:H100" si="17">C70+C77+C78+C79+C80+C81+C82+C83+C84+C85+C92+C99</f>
        <v>200</v>
      </c>
      <c r="D100" s="143">
        <f t="shared" si="17"/>
        <v>1876</v>
      </c>
      <c r="E100" s="141">
        <f t="shared" si="17"/>
        <v>45</v>
      </c>
      <c r="F100" s="144">
        <f t="shared" si="17"/>
        <v>47</v>
      </c>
      <c r="G100" s="143">
        <f t="shared" si="17"/>
        <v>92</v>
      </c>
      <c r="H100" s="423">
        <f t="shared" si="17"/>
        <v>1968</v>
      </c>
      <c r="I100" s="671">
        <f t="shared" ref="I100" si="18">IF(H100=0,"-",G100/H100%)</f>
        <v>4.6747967479674797</v>
      </c>
      <c r="J100" s="425">
        <f t="shared" ref="J100" si="19">J70+J77+J78+J79+J80+J81+J82+J83+J84+J85+J92+J99</f>
        <v>100.00000000000001</v>
      </c>
      <c r="K100" s="145"/>
      <c r="L100" s="142"/>
      <c r="M100" s="143"/>
      <c r="N100" s="141"/>
      <c r="O100" s="144"/>
      <c r="P100" s="143"/>
      <c r="Q100" s="423"/>
      <c r="R100" s="424"/>
      <c r="S100" s="425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18" priority="19" stopIfTrue="1">
      <formula>$Y30=1</formula>
    </cfRule>
  </conditionalFormatting>
  <conditionalFormatting sqref="B70:J70 B77:J77 B84:J89 B92:J92 B99:J99">
    <cfRule type="expression" dxfId="17" priority="8" stopIfTrue="1">
      <formula>$Y70=1</formula>
    </cfRule>
  </conditionalFormatting>
  <conditionalFormatting sqref="K70:S70 K77:S77 K84:S89 K92:S92 K99:S99">
    <cfRule type="expression" dxfId="16" priority="7" stopIfTrue="1">
      <formula>$Y70=1</formula>
    </cfRule>
  </conditionalFormatting>
  <conditionalFormatting sqref="B30:J30 B37:J37 B44:J49 B52:J52 B59:J59">
    <cfRule type="expression" dxfId="15" priority="6" stopIfTrue="1">
      <formula>$Y30=1</formula>
    </cfRule>
  </conditionalFormatting>
  <conditionalFormatting sqref="K30:R30 K37:R37 K44:R49 K52:R52 K59:R59">
    <cfRule type="expression" dxfId="14" priority="5" stopIfTrue="1">
      <formula>$Y30=1</formula>
    </cfRule>
  </conditionalFormatting>
  <conditionalFormatting sqref="S30 S37 S44:S49 S52 S59">
    <cfRule type="expression" dxfId="13" priority="4" stopIfTrue="1">
      <formula>$Y30=1</formula>
    </cfRule>
  </conditionalFormatting>
  <conditionalFormatting sqref="I60">
    <cfRule type="expression" dxfId="12" priority="3" stopIfTrue="1">
      <formula>$Y60=1</formula>
    </cfRule>
  </conditionalFormatting>
  <conditionalFormatting sqref="R60">
    <cfRule type="expression" dxfId="11" priority="2" stopIfTrue="1">
      <formula>$Y60=1</formula>
    </cfRule>
  </conditionalFormatting>
  <conditionalFormatting sqref="I100">
    <cfRule type="expression" dxfId="10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G100"/>
  <sheetViews>
    <sheetView view="pageBreakPreview" topLeftCell="A84" zoomScale="130" zoomScaleNormal="100" zoomScaleSheetLayoutView="130" workbookViewId="0">
      <selection activeCell="I100" sqref="I10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77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90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70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206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71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303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219</v>
      </c>
      <c r="C21" s="38"/>
      <c r="D21" s="38"/>
      <c r="E21" s="38"/>
      <c r="F21" s="38"/>
      <c r="G21" s="38"/>
      <c r="H21" s="38"/>
      <c r="I21" s="38"/>
      <c r="J21" s="39"/>
      <c r="K21" s="40" t="s">
        <v>220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92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93</v>
      </c>
      <c r="J23" s="56" t="s">
        <v>94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95</v>
      </c>
      <c r="S23" s="56" t="s">
        <v>96</v>
      </c>
      <c r="T23" s="61"/>
      <c r="U23" s="61"/>
      <c r="V23" s="62"/>
      <c r="W23" s="62"/>
      <c r="X23" s="62">
        <v>444</v>
      </c>
      <c r="Y23" s="62">
        <v>464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'No.5-56（方向別）'!B24+'No.5-56（方向別）'!K24</f>
        <v>60</v>
      </c>
      <c r="C24" s="66">
        <f>'No.5-56（方向別）'!C24+'No.5-56（方向別）'!L24</f>
        <v>7</v>
      </c>
      <c r="D24" s="66">
        <f>'No.5-56（方向別）'!D24+'No.5-56（方向別）'!M24</f>
        <v>67</v>
      </c>
      <c r="E24" s="65">
        <f>'No.5-56（方向別）'!E24+'No.5-56（方向別）'!N24</f>
        <v>1</v>
      </c>
      <c r="F24" s="66">
        <f>'No.5-56（方向別）'!F24+'No.5-56（方向別）'!O24</f>
        <v>0</v>
      </c>
      <c r="G24" s="66">
        <f>'No.5-56（方向別）'!G24+'No.5-56（方向別）'!P24</f>
        <v>1</v>
      </c>
      <c r="H24" s="65">
        <f>D24+G24</f>
        <v>68</v>
      </c>
      <c r="I24" s="67">
        <f>G24/H24%</f>
        <v>1.4705882352941175</v>
      </c>
      <c r="J24" s="68">
        <f>H24/$H$60%</f>
        <v>1.2149365731641952</v>
      </c>
      <c r="K24" s="69">
        <f>'No.5-12（方向別）'!B24+'No.5-34（方向別）'!K24</f>
        <v>46</v>
      </c>
      <c r="L24" s="66">
        <f>'No.5-12（方向別）'!C24+'No.5-34（方向別）'!L24</f>
        <v>9</v>
      </c>
      <c r="M24" s="66">
        <f>'No.5-12（方向別）'!D24+'No.5-34（方向別）'!M24</f>
        <v>55</v>
      </c>
      <c r="N24" s="65">
        <f>'No.5-12（方向別）'!E24+'No.5-34（方向別）'!N24</f>
        <v>2</v>
      </c>
      <c r="O24" s="66">
        <f>'No.5-12（方向別）'!F24+'No.5-34（方向別）'!O24</f>
        <v>7</v>
      </c>
      <c r="P24" s="66">
        <f>'No.5-12（方向別）'!G24+'No.5-34（方向別）'!P24</f>
        <v>9</v>
      </c>
      <c r="Q24" s="65">
        <f>M24+P24</f>
        <v>64</v>
      </c>
      <c r="R24" s="67">
        <f>P24/Q24%</f>
        <v>14.0625</v>
      </c>
      <c r="S24" s="68">
        <f>Q24/$Q$60%</f>
        <v>0.99953146962361394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'No.5-56（方向別）'!B25+'No.5-56（方向別）'!K25</f>
        <v>61</v>
      </c>
      <c r="C25" s="75">
        <f>'No.5-56（方向別）'!C25+'No.5-56（方向別）'!L25</f>
        <v>9</v>
      </c>
      <c r="D25" s="75">
        <f>'No.5-56（方向別）'!D25+'No.5-56（方向別）'!M25</f>
        <v>70</v>
      </c>
      <c r="E25" s="74">
        <f>'No.5-56（方向別）'!E25+'No.5-56（方向別）'!N25</f>
        <v>0</v>
      </c>
      <c r="F25" s="75">
        <f>'No.5-56（方向別）'!F25+'No.5-56（方向別）'!O25</f>
        <v>0</v>
      </c>
      <c r="G25" s="75">
        <f>'No.5-56（方向別）'!G25+'No.5-56（方向別）'!P25</f>
        <v>0</v>
      </c>
      <c r="H25" s="74">
        <f>D25+G25</f>
        <v>70</v>
      </c>
      <c r="I25" s="76">
        <f t="shared" ref="I25:I59" si="0">G25/H25%</f>
        <v>0</v>
      </c>
      <c r="J25" s="77">
        <f t="shared" ref="J25:J59" si="1">H25/$H$60%</f>
        <v>1.2506700017866714</v>
      </c>
      <c r="K25" s="78">
        <f>'No.5-12（方向別）'!B25+'No.5-34（方向別）'!K25</f>
        <v>59</v>
      </c>
      <c r="L25" s="75">
        <f>'No.5-12（方向別）'!C25+'No.5-34（方向別）'!L25</f>
        <v>10</v>
      </c>
      <c r="M25" s="75">
        <f>'No.5-12（方向別）'!D25+'No.5-34（方向別）'!M25</f>
        <v>69</v>
      </c>
      <c r="N25" s="74">
        <f>'No.5-12（方向別）'!E25+'No.5-34（方向別）'!N25</f>
        <v>2</v>
      </c>
      <c r="O25" s="75">
        <f>'No.5-12（方向別）'!F25+'No.5-34（方向別）'!O25</f>
        <v>9</v>
      </c>
      <c r="P25" s="75">
        <f>'No.5-12（方向別）'!G25+'No.5-34（方向別）'!P25</f>
        <v>11</v>
      </c>
      <c r="Q25" s="74">
        <f>M25+P25</f>
        <v>80</v>
      </c>
      <c r="R25" s="76">
        <f t="shared" ref="R25:R59" si="2">P25/Q25%</f>
        <v>13.75</v>
      </c>
      <c r="S25" s="77">
        <f t="shared" ref="S25:S60" si="3">Q25/$Q$60%</f>
        <v>1.2494143370295174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'No.5-56（方向別）'!B26+'No.5-56（方向別）'!K26</f>
        <v>65</v>
      </c>
      <c r="C26" s="75">
        <f>'No.5-56（方向別）'!C26+'No.5-56（方向別）'!L26</f>
        <v>10</v>
      </c>
      <c r="D26" s="75">
        <f>'No.5-56（方向別）'!D26+'No.5-56（方向別）'!M26</f>
        <v>75</v>
      </c>
      <c r="E26" s="74">
        <f>'No.5-56（方向別）'!E26+'No.5-56（方向別）'!N26</f>
        <v>1</v>
      </c>
      <c r="F26" s="75">
        <f>'No.5-56（方向別）'!F26+'No.5-56（方向別）'!O26</f>
        <v>4</v>
      </c>
      <c r="G26" s="75">
        <f>'No.5-56（方向別）'!G26+'No.5-56（方向別）'!P26</f>
        <v>5</v>
      </c>
      <c r="H26" s="74">
        <f t="shared" ref="H26:H59" si="4">D26+G26</f>
        <v>80</v>
      </c>
      <c r="I26" s="76">
        <f t="shared" si="0"/>
        <v>6.25</v>
      </c>
      <c r="J26" s="77">
        <f t="shared" si="1"/>
        <v>1.4293371448990531</v>
      </c>
      <c r="K26" s="78">
        <f>'No.5-12（方向別）'!B26+'No.5-34（方向別）'!K26</f>
        <v>84</v>
      </c>
      <c r="L26" s="75">
        <f>'No.5-12（方向別）'!C26+'No.5-34（方向別）'!L26</f>
        <v>14</v>
      </c>
      <c r="M26" s="75">
        <f>'No.5-12（方向別）'!D26+'No.5-34（方向別）'!M26</f>
        <v>98</v>
      </c>
      <c r="N26" s="74">
        <f>'No.5-12（方向別）'!E26+'No.5-34（方向別）'!N26</f>
        <v>0</v>
      </c>
      <c r="O26" s="75">
        <f>'No.5-12（方向別）'!F26+'No.5-34（方向別）'!O26</f>
        <v>8</v>
      </c>
      <c r="P26" s="75">
        <f>'No.5-12（方向別）'!G26+'No.5-34（方向別）'!P26</f>
        <v>8</v>
      </c>
      <c r="Q26" s="74">
        <f t="shared" ref="Q26:Q59" si="5">M26+P26</f>
        <v>106</v>
      </c>
      <c r="R26" s="76">
        <f t="shared" si="2"/>
        <v>7.5471698113207539</v>
      </c>
      <c r="S26" s="77">
        <f t="shared" si="3"/>
        <v>1.6554739965641105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'No.5-56（方向別）'!B27+'No.5-56（方向別）'!K27</f>
        <v>74</v>
      </c>
      <c r="C27" s="81">
        <f>'No.5-56（方向別）'!C27+'No.5-56（方向別）'!L27</f>
        <v>13</v>
      </c>
      <c r="D27" s="81">
        <f>'No.5-56（方向別）'!D27+'No.5-56（方向別）'!M27</f>
        <v>87</v>
      </c>
      <c r="E27" s="80">
        <f>'No.5-56（方向別）'!E27+'No.5-56（方向別）'!N27</f>
        <v>2</v>
      </c>
      <c r="F27" s="81">
        <f>'No.5-56（方向別）'!F27+'No.5-56（方向別）'!O27</f>
        <v>2</v>
      </c>
      <c r="G27" s="81">
        <f>'No.5-56（方向別）'!G27+'No.5-56（方向別）'!P27</f>
        <v>4</v>
      </c>
      <c r="H27" s="80">
        <f t="shared" si="4"/>
        <v>91</v>
      </c>
      <c r="I27" s="82">
        <f t="shared" si="0"/>
        <v>4.3956043956043951</v>
      </c>
      <c r="J27" s="83">
        <f t="shared" si="1"/>
        <v>1.6258710023226728</v>
      </c>
      <c r="K27" s="84">
        <f>'No.5-12（方向別）'!B27+'No.5-34（方向別）'!K27</f>
        <v>71</v>
      </c>
      <c r="L27" s="81">
        <f>'No.5-12（方向別）'!C27+'No.5-34（方向別）'!L27</f>
        <v>11</v>
      </c>
      <c r="M27" s="81">
        <f>'No.5-12（方向別）'!D27+'No.5-34（方向別）'!M27</f>
        <v>82</v>
      </c>
      <c r="N27" s="80">
        <f>'No.5-12（方向別）'!E27+'No.5-34（方向別）'!N27</f>
        <v>0</v>
      </c>
      <c r="O27" s="81">
        <f>'No.5-12（方向別）'!F27+'No.5-34（方向別）'!O27</f>
        <v>2</v>
      </c>
      <c r="P27" s="81">
        <f>'No.5-12（方向別）'!G27+'No.5-34（方向別）'!P27</f>
        <v>2</v>
      </c>
      <c r="Q27" s="80">
        <f t="shared" si="5"/>
        <v>84</v>
      </c>
      <c r="R27" s="82">
        <f t="shared" si="2"/>
        <v>2.3809523809523809</v>
      </c>
      <c r="S27" s="83">
        <f t="shared" si="3"/>
        <v>1.3118850538809932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'No.5-56（方向別）'!B28+'No.5-56（方向別）'!K28</f>
        <v>63</v>
      </c>
      <c r="C28" s="75">
        <f>'No.5-56（方向別）'!C28+'No.5-56（方向別）'!L28</f>
        <v>14</v>
      </c>
      <c r="D28" s="75">
        <f>'No.5-56（方向別）'!D28+'No.5-56（方向別）'!M28</f>
        <v>77</v>
      </c>
      <c r="E28" s="74">
        <f>'No.5-56（方向別）'!E28+'No.5-56（方向別）'!N28</f>
        <v>2</v>
      </c>
      <c r="F28" s="75">
        <f>'No.5-56（方向別）'!F28+'No.5-56（方向別）'!O28</f>
        <v>4</v>
      </c>
      <c r="G28" s="75">
        <f>'No.5-56（方向別）'!G28+'No.5-56（方向別）'!P28</f>
        <v>6</v>
      </c>
      <c r="H28" s="74">
        <f t="shared" si="4"/>
        <v>83</v>
      </c>
      <c r="I28" s="76">
        <f t="shared" si="0"/>
        <v>7.2289156626506026</v>
      </c>
      <c r="J28" s="77">
        <f t="shared" si="1"/>
        <v>1.4829372878327676</v>
      </c>
      <c r="K28" s="78">
        <f>'No.5-12（方向別）'!B28+'No.5-34（方向別）'!K28</f>
        <v>81</v>
      </c>
      <c r="L28" s="75">
        <f>'No.5-12（方向別）'!C28+'No.5-34（方向別）'!L28</f>
        <v>15</v>
      </c>
      <c r="M28" s="75">
        <f>'No.5-12（方向別）'!D28+'No.5-34（方向別）'!M28</f>
        <v>96</v>
      </c>
      <c r="N28" s="74">
        <f>'No.5-12（方向別）'!E28+'No.5-34（方向別）'!N28</f>
        <v>2</v>
      </c>
      <c r="O28" s="75">
        <f>'No.5-12（方向別）'!F28+'No.5-34（方向別）'!O28</f>
        <v>9</v>
      </c>
      <c r="P28" s="75">
        <f>'No.5-12（方向別）'!G28+'No.5-34（方向別）'!P28</f>
        <v>11</v>
      </c>
      <c r="Q28" s="74">
        <f t="shared" si="5"/>
        <v>107</v>
      </c>
      <c r="R28" s="76">
        <f t="shared" si="2"/>
        <v>10.2803738317757</v>
      </c>
      <c r="S28" s="77">
        <f t="shared" si="3"/>
        <v>1.6710916757769796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'No.5-56（方向別）'!B29+'No.5-56（方向別）'!K29</f>
        <v>54</v>
      </c>
      <c r="C29" s="87">
        <f>'No.5-56（方向別）'!C29+'No.5-56（方向別）'!L29</f>
        <v>5</v>
      </c>
      <c r="D29" s="87">
        <f>'No.5-56（方向別）'!D29+'No.5-56（方向別）'!M29</f>
        <v>59</v>
      </c>
      <c r="E29" s="86">
        <f>'No.5-56（方向別）'!E29+'No.5-56（方向別）'!N29</f>
        <v>0</v>
      </c>
      <c r="F29" s="87">
        <f>'No.5-56（方向別）'!F29+'No.5-56（方向別）'!O29</f>
        <v>6</v>
      </c>
      <c r="G29" s="87">
        <f>'No.5-56（方向別）'!G29+'No.5-56（方向別）'!P29</f>
        <v>6</v>
      </c>
      <c r="H29" s="86">
        <f t="shared" si="4"/>
        <v>65</v>
      </c>
      <c r="I29" s="88">
        <f t="shared" si="0"/>
        <v>9.2307692307692299</v>
      </c>
      <c r="J29" s="89">
        <f t="shared" si="1"/>
        <v>1.1613364302304807</v>
      </c>
      <c r="K29" s="90">
        <f>'No.5-12（方向別）'!B29+'No.5-34（方向別）'!K29</f>
        <v>77</v>
      </c>
      <c r="L29" s="87">
        <f>'No.5-12（方向別）'!C29+'No.5-34（方向別）'!L29</f>
        <v>12</v>
      </c>
      <c r="M29" s="87">
        <f>'No.5-12（方向別）'!D29+'No.5-34（方向別）'!M29</f>
        <v>89</v>
      </c>
      <c r="N29" s="86">
        <f>'No.5-12（方向別）'!E29+'No.5-34（方向別）'!N29</f>
        <v>2</v>
      </c>
      <c r="O29" s="87">
        <f>'No.5-12（方向別）'!F29+'No.5-34（方向別）'!O29</f>
        <v>2</v>
      </c>
      <c r="P29" s="87">
        <f>'No.5-12（方向別）'!G29+'No.5-34（方向別）'!P29</f>
        <v>4</v>
      </c>
      <c r="Q29" s="86">
        <f t="shared" si="5"/>
        <v>93</v>
      </c>
      <c r="R29" s="88">
        <f t="shared" si="2"/>
        <v>4.301075268817204</v>
      </c>
      <c r="S29" s="89">
        <f t="shared" si="3"/>
        <v>1.452444166796814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'No.5-56（方向別）'!B30+'No.5-56（方向別）'!K30</f>
        <v>377</v>
      </c>
      <c r="C30" s="94">
        <f>'No.5-56（方向別）'!C30+'No.5-56（方向別）'!L30</f>
        <v>58</v>
      </c>
      <c r="D30" s="94">
        <f>'No.5-56（方向別）'!D30+'No.5-56（方向別）'!M30</f>
        <v>435</v>
      </c>
      <c r="E30" s="93">
        <f>'No.5-56（方向別）'!E30+'No.5-56（方向別）'!N30</f>
        <v>6</v>
      </c>
      <c r="F30" s="94">
        <f>'No.5-56（方向別）'!F30+'No.5-56（方向別）'!O30</f>
        <v>16</v>
      </c>
      <c r="G30" s="94">
        <f>'No.5-56（方向別）'!G30+'No.5-56（方向別）'!P30</f>
        <v>22</v>
      </c>
      <c r="H30" s="93">
        <f t="shared" si="4"/>
        <v>457</v>
      </c>
      <c r="I30" s="95">
        <f t="shared" si="0"/>
        <v>4.814004376367615</v>
      </c>
      <c r="J30" s="96">
        <f t="shared" si="1"/>
        <v>8.1650884402358415</v>
      </c>
      <c r="K30" s="97">
        <f>'No.5-12（方向別）'!B30+'No.5-34（方向別）'!K30</f>
        <v>418</v>
      </c>
      <c r="L30" s="94">
        <f>'No.5-12（方向別）'!C30+'No.5-34（方向別）'!L30</f>
        <v>71</v>
      </c>
      <c r="M30" s="94">
        <f>'No.5-12（方向別）'!D30+'No.5-34（方向別）'!M30</f>
        <v>489</v>
      </c>
      <c r="N30" s="93">
        <f>'No.5-12（方向別）'!E30+'No.5-34（方向別）'!N30</f>
        <v>8</v>
      </c>
      <c r="O30" s="94">
        <f>'No.5-12（方向別）'!F30+'No.5-34（方向別）'!O30</f>
        <v>37</v>
      </c>
      <c r="P30" s="94">
        <f>'No.5-12（方向別）'!G30+'No.5-34（方向別）'!P30</f>
        <v>45</v>
      </c>
      <c r="Q30" s="93">
        <f t="shared" si="5"/>
        <v>534</v>
      </c>
      <c r="R30" s="95">
        <f t="shared" si="2"/>
        <v>8.4269662921348321</v>
      </c>
      <c r="S30" s="96">
        <f t="shared" si="3"/>
        <v>8.3398406996720293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'No.5-56（方向別）'!B31+'No.5-56（方向別）'!K31</f>
        <v>49</v>
      </c>
      <c r="C31" s="100">
        <f>'No.5-56（方向別）'!C31+'No.5-56（方向別）'!L31</f>
        <v>10</v>
      </c>
      <c r="D31" s="100">
        <f>'No.5-56（方向別）'!D31+'No.5-56（方向別）'!M31</f>
        <v>59</v>
      </c>
      <c r="E31" s="99">
        <f>'No.5-56（方向別）'!E31+'No.5-56（方向別）'!N31</f>
        <v>2</v>
      </c>
      <c r="F31" s="100">
        <f>'No.5-56（方向別）'!F31+'No.5-56（方向別）'!O31</f>
        <v>1</v>
      </c>
      <c r="G31" s="100">
        <f>'No.5-56（方向別）'!G31+'No.5-56（方向別）'!P31</f>
        <v>3</v>
      </c>
      <c r="H31" s="99">
        <f t="shared" si="4"/>
        <v>62</v>
      </c>
      <c r="I31" s="101">
        <f t="shared" si="0"/>
        <v>4.838709677419355</v>
      </c>
      <c r="J31" s="102">
        <f t="shared" si="1"/>
        <v>1.1077362872967662</v>
      </c>
      <c r="K31" s="103">
        <f>'No.5-12（方向別）'!B31+'No.5-34（方向別）'!K31</f>
        <v>70</v>
      </c>
      <c r="L31" s="100">
        <f>'No.5-12（方向別）'!C31+'No.5-34（方向別）'!L31</f>
        <v>13</v>
      </c>
      <c r="M31" s="100">
        <f>'No.5-12（方向別）'!D31+'No.5-34（方向別）'!M31</f>
        <v>83</v>
      </c>
      <c r="N31" s="99">
        <f>'No.5-12（方向別）'!E31+'No.5-34（方向別）'!N31</f>
        <v>1</v>
      </c>
      <c r="O31" s="100">
        <f>'No.5-12（方向別）'!F31+'No.5-34（方向別）'!O31</f>
        <v>5</v>
      </c>
      <c r="P31" s="100">
        <f>'No.5-12（方向別）'!G31+'No.5-34（方向別）'!P31</f>
        <v>6</v>
      </c>
      <c r="Q31" s="99">
        <f t="shared" si="5"/>
        <v>89</v>
      </c>
      <c r="R31" s="101">
        <f t="shared" si="2"/>
        <v>6.7415730337078648</v>
      </c>
      <c r="S31" s="102">
        <f t="shared" si="3"/>
        <v>1.389973449945338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'No.5-56（方向別）'!B32+'No.5-56（方向別）'!K32</f>
        <v>52</v>
      </c>
      <c r="C32" s="75">
        <f>'No.5-56（方向別）'!C32+'No.5-56（方向別）'!L32</f>
        <v>10</v>
      </c>
      <c r="D32" s="75">
        <f>'No.5-56（方向別）'!D32+'No.5-56（方向別）'!M32</f>
        <v>62</v>
      </c>
      <c r="E32" s="74">
        <f>'No.5-56（方向別）'!E32+'No.5-56（方向別）'!N32</f>
        <v>3</v>
      </c>
      <c r="F32" s="75">
        <f>'No.5-56（方向別）'!F32+'No.5-56（方向別）'!O32</f>
        <v>0</v>
      </c>
      <c r="G32" s="75">
        <f>'No.5-56（方向別）'!G32+'No.5-56（方向別）'!P32</f>
        <v>3</v>
      </c>
      <c r="H32" s="74">
        <f t="shared" si="4"/>
        <v>65</v>
      </c>
      <c r="I32" s="76">
        <f t="shared" si="0"/>
        <v>4.615384615384615</v>
      </c>
      <c r="J32" s="77">
        <f t="shared" si="1"/>
        <v>1.1613364302304807</v>
      </c>
      <c r="K32" s="78">
        <f>'No.5-12（方向別）'!B32+'No.5-34（方向別）'!K32</f>
        <v>50</v>
      </c>
      <c r="L32" s="75">
        <f>'No.5-12（方向別）'!C32+'No.5-34（方向別）'!L32</f>
        <v>10</v>
      </c>
      <c r="M32" s="75">
        <f>'No.5-12（方向別）'!D32+'No.5-34（方向別）'!M32</f>
        <v>60</v>
      </c>
      <c r="N32" s="74">
        <f>'No.5-12（方向別）'!E32+'No.5-34（方向別）'!N32</f>
        <v>1</v>
      </c>
      <c r="O32" s="75">
        <f>'No.5-12（方向別）'!F32+'No.5-34（方向別）'!O32</f>
        <v>5</v>
      </c>
      <c r="P32" s="75">
        <f>'No.5-12（方向別）'!G32+'No.5-34（方向別）'!P32</f>
        <v>6</v>
      </c>
      <c r="Q32" s="74">
        <f t="shared" si="5"/>
        <v>66</v>
      </c>
      <c r="R32" s="76">
        <f t="shared" si="2"/>
        <v>9.0909090909090899</v>
      </c>
      <c r="S32" s="77">
        <f t="shared" si="3"/>
        <v>1.0307668280493518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'No.5-56（方向別）'!B33+'No.5-56（方向別）'!K33</f>
        <v>57</v>
      </c>
      <c r="C33" s="75">
        <f>'No.5-56（方向別）'!C33+'No.5-56（方向別）'!L33</f>
        <v>14</v>
      </c>
      <c r="D33" s="75">
        <f>'No.5-56（方向別）'!D33+'No.5-56（方向別）'!M33</f>
        <v>71</v>
      </c>
      <c r="E33" s="74">
        <f>'No.5-56（方向別）'!E33+'No.5-56（方向別）'!N33</f>
        <v>1</v>
      </c>
      <c r="F33" s="75">
        <f>'No.5-56（方向別）'!F33+'No.5-56（方向別）'!O33</f>
        <v>2</v>
      </c>
      <c r="G33" s="75">
        <f>'No.5-56（方向別）'!G33+'No.5-56（方向別）'!P33</f>
        <v>3</v>
      </c>
      <c r="H33" s="74">
        <f t="shared" si="4"/>
        <v>74</v>
      </c>
      <c r="I33" s="76">
        <f t="shared" si="0"/>
        <v>4.0540540540540544</v>
      </c>
      <c r="J33" s="77">
        <f t="shared" si="1"/>
        <v>1.322136859031624</v>
      </c>
      <c r="K33" s="78">
        <f>'No.5-12（方向別）'!B33+'No.5-34（方向別）'!K33</f>
        <v>77</v>
      </c>
      <c r="L33" s="75">
        <f>'No.5-12（方向別）'!C33+'No.5-34（方向別）'!L33</f>
        <v>10</v>
      </c>
      <c r="M33" s="75">
        <f>'No.5-12（方向別）'!D33+'No.5-34（方向別）'!M33</f>
        <v>87</v>
      </c>
      <c r="N33" s="74">
        <f>'No.5-12（方向別）'!E33+'No.5-34（方向別）'!N33</f>
        <v>1</v>
      </c>
      <c r="O33" s="75">
        <f>'No.5-12（方向別）'!F33+'No.5-34（方向別）'!O33</f>
        <v>3</v>
      </c>
      <c r="P33" s="75">
        <f>'No.5-12（方向別）'!G33+'No.5-34（方向別）'!P33</f>
        <v>4</v>
      </c>
      <c r="Q33" s="74">
        <f t="shared" si="5"/>
        <v>91</v>
      </c>
      <c r="R33" s="76">
        <f t="shared" si="2"/>
        <v>4.3956043956043951</v>
      </c>
      <c r="S33" s="77">
        <f t="shared" si="3"/>
        <v>1.4212088083710761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'No.5-56（方向別）'!B34+'No.5-56（方向別）'!K34</f>
        <v>71</v>
      </c>
      <c r="C34" s="75">
        <f>'No.5-56（方向別）'!C34+'No.5-56（方向別）'!L34</f>
        <v>10</v>
      </c>
      <c r="D34" s="75">
        <f>'No.5-56（方向別）'!D34+'No.5-56（方向別）'!M34</f>
        <v>81</v>
      </c>
      <c r="E34" s="74">
        <f>'No.5-56（方向別）'!E34+'No.5-56（方向別）'!N34</f>
        <v>0</v>
      </c>
      <c r="F34" s="75">
        <f>'No.5-56（方向別）'!F34+'No.5-56（方向別）'!O34</f>
        <v>4</v>
      </c>
      <c r="G34" s="75">
        <f>'No.5-56（方向別）'!G34+'No.5-56（方向別）'!P34</f>
        <v>4</v>
      </c>
      <c r="H34" s="74">
        <f t="shared" si="4"/>
        <v>85</v>
      </c>
      <c r="I34" s="76">
        <f t="shared" si="0"/>
        <v>4.7058823529411766</v>
      </c>
      <c r="J34" s="77">
        <f t="shared" si="1"/>
        <v>1.518670716455244</v>
      </c>
      <c r="K34" s="78">
        <f>'No.5-12（方向別）'!B34+'No.5-34（方向別）'!K34</f>
        <v>75</v>
      </c>
      <c r="L34" s="75">
        <f>'No.5-12（方向別）'!C34+'No.5-34（方向別）'!L34</f>
        <v>24</v>
      </c>
      <c r="M34" s="75">
        <f>'No.5-12（方向別）'!D34+'No.5-34（方向別）'!M34</f>
        <v>99</v>
      </c>
      <c r="N34" s="74">
        <f>'No.5-12（方向別）'!E34+'No.5-34（方向別）'!N34</f>
        <v>2</v>
      </c>
      <c r="O34" s="75">
        <f>'No.5-12（方向別）'!F34+'No.5-34（方向別）'!O34</f>
        <v>4</v>
      </c>
      <c r="P34" s="75">
        <f>'No.5-12（方向別）'!G34+'No.5-34（方向別）'!P34</f>
        <v>6</v>
      </c>
      <c r="Q34" s="74">
        <f t="shared" si="5"/>
        <v>105</v>
      </c>
      <c r="R34" s="76">
        <f t="shared" si="2"/>
        <v>5.7142857142857144</v>
      </c>
      <c r="S34" s="77">
        <f t="shared" si="3"/>
        <v>1.6398563173512415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'No.5-56（方向別）'!B35+'No.5-56（方向別）'!K35</f>
        <v>35</v>
      </c>
      <c r="C35" s="75">
        <f>'No.5-56（方向別）'!C35+'No.5-56（方向別）'!L35</f>
        <v>7</v>
      </c>
      <c r="D35" s="75">
        <f>'No.5-56（方向別）'!D35+'No.5-56（方向別）'!M35</f>
        <v>42</v>
      </c>
      <c r="E35" s="74">
        <f>'No.5-56（方向別）'!E35+'No.5-56（方向別）'!N35</f>
        <v>4</v>
      </c>
      <c r="F35" s="75">
        <f>'No.5-56（方向別）'!F35+'No.5-56（方向別）'!O35</f>
        <v>1</v>
      </c>
      <c r="G35" s="75">
        <f>'No.5-56（方向別）'!G35+'No.5-56（方向別）'!P35</f>
        <v>5</v>
      </c>
      <c r="H35" s="74">
        <f t="shared" si="4"/>
        <v>47</v>
      </c>
      <c r="I35" s="76">
        <f t="shared" si="0"/>
        <v>10.638297872340425</v>
      </c>
      <c r="J35" s="77">
        <f t="shared" si="1"/>
        <v>0.83973557262819365</v>
      </c>
      <c r="K35" s="78">
        <f>'No.5-12（方向別）'!B35+'No.5-34（方向別）'!K35</f>
        <v>75</v>
      </c>
      <c r="L35" s="75">
        <f>'No.5-12（方向別）'!C35+'No.5-34（方向別）'!L35</f>
        <v>10</v>
      </c>
      <c r="M35" s="75">
        <f>'No.5-12（方向別）'!D35+'No.5-34（方向別）'!M35</f>
        <v>85</v>
      </c>
      <c r="N35" s="74">
        <f>'No.5-12（方向別）'!E35+'No.5-34（方向別）'!N35</f>
        <v>2</v>
      </c>
      <c r="O35" s="75">
        <f>'No.5-12（方向別）'!F35+'No.5-34（方向別）'!O35</f>
        <v>5</v>
      </c>
      <c r="P35" s="75">
        <f>'No.5-12（方向別）'!G35+'No.5-34（方向別）'!P35</f>
        <v>7</v>
      </c>
      <c r="Q35" s="74">
        <f t="shared" si="5"/>
        <v>92</v>
      </c>
      <c r="R35" s="76">
        <f t="shared" si="2"/>
        <v>7.6086956521739131</v>
      </c>
      <c r="S35" s="77">
        <f t="shared" si="3"/>
        <v>1.4368264875839449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'No.5-56（方向別）'!B36+'No.5-56（方向別）'!K36</f>
        <v>53</v>
      </c>
      <c r="C36" s="87">
        <f>'No.5-56（方向別）'!C36+'No.5-56（方向別）'!L36</f>
        <v>14</v>
      </c>
      <c r="D36" s="87">
        <f>'No.5-56（方向別）'!D36+'No.5-56（方向別）'!M36</f>
        <v>67</v>
      </c>
      <c r="E36" s="86">
        <f>'No.5-56（方向別）'!E36+'No.5-56（方向別）'!N36</f>
        <v>0</v>
      </c>
      <c r="F36" s="87">
        <f>'No.5-56（方向別）'!F36+'No.5-56（方向別）'!O36</f>
        <v>8</v>
      </c>
      <c r="G36" s="87">
        <f>'No.5-56（方向別）'!G36+'No.5-56（方向別）'!P36</f>
        <v>8</v>
      </c>
      <c r="H36" s="86">
        <f t="shared" si="4"/>
        <v>75</v>
      </c>
      <c r="I36" s="88">
        <f t="shared" si="0"/>
        <v>10.666666666666666</v>
      </c>
      <c r="J36" s="89">
        <f t="shared" si="1"/>
        <v>1.3400035733428624</v>
      </c>
      <c r="K36" s="90">
        <f>'No.5-12（方向別）'!B36+'No.5-34（方向別）'!K36</f>
        <v>63</v>
      </c>
      <c r="L36" s="87">
        <f>'No.5-12（方向別）'!C36+'No.5-34（方向別）'!L36</f>
        <v>9</v>
      </c>
      <c r="M36" s="87">
        <f>'No.5-12（方向別）'!D36+'No.5-34（方向別）'!M36</f>
        <v>72</v>
      </c>
      <c r="N36" s="86">
        <f>'No.5-12（方向別）'!E36+'No.5-34（方向別）'!N36</f>
        <v>2</v>
      </c>
      <c r="O36" s="87">
        <f>'No.5-12（方向別）'!F36+'No.5-34（方向別）'!O36</f>
        <v>6</v>
      </c>
      <c r="P36" s="87">
        <f>'No.5-12（方向別）'!G36+'No.5-34（方向別）'!P36</f>
        <v>8</v>
      </c>
      <c r="Q36" s="86">
        <f t="shared" si="5"/>
        <v>80</v>
      </c>
      <c r="R36" s="88">
        <f t="shared" si="2"/>
        <v>10</v>
      </c>
      <c r="S36" s="89">
        <f t="shared" si="3"/>
        <v>1.2494143370295174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'No.5-56（方向別）'!B37+'No.5-56（方向別）'!K37</f>
        <v>317</v>
      </c>
      <c r="C37" s="94">
        <f>'No.5-56（方向別）'!C37+'No.5-56（方向別）'!L37</f>
        <v>65</v>
      </c>
      <c r="D37" s="94">
        <f>'No.5-56（方向別）'!D37+'No.5-56（方向別）'!M37</f>
        <v>382</v>
      </c>
      <c r="E37" s="93">
        <f>'No.5-56（方向別）'!E37+'No.5-56（方向別）'!N37</f>
        <v>10</v>
      </c>
      <c r="F37" s="94">
        <f>'No.5-56（方向別）'!F37+'No.5-56（方向別）'!O37</f>
        <v>16</v>
      </c>
      <c r="G37" s="94">
        <f>'No.5-56（方向別）'!G37+'No.5-56（方向別）'!P37</f>
        <v>26</v>
      </c>
      <c r="H37" s="93">
        <f t="shared" si="4"/>
        <v>408</v>
      </c>
      <c r="I37" s="95">
        <f t="shared" si="0"/>
        <v>6.3725490196078427</v>
      </c>
      <c r="J37" s="96">
        <f t="shared" si="1"/>
        <v>7.289619438985171</v>
      </c>
      <c r="K37" s="97">
        <f>'No.5-12（方向別）'!B37+'No.5-34（方向別）'!K37</f>
        <v>410</v>
      </c>
      <c r="L37" s="94">
        <f>'No.5-12（方向別）'!C37+'No.5-34（方向別）'!L37</f>
        <v>76</v>
      </c>
      <c r="M37" s="94">
        <f>'No.5-12（方向別）'!D37+'No.5-34（方向別）'!M37</f>
        <v>486</v>
      </c>
      <c r="N37" s="93">
        <f>'No.5-12（方向別）'!E37+'No.5-34（方向別）'!N37</f>
        <v>9</v>
      </c>
      <c r="O37" s="94">
        <f>'No.5-12（方向別）'!F37+'No.5-34（方向別）'!O37</f>
        <v>28</v>
      </c>
      <c r="P37" s="94">
        <f>'No.5-12（方向別）'!G37+'No.5-34（方向別）'!P37</f>
        <v>37</v>
      </c>
      <c r="Q37" s="93">
        <f t="shared" si="5"/>
        <v>523</v>
      </c>
      <c r="R37" s="95">
        <f t="shared" si="2"/>
        <v>7.0745697896749515</v>
      </c>
      <c r="S37" s="96">
        <f t="shared" si="3"/>
        <v>8.1680462283304696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'No.5-56（方向別）'!B38+'No.5-56（方向別）'!K38</f>
        <v>449</v>
      </c>
      <c r="C38" s="105">
        <f>'No.5-56（方向別）'!C38+'No.5-56（方向別）'!L38</f>
        <v>50</v>
      </c>
      <c r="D38" s="94">
        <f>'No.5-56（方向別）'!D38+'No.5-56（方向別）'!M38</f>
        <v>499</v>
      </c>
      <c r="E38" s="104">
        <f>'No.5-56（方向別）'!E38+'No.5-56（方向別）'!N38</f>
        <v>11</v>
      </c>
      <c r="F38" s="105">
        <f>'No.5-56（方向別）'!F38+'No.5-56（方向別）'!O38</f>
        <v>39</v>
      </c>
      <c r="G38" s="94">
        <f>'No.5-56（方向別）'!G38+'No.5-56（方向別）'!P38</f>
        <v>50</v>
      </c>
      <c r="H38" s="93">
        <f t="shared" si="4"/>
        <v>549</v>
      </c>
      <c r="I38" s="95">
        <f t="shared" si="0"/>
        <v>9.1074681238615653</v>
      </c>
      <c r="J38" s="96">
        <f t="shared" si="1"/>
        <v>9.8088261568697526</v>
      </c>
      <c r="K38" s="106">
        <f>'No.5-12（方向別）'!B38+'No.5-34（方向別）'!K38</f>
        <v>453</v>
      </c>
      <c r="L38" s="105">
        <f>'No.5-12（方向別）'!C38+'No.5-34（方向別）'!L38</f>
        <v>91</v>
      </c>
      <c r="M38" s="94">
        <f>'No.5-12（方向別）'!D38+'No.5-34（方向別）'!M38</f>
        <v>544</v>
      </c>
      <c r="N38" s="104">
        <f>'No.5-12（方向別）'!E38+'No.5-34（方向別）'!N38</f>
        <v>11</v>
      </c>
      <c r="O38" s="105">
        <f>'No.5-12（方向別）'!F38+'No.5-34（方向別）'!O38</f>
        <v>50</v>
      </c>
      <c r="P38" s="94">
        <f>'No.5-12（方向別）'!G38+'No.5-34（方向別）'!P38</f>
        <v>61</v>
      </c>
      <c r="Q38" s="93">
        <f t="shared" si="5"/>
        <v>605</v>
      </c>
      <c r="R38" s="95">
        <f t="shared" si="2"/>
        <v>10.082644628099175</v>
      </c>
      <c r="S38" s="96">
        <f t="shared" si="3"/>
        <v>9.448695923785726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6" t="s">
        <v>32</v>
      </c>
      <c r="B39" s="104">
        <f>'No.5-56（方向別）'!B39+'No.5-56（方向別）'!K39</f>
        <v>390</v>
      </c>
      <c r="C39" s="105">
        <f>'No.5-56（方向別）'!C39+'No.5-56（方向別）'!L39</f>
        <v>67</v>
      </c>
      <c r="D39" s="94">
        <f>'No.5-56（方向別）'!D39+'No.5-56（方向別）'!M39</f>
        <v>457</v>
      </c>
      <c r="E39" s="104">
        <f>'No.5-56（方向別）'!E39+'No.5-56（方向別）'!N39</f>
        <v>3</v>
      </c>
      <c r="F39" s="105">
        <f>'No.5-56（方向別）'!F39+'No.5-56（方向別）'!O39</f>
        <v>39</v>
      </c>
      <c r="G39" s="94">
        <f>'No.5-56（方向別）'!G39+'No.5-56（方向別）'!P39</f>
        <v>42</v>
      </c>
      <c r="H39" s="93">
        <f t="shared" si="4"/>
        <v>499</v>
      </c>
      <c r="I39" s="95">
        <f t="shared" si="0"/>
        <v>8.4168336673346698</v>
      </c>
      <c r="J39" s="96">
        <f t="shared" si="1"/>
        <v>8.9154904413078437</v>
      </c>
      <c r="K39" s="106">
        <f>'No.5-12（方向別）'!B39+'No.5-34（方向別）'!K39</f>
        <v>316</v>
      </c>
      <c r="L39" s="105">
        <f>'No.5-12（方向別）'!C39+'No.5-34（方向別）'!L39</f>
        <v>66</v>
      </c>
      <c r="M39" s="94">
        <f>'No.5-12（方向別）'!D39+'No.5-34（方向別）'!M39</f>
        <v>382</v>
      </c>
      <c r="N39" s="104">
        <f>'No.5-12（方向別）'!E39+'No.5-34（方向別）'!N39</f>
        <v>8</v>
      </c>
      <c r="O39" s="105">
        <f>'No.5-12（方向別）'!F39+'No.5-34（方向別）'!O39</f>
        <v>44</v>
      </c>
      <c r="P39" s="94">
        <f>'No.5-12（方向別）'!G39+'No.5-34（方向別）'!P39</f>
        <v>52</v>
      </c>
      <c r="Q39" s="93">
        <f t="shared" si="5"/>
        <v>434</v>
      </c>
      <c r="R39" s="95">
        <f t="shared" si="2"/>
        <v>11.981566820276498</v>
      </c>
      <c r="S39" s="96">
        <f t="shared" si="3"/>
        <v>6.7780727783851322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6" t="s">
        <v>33</v>
      </c>
      <c r="B40" s="104">
        <f>'No.5-56（方向別）'!B40+'No.5-56（方向別）'!K40</f>
        <v>364</v>
      </c>
      <c r="C40" s="105">
        <f>'No.5-56（方向別）'!C40+'No.5-56（方向別）'!L40</f>
        <v>62</v>
      </c>
      <c r="D40" s="94">
        <f>'No.5-56（方向別）'!D40+'No.5-56（方向別）'!M40</f>
        <v>426</v>
      </c>
      <c r="E40" s="104">
        <f>'No.5-56（方向別）'!E40+'No.5-56（方向別）'!N40</f>
        <v>3</v>
      </c>
      <c r="F40" s="105">
        <f>'No.5-56（方向別）'!F40+'No.5-56（方向別）'!O40</f>
        <v>26</v>
      </c>
      <c r="G40" s="94">
        <f>'No.5-56（方向別）'!G40+'No.5-56（方向別）'!P40</f>
        <v>29</v>
      </c>
      <c r="H40" s="93">
        <f t="shared" si="4"/>
        <v>455</v>
      </c>
      <c r="I40" s="95">
        <f t="shared" si="0"/>
        <v>6.3736263736263741</v>
      </c>
      <c r="J40" s="96">
        <f t="shared" si="1"/>
        <v>8.1293550116133648</v>
      </c>
      <c r="K40" s="106">
        <f>'No.5-12（方向別）'!B40+'No.5-34（方向別）'!K40</f>
        <v>288</v>
      </c>
      <c r="L40" s="105">
        <f>'No.5-12（方向別）'!C40+'No.5-34（方向別）'!L40</f>
        <v>70</v>
      </c>
      <c r="M40" s="94">
        <f>'No.5-12（方向別）'!D40+'No.5-34（方向別）'!M40</f>
        <v>358</v>
      </c>
      <c r="N40" s="104">
        <f>'No.5-12（方向別）'!E40+'No.5-34（方向別）'!N40</f>
        <v>11</v>
      </c>
      <c r="O40" s="105">
        <f>'No.5-12（方向別）'!F40+'No.5-34（方向別）'!O40</f>
        <v>27</v>
      </c>
      <c r="P40" s="94">
        <f>'No.5-12（方向別）'!G40+'No.5-34（方向別）'!P40</f>
        <v>38</v>
      </c>
      <c r="Q40" s="93">
        <f t="shared" si="5"/>
        <v>396</v>
      </c>
      <c r="R40" s="95">
        <f t="shared" si="2"/>
        <v>9.5959595959595969</v>
      </c>
      <c r="S40" s="96">
        <f t="shared" si="3"/>
        <v>6.1846009682961114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6" t="s">
        <v>34</v>
      </c>
      <c r="B41" s="104">
        <f>'No.5-56（方向別）'!B41+'No.5-56（方向別）'!K41</f>
        <v>370</v>
      </c>
      <c r="C41" s="105">
        <f>'No.5-56（方向別）'!C41+'No.5-56（方向別）'!L41</f>
        <v>47</v>
      </c>
      <c r="D41" s="94">
        <f>'No.5-56（方向別）'!D41+'No.5-56（方向別）'!M41</f>
        <v>417</v>
      </c>
      <c r="E41" s="104">
        <f>'No.5-56（方向別）'!E41+'No.5-56（方向別）'!N41</f>
        <v>5</v>
      </c>
      <c r="F41" s="105">
        <f>'No.5-56（方向別）'!F41+'No.5-56（方向別）'!O41</f>
        <v>27</v>
      </c>
      <c r="G41" s="94">
        <f>'No.5-56（方向別）'!G41+'No.5-56（方向別）'!P41</f>
        <v>32</v>
      </c>
      <c r="H41" s="93">
        <f t="shared" si="4"/>
        <v>449</v>
      </c>
      <c r="I41" s="95">
        <f t="shared" si="0"/>
        <v>7.1269487750556788</v>
      </c>
      <c r="J41" s="96">
        <f t="shared" si="1"/>
        <v>8.0221547257459349</v>
      </c>
      <c r="K41" s="106">
        <f>'No.5-12（方向別）'!B41+'No.5-34（方向別）'!K41</f>
        <v>414</v>
      </c>
      <c r="L41" s="105">
        <f>'No.5-12（方向別）'!C41+'No.5-34（方向別）'!L41</f>
        <v>64</v>
      </c>
      <c r="M41" s="94">
        <f>'No.5-12（方向別）'!D41+'No.5-34（方向別）'!M41</f>
        <v>478</v>
      </c>
      <c r="N41" s="104">
        <f>'No.5-12（方向別）'!E41+'No.5-34（方向別）'!N41</f>
        <v>3</v>
      </c>
      <c r="O41" s="105">
        <f>'No.5-12（方向別）'!F41+'No.5-34（方向別）'!O41</f>
        <v>27</v>
      </c>
      <c r="P41" s="94">
        <f>'No.5-12（方向別）'!G41+'No.5-34（方向別）'!P41</f>
        <v>30</v>
      </c>
      <c r="Q41" s="93">
        <f t="shared" si="5"/>
        <v>508</v>
      </c>
      <c r="R41" s="95">
        <f t="shared" si="2"/>
        <v>5.9055118110236222</v>
      </c>
      <c r="S41" s="96">
        <f t="shared" si="3"/>
        <v>7.9337810401374353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6" t="s">
        <v>35</v>
      </c>
      <c r="B42" s="104">
        <f>'No.5-56（方向別）'!B42+'No.5-56（方向別）'!K42</f>
        <v>392</v>
      </c>
      <c r="C42" s="105">
        <f>'No.5-56（方向別）'!C42+'No.5-56（方向別）'!L42</f>
        <v>54</v>
      </c>
      <c r="D42" s="94">
        <f>'No.5-56（方向別）'!D42+'No.5-56（方向別）'!M42</f>
        <v>446</v>
      </c>
      <c r="E42" s="104">
        <f>'No.5-56（方向別）'!E42+'No.5-56（方向別）'!N42</f>
        <v>5</v>
      </c>
      <c r="F42" s="105">
        <f>'No.5-56（方向別）'!F42+'No.5-56（方向別）'!O42</f>
        <v>36</v>
      </c>
      <c r="G42" s="94">
        <f>'No.5-56（方向別）'!G42+'No.5-56（方向別）'!P42</f>
        <v>41</v>
      </c>
      <c r="H42" s="93">
        <f t="shared" si="4"/>
        <v>487</v>
      </c>
      <c r="I42" s="95">
        <f t="shared" si="0"/>
        <v>8.4188911704312108</v>
      </c>
      <c r="J42" s="96">
        <f t="shared" si="1"/>
        <v>8.7010898695729857</v>
      </c>
      <c r="K42" s="106">
        <f>'No.5-12（方向別）'!B42+'No.5-34（方向別）'!K42</f>
        <v>393</v>
      </c>
      <c r="L42" s="105">
        <f>'No.5-12（方向別）'!C42+'No.5-34（方向別）'!L42</f>
        <v>70</v>
      </c>
      <c r="M42" s="94">
        <f>'No.5-12（方向別）'!D42+'No.5-34（方向別）'!M42</f>
        <v>463</v>
      </c>
      <c r="N42" s="104">
        <f>'No.5-12（方向別）'!E42+'No.5-34（方向別）'!N42</f>
        <v>4</v>
      </c>
      <c r="O42" s="105">
        <f>'No.5-12（方向別）'!F42+'No.5-34（方向別）'!O42</f>
        <v>32</v>
      </c>
      <c r="P42" s="94">
        <f>'No.5-12（方向別）'!G42+'No.5-34（方向別）'!P42</f>
        <v>36</v>
      </c>
      <c r="Q42" s="93">
        <f t="shared" si="5"/>
        <v>499</v>
      </c>
      <c r="R42" s="95">
        <f t="shared" si="2"/>
        <v>7.214428857715431</v>
      </c>
      <c r="S42" s="96">
        <f t="shared" si="3"/>
        <v>7.793221927221615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6" t="s">
        <v>36</v>
      </c>
      <c r="B43" s="104">
        <f>'No.5-56（方向別）'!B43+'No.5-56（方向別）'!K43</f>
        <v>244</v>
      </c>
      <c r="C43" s="105">
        <f>'No.5-56（方向別）'!C43+'No.5-56（方向別）'!L43</f>
        <v>43</v>
      </c>
      <c r="D43" s="94">
        <f>'No.5-56（方向別）'!D43+'No.5-56（方向別）'!M43</f>
        <v>287</v>
      </c>
      <c r="E43" s="104">
        <f>'No.5-56（方向別）'!E43+'No.5-56（方向別）'!N43</f>
        <v>3</v>
      </c>
      <c r="F43" s="105">
        <f>'No.5-56（方向別）'!F43+'No.5-56（方向別）'!O43</f>
        <v>20</v>
      </c>
      <c r="G43" s="94">
        <f>'No.5-56（方向別）'!G43+'No.5-56（方向別）'!P43</f>
        <v>23</v>
      </c>
      <c r="H43" s="93">
        <f t="shared" si="4"/>
        <v>310</v>
      </c>
      <c r="I43" s="95">
        <f t="shared" si="0"/>
        <v>7.419354838709677</v>
      </c>
      <c r="J43" s="96">
        <f t="shared" si="1"/>
        <v>5.5386814364838308</v>
      </c>
      <c r="K43" s="106">
        <f>'No.5-12（方向別）'!B43+'No.5-34（方向別）'!K43</f>
        <v>455</v>
      </c>
      <c r="L43" s="105">
        <f>'No.5-12（方向別）'!C43+'No.5-34（方向別）'!L43</f>
        <v>72</v>
      </c>
      <c r="M43" s="94">
        <f>'No.5-12（方向別）'!D43+'No.5-34（方向別）'!M43</f>
        <v>527</v>
      </c>
      <c r="N43" s="104">
        <f>'No.5-12（方向別）'!E43+'No.5-34（方向別）'!N43</f>
        <v>2</v>
      </c>
      <c r="O43" s="105">
        <f>'No.5-12（方向別）'!F43+'No.5-34（方向別）'!O43</f>
        <v>36</v>
      </c>
      <c r="P43" s="94">
        <f>'No.5-12（方向別）'!G43+'No.5-34（方向別）'!P43</f>
        <v>38</v>
      </c>
      <c r="Q43" s="93">
        <f t="shared" si="5"/>
        <v>565</v>
      </c>
      <c r="R43" s="95">
        <f t="shared" si="2"/>
        <v>6.7256637168141591</v>
      </c>
      <c r="S43" s="96">
        <f t="shared" si="3"/>
        <v>8.8239887552709657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6" t="s">
        <v>37</v>
      </c>
      <c r="B44" s="107">
        <f>'No.5-56（方向別）'!B44+'No.5-56（方向別）'!K44</f>
        <v>338</v>
      </c>
      <c r="C44" s="108">
        <f>'No.5-56（方向別）'!C44+'No.5-56（方向別）'!L44</f>
        <v>77</v>
      </c>
      <c r="D44" s="109">
        <f>'No.5-56（方向別）'!D44+'No.5-56（方向別）'!M44</f>
        <v>415</v>
      </c>
      <c r="E44" s="107">
        <f>'No.5-56（方向別）'!E44+'No.5-56（方向別）'!N44</f>
        <v>10</v>
      </c>
      <c r="F44" s="110">
        <f>'No.5-56（方向別）'!F44+'No.5-56（方向別）'!O44</f>
        <v>16</v>
      </c>
      <c r="G44" s="109">
        <f>'No.5-56（方向別）'!G44+'No.5-56（方向別）'!P44</f>
        <v>26</v>
      </c>
      <c r="H44" s="104">
        <f t="shared" si="4"/>
        <v>441</v>
      </c>
      <c r="I44" s="95">
        <f t="shared" si="0"/>
        <v>5.895691609977324</v>
      </c>
      <c r="J44" s="96">
        <f t="shared" si="1"/>
        <v>7.8792210112560301</v>
      </c>
      <c r="K44" s="111">
        <f>'No.5-12（方向別）'!B44+'No.5-34（方向別）'!K44</f>
        <v>463</v>
      </c>
      <c r="L44" s="108">
        <f>'No.5-12（方向別）'!C44+'No.5-34（方向別）'!L44</f>
        <v>74</v>
      </c>
      <c r="M44" s="109">
        <f>'No.5-12（方向別）'!D44+'No.5-34（方向別）'!M44</f>
        <v>537</v>
      </c>
      <c r="N44" s="107">
        <f>'No.5-12（方向別）'!E44+'No.5-34（方向別）'!N44</f>
        <v>11</v>
      </c>
      <c r="O44" s="110">
        <f>'No.5-12（方向別）'!F44+'No.5-34（方向別）'!O44</f>
        <v>20</v>
      </c>
      <c r="P44" s="109">
        <f>'No.5-12（方向別）'!G44+'No.5-34（方向別）'!P44</f>
        <v>31</v>
      </c>
      <c r="Q44" s="104">
        <f t="shared" si="5"/>
        <v>568</v>
      </c>
      <c r="R44" s="95">
        <f t="shared" si="2"/>
        <v>5.4577464788732399</v>
      </c>
      <c r="S44" s="96">
        <f t="shared" si="3"/>
        <v>8.8708417929095731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'No.5-56（方向別）'!B45+'No.5-56（方向別）'!K45</f>
        <v>439</v>
      </c>
      <c r="C45" s="108">
        <f>'No.5-56（方向別）'!C45+'No.5-56（方向別）'!L45</f>
        <v>66</v>
      </c>
      <c r="D45" s="109">
        <f>'No.5-56（方向別）'!D45+'No.5-56（方向別）'!M45</f>
        <v>505</v>
      </c>
      <c r="E45" s="107">
        <f>'No.5-56（方向別）'!E45+'No.5-56（方向別）'!N45</f>
        <v>9</v>
      </c>
      <c r="F45" s="110">
        <f>'No.5-56（方向別）'!F45+'No.5-56（方向別）'!O45</f>
        <v>42</v>
      </c>
      <c r="G45" s="109">
        <f>'No.5-56（方向別）'!G45+'No.5-56（方向別）'!P45</f>
        <v>51</v>
      </c>
      <c r="H45" s="104">
        <f t="shared" si="4"/>
        <v>556</v>
      </c>
      <c r="I45" s="95">
        <f t="shared" si="0"/>
        <v>9.1726618705035978</v>
      </c>
      <c r="J45" s="96">
        <f t="shared" si="1"/>
        <v>9.9338931570484181</v>
      </c>
      <c r="K45" s="111">
        <f>'No.5-12（方向別）'!B45+'No.5-34（方向別）'!K45</f>
        <v>411</v>
      </c>
      <c r="L45" s="108">
        <f>'No.5-12（方向別）'!C45+'No.5-34（方向別）'!L45</f>
        <v>59</v>
      </c>
      <c r="M45" s="109">
        <f>'No.5-12（方向別）'!D45+'No.5-34（方向別）'!M45</f>
        <v>470</v>
      </c>
      <c r="N45" s="107">
        <f>'No.5-12（方向別）'!E45+'No.5-34（方向別）'!N45</f>
        <v>6</v>
      </c>
      <c r="O45" s="110">
        <f>'No.5-12（方向別）'!F45+'No.5-34（方向別）'!O45</f>
        <v>23</v>
      </c>
      <c r="P45" s="109">
        <f>'No.5-12（方向別）'!G45+'No.5-34（方向別）'!P45</f>
        <v>29</v>
      </c>
      <c r="Q45" s="104">
        <f t="shared" si="5"/>
        <v>499</v>
      </c>
      <c r="R45" s="95">
        <f t="shared" si="2"/>
        <v>5.811623246492986</v>
      </c>
      <c r="S45" s="96">
        <f t="shared" si="3"/>
        <v>7.793221927221615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'No.5-56（方向別）'!B46+'No.5-56（方向別）'!K46</f>
        <v>59</v>
      </c>
      <c r="C46" s="115">
        <f>'No.5-56（方向別）'!C46+'No.5-56（方向別）'!L46</f>
        <v>12</v>
      </c>
      <c r="D46" s="116">
        <f>'No.5-56（方向別）'!D46+'No.5-56（方向別）'!M46</f>
        <v>71</v>
      </c>
      <c r="E46" s="114">
        <f>'No.5-56（方向別）'!E46+'No.5-56（方向別）'!N46</f>
        <v>2</v>
      </c>
      <c r="F46" s="117">
        <f>'No.5-56（方向別）'!F46+'No.5-56（方向別）'!O46</f>
        <v>4</v>
      </c>
      <c r="G46" s="116">
        <f>'No.5-56（方向別）'!G46+'No.5-56（方向別）'!P46</f>
        <v>6</v>
      </c>
      <c r="H46" s="118">
        <f t="shared" si="4"/>
        <v>77</v>
      </c>
      <c r="I46" s="119">
        <f t="shared" si="0"/>
        <v>7.7922077922077921</v>
      </c>
      <c r="J46" s="120">
        <f t="shared" si="1"/>
        <v>1.3757370019653385</v>
      </c>
      <c r="K46" s="121">
        <f>'No.5-12（方向別）'!B46+'No.5-34（方向別）'!K46</f>
        <v>70</v>
      </c>
      <c r="L46" s="115">
        <f>'No.5-12（方向別）'!C46+'No.5-34（方向別）'!L46</f>
        <v>8</v>
      </c>
      <c r="M46" s="116">
        <f>'No.5-12（方向別）'!D46+'No.5-34（方向別）'!M46</f>
        <v>78</v>
      </c>
      <c r="N46" s="114">
        <f>'No.5-12（方向別）'!E46+'No.5-34（方向別）'!N46</f>
        <v>2</v>
      </c>
      <c r="O46" s="117">
        <f>'No.5-12（方向別）'!F46+'No.5-34（方向別）'!O46</f>
        <v>1</v>
      </c>
      <c r="P46" s="116">
        <f>'No.5-12（方向別）'!G46+'No.5-34（方向別）'!P46</f>
        <v>3</v>
      </c>
      <c r="Q46" s="118">
        <f t="shared" si="5"/>
        <v>81</v>
      </c>
      <c r="R46" s="119">
        <f t="shared" si="2"/>
        <v>3.7037037037037033</v>
      </c>
      <c r="S46" s="120">
        <f t="shared" si="3"/>
        <v>1.2650320162423863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'No.5-56（方向別）'!B47+'No.5-56（方向別）'!K47</f>
        <v>53</v>
      </c>
      <c r="C47" s="124">
        <f>'No.5-56（方向別）'!C47+'No.5-56（方向別）'!L47</f>
        <v>16</v>
      </c>
      <c r="D47" s="125">
        <f>'No.5-56（方向別）'!D47+'No.5-56（方向別）'!M47</f>
        <v>69</v>
      </c>
      <c r="E47" s="123">
        <f>'No.5-56（方向別）'!E47+'No.5-56（方向別）'!N47</f>
        <v>1</v>
      </c>
      <c r="F47" s="126">
        <f>'No.5-56（方向別）'!F47+'No.5-56（方向別）'!O47</f>
        <v>8</v>
      </c>
      <c r="G47" s="125">
        <f>'No.5-56（方向別）'!G47+'No.5-56（方向別）'!P47</f>
        <v>9</v>
      </c>
      <c r="H47" s="127">
        <f t="shared" si="4"/>
        <v>78</v>
      </c>
      <c r="I47" s="128">
        <f t="shared" si="0"/>
        <v>11.538461538461538</v>
      </c>
      <c r="J47" s="129">
        <f t="shared" si="1"/>
        <v>1.3936037162765769</v>
      </c>
      <c r="K47" s="130">
        <f>'No.5-12（方向別）'!B47+'No.5-34（方向別）'!K47</f>
        <v>78</v>
      </c>
      <c r="L47" s="124">
        <f>'No.5-12（方向別）'!C47+'No.5-34（方向別）'!L47</f>
        <v>17</v>
      </c>
      <c r="M47" s="125">
        <f>'No.5-12（方向別）'!D47+'No.5-34（方向別）'!M47</f>
        <v>95</v>
      </c>
      <c r="N47" s="123">
        <f>'No.5-12（方向別）'!E47+'No.5-34（方向別）'!N47</f>
        <v>0</v>
      </c>
      <c r="O47" s="126">
        <f>'No.5-12（方向別）'!F47+'No.5-34（方向別）'!O47</f>
        <v>1</v>
      </c>
      <c r="P47" s="125">
        <f>'No.5-12（方向別）'!G47+'No.5-34（方向別）'!P47</f>
        <v>1</v>
      </c>
      <c r="Q47" s="127">
        <f t="shared" si="5"/>
        <v>96</v>
      </c>
      <c r="R47" s="128">
        <f t="shared" si="2"/>
        <v>1.0416666666666667</v>
      </c>
      <c r="S47" s="129">
        <f t="shared" si="3"/>
        <v>1.4992972044354209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'No.5-56（方向別）'!B48+'No.5-56（方向別）'!K48</f>
        <v>61</v>
      </c>
      <c r="C48" s="124">
        <f>'No.5-56（方向別）'!C48+'No.5-56（方向別）'!L48</f>
        <v>14</v>
      </c>
      <c r="D48" s="125">
        <f>'No.5-56（方向別）'!D48+'No.5-56（方向別）'!M48</f>
        <v>75</v>
      </c>
      <c r="E48" s="123">
        <f>'No.5-56（方向別）'!E48+'No.5-56（方向別）'!N48</f>
        <v>1</v>
      </c>
      <c r="F48" s="126">
        <f>'No.5-56（方向別）'!F48+'No.5-56（方向別）'!O48</f>
        <v>7</v>
      </c>
      <c r="G48" s="125">
        <f>'No.5-56（方向別）'!G48+'No.5-56（方向別）'!P48</f>
        <v>8</v>
      </c>
      <c r="H48" s="127">
        <f t="shared" si="4"/>
        <v>83</v>
      </c>
      <c r="I48" s="128">
        <f t="shared" si="0"/>
        <v>9.6385542168674707</v>
      </c>
      <c r="J48" s="129">
        <f t="shared" si="1"/>
        <v>1.4829372878327676</v>
      </c>
      <c r="K48" s="130">
        <f>'No.5-12（方向別）'!B48+'No.5-34（方向別）'!K48</f>
        <v>62</v>
      </c>
      <c r="L48" s="124">
        <f>'No.5-12（方向別）'!C48+'No.5-34（方向別）'!L48</f>
        <v>6</v>
      </c>
      <c r="M48" s="125">
        <f>'No.5-12（方向別）'!D48+'No.5-34（方向別）'!M48</f>
        <v>68</v>
      </c>
      <c r="N48" s="123">
        <f>'No.5-12（方向別）'!E48+'No.5-34（方向別）'!N48</f>
        <v>0</v>
      </c>
      <c r="O48" s="126">
        <f>'No.5-12（方向別）'!F48+'No.5-34（方向別）'!O48</f>
        <v>2</v>
      </c>
      <c r="P48" s="125">
        <f>'No.5-12（方向別）'!G48+'No.5-34（方向別）'!P48</f>
        <v>2</v>
      </c>
      <c r="Q48" s="127">
        <f t="shared" si="5"/>
        <v>70</v>
      </c>
      <c r="R48" s="128">
        <f t="shared" si="2"/>
        <v>2.8571428571428572</v>
      </c>
      <c r="S48" s="129">
        <f t="shared" si="3"/>
        <v>1.0932375449008278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'No.5-56（方向別）'!B49+'No.5-56（方向別）'!K49</f>
        <v>65</v>
      </c>
      <c r="C49" s="124">
        <f>'No.5-56（方向別）'!C49+'No.5-56（方向別）'!L49</f>
        <v>10</v>
      </c>
      <c r="D49" s="125">
        <f>'No.5-56（方向別）'!D49+'No.5-56（方向別）'!M49</f>
        <v>75</v>
      </c>
      <c r="E49" s="123">
        <f>'No.5-56（方向別）'!E49+'No.5-56（方向別）'!N49</f>
        <v>1</v>
      </c>
      <c r="F49" s="126">
        <f>'No.5-56（方向別）'!F49+'No.5-56（方向別）'!O49</f>
        <v>6</v>
      </c>
      <c r="G49" s="125">
        <f>'No.5-56（方向別）'!G49+'No.5-56（方向別）'!P49</f>
        <v>7</v>
      </c>
      <c r="H49" s="127">
        <f t="shared" si="4"/>
        <v>82</v>
      </c>
      <c r="I49" s="128">
        <f t="shared" si="0"/>
        <v>8.536585365853659</v>
      </c>
      <c r="J49" s="129">
        <f t="shared" si="1"/>
        <v>1.4650705735215295</v>
      </c>
      <c r="K49" s="130">
        <f>'No.5-12（方向別）'!B49+'No.5-34（方向別）'!K49</f>
        <v>119</v>
      </c>
      <c r="L49" s="124">
        <f>'No.5-12（方向別）'!C49+'No.5-34（方向別）'!L49</f>
        <v>13</v>
      </c>
      <c r="M49" s="125">
        <f>'No.5-12（方向別）'!D49+'No.5-34（方向別）'!M49</f>
        <v>132</v>
      </c>
      <c r="N49" s="123">
        <f>'No.5-12（方向別）'!E49+'No.5-34（方向別）'!N49</f>
        <v>0</v>
      </c>
      <c r="O49" s="126">
        <f>'No.5-12（方向別）'!F49+'No.5-34（方向別）'!O49</f>
        <v>2</v>
      </c>
      <c r="P49" s="125">
        <f>'No.5-12（方向別）'!G49+'No.5-34（方向別）'!P49</f>
        <v>2</v>
      </c>
      <c r="Q49" s="127">
        <f t="shared" si="5"/>
        <v>134</v>
      </c>
      <c r="R49" s="128">
        <f t="shared" si="2"/>
        <v>1.4925373134328357</v>
      </c>
      <c r="S49" s="129">
        <f t="shared" si="3"/>
        <v>2.0927690145244418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'No.5-56（方向別）'!B50+'No.5-56（方向別）'!K50</f>
        <v>70</v>
      </c>
      <c r="C50" s="75">
        <f>'No.5-56（方向別）'!C50+'No.5-56（方向別）'!L50</f>
        <v>12</v>
      </c>
      <c r="D50" s="75">
        <f>'No.5-56（方向別）'!D50+'No.5-56（方向別）'!M50</f>
        <v>82</v>
      </c>
      <c r="E50" s="74">
        <f>'No.5-56（方向別）'!E50+'No.5-56（方向別）'!N50</f>
        <v>0</v>
      </c>
      <c r="F50" s="75">
        <f>'No.5-56（方向別）'!F50+'No.5-56（方向別）'!O50</f>
        <v>4</v>
      </c>
      <c r="G50" s="75">
        <f>'No.5-56（方向別）'!G50+'No.5-56（方向別）'!P50</f>
        <v>4</v>
      </c>
      <c r="H50" s="74">
        <f t="shared" si="4"/>
        <v>86</v>
      </c>
      <c r="I50" s="76">
        <f t="shared" si="0"/>
        <v>4.6511627906976747</v>
      </c>
      <c r="J50" s="77">
        <f t="shared" si="1"/>
        <v>1.5365374307664821</v>
      </c>
      <c r="K50" s="78">
        <f>'No.5-12（方向別）'!B50+'No.5-34（方向別）'!K50</f>
        <v>82</v>
      </c>
      <c r="L50" s="75">
        <f>'No.5-12（方向別）'!C50+'No.5-34（方向別）'!L50</f>
        <v>10</v>
      </c>
      <c r="M50" s="75">
        <f>'No.5-12（方向別）'!D50+'No.5-34（方向別）'!M50</f>
        <v>92</v>
      </c>
      <c r="N50" s="74">
        <f>'No.5-12（方向別）'!E50+'No.5-34（方向別）'!N50</f>
        <v>1</v>
      </c>
      <c r="O50" s="75">
        <f>'No.5-12（方向別）'!F50+'No.5-34（方向別）'!O50</f>
        <v>1</v>
      </c>
      <c r="P50" s="75">
        <f>'No.5-12（方向別）'!G50+'No.5-34（方向別）'!P50</f>
        <v>2</v>
      </c>
      <c r="Q50" s="74">
        <f t="shared" si="5"/>
        <v>94</v>
      </c>
      <c r="R50" s="76">
        <f t="shared" si="2"/>
        <v>2.1276595744680851</v>
      </c>
      <c r="S50" s="77">
        <f t="shared" si="3"/>
        <v>1.468061846009683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'No.5-56（方向別）'!B51+'No.5-56（方向別）'!K51</f>
        <v>59</v>
      </c>
      <c r="C51" s="87">
        <f>'No.5-56（方向別）'!C51+'No.5-56（方向別）'!L51</f>
        <v>4</v>
      </c>
      <c r="D51" s="87">
        <f>'No.5-56（方向別）'!D51+'No.5-56（方向別）'!M51</f>
        <v>63</v>
      </c>
      <c r="E51" s="86">
        <f>'No.5-56（方向別）'!E51+'No.5-56（方向別）'!N51</f>
        <v>1</v>
      </c>
      <c r="F51" s="87">
        <f>'No.5-56（方向別）'!F51+'No.5-56（方向別）'!O51</f>
        <v>4</v>
      </c>
      <c r="G51" s="87">
        <f>'No.5-56（方向別）'!G51+'No.5-56（方向別）'!P51</f>
        <v>5</v>
      </c>
      <c r="H51" s="86">
        <f t="shared" si="4"/>
        <v>68</v>
      </c>
      <c r="I51" s="132">
        <f t="shared" si="0"/>
        <v>7.3529411764705879</v>
      </c>
      <c r="J51" s="133">
        <f t="shared" si="1"/>
        <v>1.2149365731641952</v>
      </c>
      <c r="K51" s="90">
        <f>'No.5-12（方向別）'!B51+'No.5-34（方向別）'!K51</f>
        <v>99</v>
      </c>
      <c r="L51" s="87">
        <f>'No.5-12（方向別）'!C51+'No.5-34（方向別）'!L51</f>
        <v>10</v>
      </c>
      <c r="M51" s="87">
        <f>'No.5-12（方向別）'!D51+'No.5-34（方向別）'!M51</f>
        <v>109</v>
      </c>
      <c r="N51" s="86">
        <f>'No.5-12（方向別）'!E51+'No.5-34（方向別）'!N51</f>
        <v>0</v>
      </c>
      <c r="O51" s="87">
        <f>'No.5-12（方向別）'!F51+'No.5-34（方向別）'!O51</f>
        <v>5</v>
      </c>
      <c r="P51" s="87">
        <f>'No.5-12（方向別）'!G51+'No.5-34（方向別）'!P51</f>
        <v>5</v>
      </c>
      <c r="Q51" s="86">
        <f t="shared" si="5"/>
        <v>114</v>
      </c>
      <c r="R51" s="132">
        <f t="shared" si="2"/>
        <v>4.3859649122807021</v>
      </c>
      <c r="S51" s="133">
        <f t="shared" si="3"/>
        <v>1.7804154302670623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97</v>
      </c>
      <c r="B52" s="93">
        <f>'No.5-56（方向別）'!B52+'No.5-56（方向別）'!K52</f>
        <v>367</v>
      </c>
      <c r="C52" s="94">
        <f>'No.5-56（方向別）'!C52+'No.5-56（方向別）'!L52</f>
        <v>68</v>
      </c>
      <c r="D52" s="94">
        <f>'No.5-56（方向別）'!D52+'No.5-56（方向別）'!M52</f>
        <v>435</v>
      </c>
      <c r="E52" s="93">
        <f>'No.5-56（方向別）'!E52+'No.5-56（方向別）'!N52</f>
        <v>6</v>
      </c>
      <c r="F52" s="94">
        <f>'No.5-56（方向別）'!F52+'No.5-56（方向別）'!O52</f>
        <v>33</v>
      </c>
      <c r="G52" s="94">
        <f>'No.5-56（方向別）'!G52+'No.5-56（方向別）'!P52</f>
        <v>39</v>
      </c>
      <c r="H52" s="93">
        <f t="shared" si="4"/>
        <v>474</v>
      </c>
      <c r="I52" s="95">
        <f t="shared" si="0"/>
        <v>8.2278481012658222</v>
      </c>
      <c r="J52" s="96">
        <f t="shared" si="1"/>
        <v>8.4688225835268902</v>
      </c>
      <c r="K52" s="97">
        <f>'No.5-12（方向別）'!B52+'No.5-34（方向別）'!K52</f>
        <v>510</v>
      </c>
      <c r="L52" s="94">
        <f>'No.5-12（方向別）'!C52+'No.5-34（方向別）'!L52</f>
        <v>64</v>
      </c>
      <c r="M52" s="94">
        <f>'No.5-12（方向別）'!D52+'No.5-34（方向別）'!M52</f>
        <v>574</v>
      </c>
      <c r="N52" s="93">
        <f>'No.5-12（方向別）'!E52+'No.5-34（方向別）'!N52</f>
        <v>3</v>
      </c>
      <c r="O52" s="94">
        <f>'No.5-12（方向別）'!F52+'No.5-34（方向別）'!O52</f>
        <v>12</v>
      </c>
      <c r="P52" s="94">
        <f>'No.5-12（方向別）'!G52+'No.5-34（方向別）'!P52</f>
        <v>15</v>
      </c>
      <c r="Q52" s="93">
        <f t="shared" si="5"/>
        <v>589</v>
      </c>
      <c r="R52" s="95">
        <f t="shared" si="2"/>
        <v>2.5466893039049237</v>
      </c>
      <c r="S52" s="96">
        <f t="shared" si="3"/>
        <v>9.1988130563798212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'No.5-56（方向別）'!B53+'No.5-56（方向別）'!K53</f>
        <v>96</v>
      </c>
      <c r="C53" s="135">
        <f>'No.5-56（方向別）'!C53+'No.5-56（方向別）'!L53</f>
        <v>15</v>
      </c>
      <c r="D53" s="135">
        <f>'No.5-56（方向別）'!D53+'No.5-56（方向別）'!M53</f>
        <v>111</v>
      </c>
      <c r="E53" s="134">
        <f>'No.5-56（方向別）'!E53+'No.5-56（方向別）'!N53</f>
        <v>1</v>
      </c>
      <c r="F53" s="135">
        <f>'No.5-56（方向別）'!F53+'No.5-56（方向別）'!O53</f>
        <v>2</v>
      </c>
      <c r="G53" s="135">
        <f>'No.5-56（方向別）'!G53+'No.5-56（方向別）'!P53</f>
        <v>3</v>
      </c>
      <c r="H53" s="134">
        <f t="shared" si="4"/>
        <v>114</v>
      </c>
      <c r="I53" s="136">
        <f t="shared" si="0"/>
        <v>2.6315789473684212</v>
      </c>
      <c r="J53" s="137">
        <f t="shared" si="1"/>
        <v>2.0368054314811506</v>
      </c>
      <c r="K53" s="138">
        <f>'No.5-12（方向別）'!B53+'No.5-34（方向別）'!K53</f>
        <v>139</v>
      </c>
      <c r="L53" s="135">
        <f>'No.5-12（方向別）'!C53+'No.5-34（方向別）'!L53</f>
        <v>11</v>
      </c>
      <c r="M53" s="135">
        <f>'No.5-12（方向別）'!D53+'No.5-34（方向別）'!M53</f>
        <v>150</v>
      </c>
      <c r="N53" s="134">
        <f>'No.5-12（方向別）'!E53+'No.5-34（方向別）'!N53</f>
        <v>0</v>
      </c>
      <c r="O53" s="135">
        <f>'No.5-12（方向別）'!F53+'No.5-34（方向別）'!O53</f>
        <v>1</v>
      </c>
      <c r="P53" s="135">
        <f>'No.5-12（方向別）'!G53+'No.5-34（方向別）'!P53</f>
        <v>1</v>
      </c>
      <c r="Q53" s="134">
        <f t="shared" si="5"/>
        <v>151</v>
      </c>
      <c r="R53" s="136">
        <f t="shared" si="2"/>
        <v>0.66225165562913912</v>
      </c>
      <c r="S53" s="137">
        <f t="shared" si="3"/>
        <v>2.3582695611432141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'No.5-56（方向別）'!B54+'No.5-56（方向別）'!K54</f>
        <v>52</v>
      </c>
      <c r="C54" s="75">
        <f>'No.5-56（方向別）'!C54+'No.5-56（方向別）'!L54</f>
        <v>5</v>
      </c>
      <c r="D54" s="75">
        <f>'No.5-56（方向別）'!D54+'No.5-56（方向別）'!M54</f>
        <v>57</v>
      </c>
      <c r="E54" s="74">
        <f>'No.5-56（方向別）'!E54+'No.5-56（方向別）'!N54</f>
        <v>0</v>
      </c>
      <c r="F54" s="75">
        <f>'No.5-56（方向別）'!F54+'No.5-56（方向別）'!O54</f>
        <v>4</v>
      </c>
      <c r="G54" s="75">
        <f>'No.5-56（方向別）'!G54+'No.5-56（方向別）'!P54</f>
        <v>4</v>
      </c>
      <c r="H54" s="74">
        <f t="shared" si="4"/>
        <v>61</v>
      </c>
      <c r="I54" s="76">
        <f t="shared" si="0"/>
        <v>6.557377049180328</v>
      </c>
      <c r="J54" s="77">
        <f t="shared" si="1"/>
        <v>1.0898695729855279</v>
      </c>
      <c r="K54" s="78">
        <f>'No.5-12（方向別）'!B54+'No.5-34（方向別）'!K54</f>
        <v>116</v>
      </c>
      <c r="L54" s="75">
        <f>'No.5-12（方向別）'!C54+'No.5-34（方向別）'!L54</f>
        <v>11</v>
      </c>
      <c r="M54" s="75">
        <f>'No.5-12（方向別）'!D54+'No.5-34（方向別）'!M54</f>
        <v>127</v>
      </c>
      <c r="N54" s="74">
        <f>'No.5-12（方向別）'!E54+'No.5-34（方向別）'!N54</f>
        <v>1</v>
      </c>
      <c r="O54" s="75">
        <f>'No.5-12（方向別）'!F54+'No.5-34（方向別）'!O54</f>
        <v>0</v>
      </c>
      <c r="P54" s="75">
        <f>'No.5-12（方向別）'!G54+'No.5-34（方向別）'!P54</f>
        <v>1</v>
      </c>
      <c r="Q54" s="74">
        <f t="shared" si="5"/>
        <v>128</v>
      </c>
      <c r="R54" s="76">
        <f t="shared" si="2"/>
        <v>0.78125</v>
      </c>
      <c r="S54" s="77">
        <f t="shared" si="3"/>
        <v>1.9990629392472279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'No.5-56（方向別）'!B55+'No.5-56（方向別）'!K55</f>
        <v>145</v>
      </c>
      <c r="C55" s="75">
        <f>'No.5-56（方向別）'!C55+'No.5-56（方向別）'!L55</f>
        <v>9</v>
      </c>
      <c r="D55" s="75">
        <f>'No.5-56（方向別）'!D55+'No.5-56（方向別）'!M55</f>
        <v>154</v>
      </c>
      <c r="E55" s="74">
        <f>'No.5-56（方向別）'!E55+'No.5-56（方向別）'!N55</f>
        <v>1</v>
      </c>
      <c r="F55" s="75">
        <f>'No.5-56（方向別）'!F55+'No.5-56（方向別）'!O55</f>
        <v>5</v>
      </c>
      <c r="G55" s="75">
        <f>'No.5-56（方向別）'!G55+'No.5-56（方向別）'!P55</f>
        <v>6</v>
      </c>
      <c r="H55" s="74">
        <f t="shared" si="4"/>
        <v>160</v>
      </c>
      <c r="I55" s="76">
        <f t="shared" si="0"/>
        <v>3.75</v>
      </c>
      <c r="J55" s="77">
        <f t="shared" si="1"/>
        <v>2.8586742897981061</v>
      </c>
      <c r="K55" s="78">
        <f>'No.5-12（方向別）'!B55+'No.5-34（方向別）'!K55</f>
        <v>89</v>
      </c>
      <c r="L55" s="75">
        <f>'No.5-12（方向別）'!C55+'No.5-34（方向別）'!L55</f>
        <v>10</v>
      </c>
      <c r="M55" s="75">
        <f>'No.5-12（方向別）'!D55+'No.5-34（方向別）'!M55</f>
        <v>99</v>
      </c>
      <c r="N55" s="74">
        <f>'No.5-12（方向別）'!E55+'No.5-34（方向別）'!N55</f>
        <v>1</v>
      </c>
      <c r="O55" s="75">
        <f>'No.5-12（方向別）'!F55+'No.5-34（方向別）'!O55</f>
        <v>0</v>
      </c>
      <c r="P55" s="75">
        <f>'No.5-12（方向別）'!G55+'No.5-34（方向別）'!P55</f>
        <v>1</v>
      </c>
      <c r="Q55" s="74">
        <f t="shared" si="5"/>
        <v>100</v>
      </c>
      <c r="R55" s="76">
        <f t="shared" si="2"/>
        <v>1</v>
      </c>
      <c r="S55" s="77">
        <f t="shared" si="3"/>
        <v>1.5617679212868967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'No.5-56（方向別）'!B56+'No.5-56（方向別）'!K56</f>
        <v>38</v>
      </c>
      <c r="C56" s="75">
        <f>'No.5-56（方向別）'!C56+'No.5-56（方向別）'!L56</f>
        <v>7</v>
      </c>
      <c r="D56" s="75">
        <f>'No.5-56（方向別）'!D56+'No.5-56（方向別）'!M56</f>
        <v>45</v>
      </c>
      <c r="E56" s="74">
        <f>'No.5-56（方向別）'!E56+'No.5-56（方向別）'!N56</f>
        <v>0</v>
      </c>
      <c r="F56" s="75">
        <f>'No.5-56（方向別）'!F56+'No.5-56（方向別）'!O56</f>
        <v>0</v>
      </c>
      <c r="G56" s="75">
        <f>'No.5-56（方向別）'!G56+'No.5-56（方向別）'!P56</f>
        <v>0</v>
      </c>
      <c r="H56" s="74">
        <f t="shared" si="4"/>
        <v>45</v>
      </c>
      <c r="I56" s="128">
        <f t="shared" si="0"/>
        <v>0</v>
      </c>
      <c r="J56" s="129">
        <f t="shared" si="1"/>
        <v>0.80400214400571735</v>
      </c>
      <c r="K56" s="78">
        <f>'No.5-12（方向別）'!B56+'No.5-34（方向別）'!K56</f>
        <v>110</v>
      </c>
      <c r="L56" s="75">
        <f>'No.5-12（方向別）'!C56+'No.5-34（方向別）'!L56</f>
        <v>10</v>
      </c>
      <c r="M56" s="75">
        <f>'No.5-12（方向別）'!D56+'No.5-34（方向別）'!M56</f>
        <v>120</v>
      </c>
      <c r="N56" s="74">
        <f>'No.5-12（方向別）'!E56+'No.5-34（方向別）'!N56</f>
        <v>2</v>
      </c>
      <c r="O56" s="75">
        <f>'No.5-12（方向別）'!F56+'No.5-34（方向別）'!O56</f>
        <v>0</v>
      </c>
      <c r="P56" s="75">
        <f>'No.5-12（方向別）'!G56+'No.5-34（方向別）'!P56</f>
        <v>2</v>
      </c>
      <c r="Q56" s="74">
        <f t="shared" si="5"/>
        <v>122</v>
      </c>
      <c r="R56" s="128">
        <f t="shared" si="2"/>
        <v>1.639344262295082</v>
      </c>
      <c r="S56" s="129">
        <f t="shared" si="3"/>
        <v>1.905356863970014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'No.5-56（方向別）'!B57+'No.5-56（方向別）'!K57</f>
        <v>53</v>
      </c>
      <c r="C57" s="75">
        <f>'No.5-56（方向別）'!C57+'No.5-56（方向別）'!L57</f>
        <v>3</v>
      </c>
      <c r="D57" s="75">
        <f>'No.5-56（方向別）'!D57+'No.5-56（方向別）'!M57</f>
        <v>56</v>
      </c>
      <c r="E57" s="74">
        <f>'No.5-56（方向別）'!E57+'No.5-56（方向別）'!N57</f>
        <v>1</v>
      </c>
      <c r="F57" s="75">
        <f>'No.5-56（方向別）'!F57+'No.5-56（方向別）'!O57</f>
        <v>3</v>
      </c>
      <c r="G57" s="75">
        <f>'No.5-56（方向別）'!G57+'No.5-56（方向別）'!P57</f>
        <v>4</v>
      </c>
      <c r="H57" s="74">
        <f t="shared" si="4"/>
        <v>60</v>
      </c>
      <c r="I57" s="76">
        <f t="shared" si="0"/>
        <v>6.666666666666667</v>
      </c>
      <c r="J57" s="77">
        <f t="shared" si="1"/>
        <v>1.0720028586742898</v>
      </c>
      <c r="K57" s="78">
        <f>'No.5-12（方向別）'!B57+'No.5-34（方向別）'!K57</f>
        <v>96</v>
      </c>
      <c r="L57" s="75">
        <f>'No.5-12（方向別）'!C57+'No.5-34（方向別）'!L57</f>
        <v>5</v>
      </c>
      <c r="M57" s="75">
        <f>'No.5-12（方向別）'!D57+'No.5-34（方向別）'!M57</f>
        <v>101</v>
      </c>
      <c r="N57" s="74">
        <f>'No.5-12（方向別）'!E57+'No.5-34（方向別）'!N57</f>
        <v>1</v>
      </c>
      <c r="O57" s="75">
        <f>'No.5-12（方向別）'!F57+'No.5-34（方向別）'!O57</f>
        <v>1</v>
      </c>
      <c r="P57" s="75">
        <f>'No.5-12（方向別）'!G57+'No.5-34（方向別）'!P57</f>
        <v>2</v>
      </c>
      <c r="Q57" s="74">
        <f t="shared" si="5"/>
        <v>103</v>
      </c>
      <c r="R57" s="76">
        <f t="shared" si="2"/>
        <v>1.941747572815534</v>
      </c>
      <c r="S57" s="77">
        <f t="shared" si="3"/>
        <v>1.6086209589255036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'No.5-56（方向別）'!B58+'No.5-56（方向別）'!K58</f>
        <v>64</v>
      </c>
      <c r="C58" s="87">
        <f>'No.5-56（方向別）'!C58+'No.5-56（方向別）'!L58</f>
        <v>7</v>
      </c>
      <c r="D58" s="87">
        <f>'No.5-56（方向別）'!D58+'No.5-56（方向別）'!M58</f>
        <v>71</v>
      </c>
      <c r="E58" s="86">
        <f>'No.5-56（方向別）'!E58+'No.5-56（方向別）'!N58</f>
        <v>0</v>
      </c>
      <c r="F58" s="87">
        <f>'No.5-56（方向別）'!F58+'No.5-56（方向別）'!O58</f>
        <v>1</v>
      </c>
      <c r="G58" s="87">
        <f>'No.5-56（方向別）'!G58+'No.5-56（方向別）'!P58</f>
        <v>1</v>
      </c>
      <c r="H58" s="86">
        <f t="shared" si="4"/>
        <v>72</v>
      </c>
      <c r="I58" s="132">
        <f t="shared" si="0"/>
        <v>1.3888888888888888</v>
      </c>
      <c r="J58" s="133">
        <f t="shared" si="1"/>
        <v>1.2864034304091478</v>
      </c>
      <c r="K58" s="90">
        <f>'No.5-12（方向別）'!B58+'No.5-34（方向別）'!K58</f>
        <v>70</v>
      </c>
      <c r="L58" s="87">
        <f>'No.5-12（方向別）'!C58+'No.5-34（方向別）'!L58</f>
        <v>6</v>
      </c>
      <c r="M58" s="87">
        <f>'No.5-12（方向別）'!D58+'No.5-34（方向別）'!M58</f>
        <v>76</v>
      </c>
      <c r="N58" s="86">
        <f>'No.5-12（方向別）'!E58+'No.5-34（方向別）'!N58</f>
        <v>1</v>
      </c>
      <c r="O58" s="87">
        <f>'No.5-12（方向別）'!F58+'No.5-34（方向別）'!O58</f>
        <v>2</v>
      </c>
      <c r="P58" s="87">
        <f>'No.5-12（方向別）'!G58+'No.5-34（方向別）'!P58</f>
        <v>3</v>
      </c>
      <c r="Q58" s="86">
        <f t="shared" si="5"/>
        <v>79</v>
      </c>
      <c r="R58" s="132">
        <f t="shared" si="2"/>
        <v>3.7974683544303796</v>
      </c>
      <c r="S58" s="133">
        <f t="shared" si="3"/>
        <v>1.2337966578166484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98</v>
      </c>
      <c r="B59" s="93">
        <f>'No.5-56（方向別）'!B59+'No.5-56（方向別）'!K59</f>
        <v>448</v>
      </c>
      <c r="C59" s="94">
        <f>'No.5-56（方向別）'!C59+'No.5-56（方向別）'!L59</f>
        <v>46</v>
      </c>
      <c r="D59" s="94">
        <f>'No.5-56（方向別）'!D59+'No.5-56（方向別）'!M59</f>
        <v>494</v>
      </c>
      <c r="E59" s="93">
        <f>'No.5-56（方向別）'!E59+'No.5-56（方向別）'!N59</f>
        <v>3</v>
      </c>
      <c r="F59" s="94">
        <f>'No.5-56（方向別）'!F59+'No.5-56（方向別）'!O59</f>
        <v>15</v>
      </c>
      <c r="G59" s="94">
        <f>'No.5-56（方向別）'!G59+'No.5-56（方向別）'!P59</f>
        <v>18</v>
      </c>
      <c r="H59" s="93">
        <f t="shared" si="4"/>
        <v>512</v>
      </c>
      <c r="I59" s="95">
        <f t="shared" si="0"/>
        <v>3.515625</v>
      </c>
      <c r="J59" s="96">
        <f t="shared" si="1"/>
        <v>9.1477577273539392</v>
      </c>
      <c r="K59" s="97">
        <f>'No.5-12（方向別）'!B59+'No.5-34（方向別）'!K59</f>
        <v>620</v>
      </c>
      <c r="L59" s="94">
        <f>'No.5-12（方向別）'!C59+'No.5-34（方向別）'!L59</f>
        <v>53</v>
      </c>
      <c r="M59" s="94">
        <f>'No.5-12（方向別）'!D59+'No.5-34（方向別）'!M59</f>
        <v>673</v>
      </c>
      <c r="N59" s="93">
        <f>'No.5-12（方向別）'!E59+'No.5-34（方向別）'!N59</f>
        <v>6</v>
      </c>
      <c r="O59" s="94">
        <f>'No.5-12（方向別）'!F59+'No.5-34（方向別）'!O59</f>
        <v>4</v>
      </c>
      <c r="P59" s="94">
        <f>'No.5-12（方向別）'!G59+'No.5-34（方向別）'!P59</f>
        <v>10</v>
      </c>
      <c r="Q59" s="93">
        <f t="shared" si="5"/>
        <v>683</v>
      </c>
      <c r="R59" s="95">
        <f t="shared" si="2"/>
        <v>1.4641288433382138</v>
      </c>
      <c r="S59" s="96">
        <f t="shared" si="3"/>
        <v>10.666874902389505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'No.5-56（方向別）'!B60+'No.5-56（方向別）'!K60</f>
        <v>4495</v>
      </c>
      <c r="C60" s="142">
        <f>'No.5-56（方向別）'!C60+'No.5-56（方向別）'!L60</f>
        <v>703</v>
      </c>
      <c r="D60" s="143">
        <f>'No.5-56（方向別）'!D60+'No.5-56（方向別）'!M60</f>
        <v>5198</v>
      </c>
      <c r="E60" s="141">
        <f>'No.5-56（方向別）'!E60+'No.5-56（方向別）'!N60</f>
        <v>74</v>
      </c>
      <c r="F60" s="144">
        <f>'No.5-56（方向別）'!F60+'No.5-56（方向別）'!O60</f>
        <v>325</v>
      </c>
      <c r="G60" s="143">
        <f>'No.5-56（方向別）'!G60+'No.5-56（方向別）'!P60</f>
        <v>399</v>
      </c>
      <c r="H60" s="423">
        <f t="shared" ref="H60:J60" si="6">H30+H37+H38+H39+H40+H41+H42+H43+H44+H45+H52+H59</f>
        <v>5597</v>
      </c>
      <c r="I60" s="671">
        <f t="shared" ref="I60" si="7">IF(H60=0,"-",G60/H60%)</f>
        <v>7.128819010184027</v>
      </c>
      <c r="J60" s="425">
        <f t="shared" si="6"/>
        <v>99.999999999999986</v>
      </c>
      <c r="K60" s="145">
        <f>'No.5-12（方向別）'!B60+'No.5-34（方向別）'!K60</f>
        <v>5151</v>
      </c>
      <c r="L60" s="142">
        <f>'No.5-12（方向別）'!C60+'No.5-34（方向別）'!L60</f>
        <v>830</v>
      </c>
      <c r="M60" s="143">
        <f>'No.5-12（方向別）'!D60+'No.5-34（方向別）'!M60</f>
        <v>5981</v>
      </c>
      <c r="N60" s="141">
        <f>'No.5-12（方向別）'!E60+'No.5-34（方向別）'!N60</f>
        <v>82</v>
      </c>
      <c r="O60" s="144">
        <f>'No.5-12（方向別）'!F60+'No.5-34（方向別）'!O60</f>
        <v>340</v>
      </c>
      <c r="P60" s="143">
        <f>'No.5-12（方向別）'!G60+'No.5-34（方向別）'!P60</f>
        <v>422</v>
      </c>
      <c r="Q60" s="423">
        <f t="shared" ref="Q60" si="8">Q30+Q37+Q38+Q39+Q40+Q41+Q42+Q43+Q44+Q45+Q52+Q59</f>
        <v>6403</v>
      </c>
      <c r="R60" s="671">
        <f t="shared" ref="R60" si="9">IF(Q60=0,"-",P60/Q60%)</f>
        <v>6.5906606278307045</v>
      </c>
      <c r="S60" s="425">
        <f t="shared" si="3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223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/>
      <c r="Y63" s="62" t="s">
        <v>299</v>
      </c>
      <c r="Z63" s="62" t="s">
        <v>300</v>
      </c>
      <c r="AA63" s="9" t="s">
        <v>302</v>
      </c>
      <c r="AB63" s="9" t="s">
        <v>301</v>
      </c>
    </row>
    <row r="64" spans="1:59" s="24" customFormat="1" ht="17.100000000000001" customHeight="1">
      <c r="A64" s="64" t="s">
        <v>17</v>
      </c>
      <c r="B64" s="65">
        <f>B24+K24</f>
        <v>106</v>
      </c>
      <c r="C64" s="66">
        <f t="shared" ref="C64:G79" si="10">C24+L24</f>
        <v>16</v>
      </c>
      <c r="D64" s="66">
        <f t="shared" si="10"/>
        <v>122</v>
      </c>
      <c r="E64" s="65">
        <f t="shared" si="10"/>
        <v>3</v>
      </c>
      <c r="F64" s="66">
        <f t="shared" si="10"/>
        <v>7</v>
      </c>
      <c r="G64" s="66">
        <f t="shared" si="10"/>
        <v>10</v>
      </c>
      <c r="H64" s="65">
        <f>D64+G64</f>
        <v>132</v>
      </c>
      <c r="I64" s="67">
        <f>G64/H64%</f>
        <v>7.5757575757575752</v>
      </c>
      <c r="J64" s="68">
        <f>H64/$H$100%</f>
        <v>1.1000000000000001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Y64" s="24">
        <f>'No.5Ａ（断面別）'!H64</f>
        <v>125</v>
      </c>
      <c r="Z64" s="590">
        <f>'No.5Ｂ（断面別）'!H64</f>
        <v>27</v>
      </c>
      <c r="AA64" s="24">
        <f>H64</f>
        <v>132</v>
      </c>
      <c r="AB64" s="24">
        <f>SUM(X64:AA64)</f>
        <v>284</v>
      </c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11">B25+K25</f>
        <v>120</v>
      </c>
      <c r="C65" s="75">
        <f t="shared" si="10"/>
        <v>19</v>
      </c>
      <c r="D65" s="75">
        <f t="shared" si="10"/>
        <v>139</v>
      </c>
      <c r="E65" s="74">
        <f t="shared" si="10"/>
        <v>2</v>
      </c>
      <c r="F65" s="75">
        <f t="shared" si="10"/>
        <v>9</v>
      </c>
      <c r="G65" s="75">
        <f t="shared" si="10"/>
        <v>11</v>
      </c>
      <c r="H65" s="74">
        <f>D65+G65</f>
        <v>150</v>
      </c>
      <c r="I65" s="76">
        <f t="shared" ref="I65:I99" si="12">G65/H65%</f>
        <v>7.333333333333333</v>
      </c>
      <c r="J65" s="77">
        <f t="shared" ref="J65:J99" si="13">H65/$H$100%</f>
        <v>1.25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Y65" s="24">
        <f>'No.5Ａ（断面別）'!H65</f>
        <v>145</v>
      </c>
      <c r="Z65" s="590">
        <f>'No.5Ｂ（断面別）'!H65</f>
        <v>25</v>
      </c>
      <c r="AA65" s="24">
        <f t="shared" ref="AA65:AA99" si="14">H65</f>
        <v>150</v>
      </c>
      <c r="AB65" s="24">
        <f t="shared" ref="AB65:AB99" si="15">SUM(X65:AA65)</f>
        <v>320</v>
      </c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11"/>
        <v>149</v>
      </c>
      <c r="C66" s="75">
        <f t="shared" si="10"/>
        <v>24</v>
      </c>
      <c r="D66" s="75">
        <f t="shared" si="10"/>
        <v>173</v>
      </c>
      <c r="E66" s="74">
        <f t="shared" si="10"/>
        <v>1</v>
      </c>
      <c r="F66" s="75">
        <f t="shared" si="10"/>
        <v>12</v>
      </c>
      <c r="G66" s="75">
        <f t="shared" si="10"/>
        <v>13</v>
      </c>
      <c r="H66" s="74">
        <f t="shared" ref="H66:H99" si="16">D66+G66</f>
        <v>186</v>
      </c>
      <c r="I66" s="76">
        <f t="shared" si="12"/>
        <v>6.989247311827957</v>
      </c>
      <c r="J66" s="77">
        <f t="shared" si="13"/>
        <v>1.55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Y66" s="24">
        <f>'No.5Ａ（断面別）'!H66</f>
        <v>184</v>
      </c>
      <c r="Z66" s="590">
        <f>'No.5Ｂ（断面別）'!H66</f>
        <v>28</v>
      </c>
      <c r="AA66" s="24">
        <f t="shared" si="14"/>
        <v>186</v>
      </c>
      <c r="AB66" s="24">
        <f t="shared" si="15"/>
        <v>398</v>
      </c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11"/>
        <v>145</v>
      </c>
      <c r="C67" s="81">
        <f t="shared" si="10"/>
        <v>24</v>
      </c>
      <c r="D67" s="81">
        <f t="shared" si="10"/>
        <v>169</v>
      </c>
      <c r="E67" s="80">
        <f t="shared" si="10"/>
        <v>2</v>
      </c>
      <c r="F67" s="81">
        <f t="shared" si="10"/>
        <v>4</v>
      </c>
      <c r="G67" s="81">
        <f t="shared" si="10"/>
        <v>6</v>
      </c>
      <c r="H67" s="80">
        <f t="shared" si="16"/>
        <v>175</v>
      </c>
      <c r="I67" s="82">
        <f t="shared" si="12"/>
        <v>3.4285714285714284</v>
      </c>
      <c r="J67" s="83">
        <f t="shared" si="13"/>
        <v>1.4583333333333333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Y67" s="24">
        <f>'No.5Ａ（断面別）'!H67</f>
        <v>176</v>
      </c>
      <c r="Z67" s="590">
        <f>'No.5Ｂ（断面別）'!H67</f>
        <v>39</v>
      </c>
      <c r="AA67" s="24">
        <f t="shared" si="14"/>
        <v>175</v>
      </c>
      <c r="AB67" s="24">
        <f t="shared" si="15"/>
        <v>390</v>
      </c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11"/>
        <v>144</v>
      </c>
      <c r="C68" s="75">
        <f t="shared" si="10"/>
        <v>29</v>
      </c>
      <c r="D68" s="75">
        <f t="shared" si="10"/>
        <v>173</v>
      </c>
      <c r="E68" s="74">
        <f t="shared" si="10"/>
        <v>4</v>
      </c>
      <c r="F68" s="75">
        <f t="shared" si="10"/>
        <v>13</v>
      </c>
      <c r="G68" s="75">
        <f t="shared" si="10"/>
        <v>17</v>
      </c>
      <c r="H68" s="74">
        <f t="shared" si="16"/>
        <v>190</v>
      </c>
      <c r="I68" s="76">
        <f t="shared" si="12"/>
        <v>8.9473684210526319</v>
      </c>
      <c r="J68" s="77">
        <f t="shared" si="13"/>
        <v>1.5833333333333333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Y68" s="24">
        <f>'No.5Ａ（断面別）'!H68</f>
        <v>186</v>
      </c>
      <c r="Z68" s="590">
        <f>'No.5Ｂ（断面別）'!H68</f>
        <v>38</v>
      </c>
      <c r="AA68" s="24">
        <f t="shared" si="14"/>
        <v>190</v>
      </c>
      <c r="AB68" s="24">
        <f t="shared" si="15"/>
        <v>414</v>
      </c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11"/>
        <v>131</v>
      </c>
      <c r="C69" s="87">
        <f t="shared" si="10"/>
        <v>17</v>
      </c>
      <c r="D69" s="87">
        <f t="shared" si="10"/>
        <v>148</v>
      </c>
      <c r="E69" s="86">
        <f t="shared" si="10"/>
        <v>2</v>
      </c>
      <c r="F69" s="87">
        <f t="shared" si="10"/>
        <v>8</v>
      </c>
      <c r="G69" s="87">
        <f t="shared" si="10"/>
        <v>10</v>
      </c>
      <c r="H69" s="86">
        <f t="shared" si="16"/>
        <v>158</v>
      </c>
      <c r="I69" s="88">
        <f t="shared" si="12"/>
        <v>6.3291139240506329</v>
      </c>
      <c r="J69" s="89">
        <f t="shared" si="13"/>
        <v>1.3166666666666667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Y69" s="24">
        <f>'No.5Ａ（断面別）'!H69</f>
        <v>145</v>
      </c>
      <c r="Z69" s="590">
        <f>'No.5Ｂ（断面別）'!H69</f>
        <v>33</v>
      </c>
      <c r="AA69" s="24">
        <f t="shared" si="14"/>
        <v>158</v>
      </c>
      <c r="AB69" s="24">
        <f t="shared" si="15"/>
        <v>336</v>
      </c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11"/>
        <v>795</v>
      </c>
      <c r="C70" s="94">
        <f t="shared" si="10"/>
        <v>129</v>
      </c>
      <c r="D70" s="94">
        <f t="shared" si="10"/>
        <v>924</v>
      </c>
      <c r="E70" s="93">
        <f t="shared" si="10"/>
        <v>14</v>
      </c>
      <c r="F70" s="94">
        <f t="shared" si="10"/>
        <v>53</v>
      </c>
      <c r="G70" s="94">
        <f t="shared" si="10"/>
        <v>67</v>
      </c>
      <c r="H70" s="93">
        <f t="shared" si="16"/>
        <v>991</v>
      </c>
      <c r="I70" s="95">
        <f t="shared" si="12"/>
        <v>6.7608476286579213</v>
      </c>
      <c r="J70" s="96">
        <f t="shared" si="13"/>
        <v>8.2583333333333329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Y70" s="24">
        <f>'No.5Ａ（断面別）'!H70</f>
        <v>961</v>
      </c>
      <c r="Z70" s="590">
        <f>'No.5Ｂ（断面別）'!H70</f>
        <v>190</v>
      </c>
      <c r="AA70" s="24">
        <f t="shared" si="14"/>
        <v>991</v>
      </c>
      <c r="AB70" s="24">
        <f t="shared" si="15"/>
        <v>2142</v>
      </c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11"/>
        <v>119</v>
      </c>
      <c r="C71" s="100">
        <f t="shared" si="10"/>
        <v>23</v>
      </c>
      <c r="D71" s="100">
        <f t="shared" si="10"/>
        <v>142</v>
      </c>
      <c r="E71" s="99">
        <f t="shared" si="10"/>
        <v>3</v>
      </c>
      <c r="F71" s="100">
        <f t="shared" si="10"/>
        <v>6</v>
      </c>
      <c r="G71" s="100">
        <f t="shared" si="10"/>
        <v>9</v>
      </c>
      <c r="H71" s="99">
        <f t="shared" si="16"/>
        <v>151</v>
      </c>
      <c r="I71" s="101">
        <f t="shared" si="12"/>
        <v>5.9602649006622519</v>
      </c>
      <c r="J71" s="102">
        <f t="shared" si="13"/>
        <v>1.2583333333333333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Y71" s="24">
        <f>'No.5Ａ（断面別）'!H71</f>
        <v>148</v>
      </c>
      <c r="Z71" s="590">
        <f>'No.5Ｂ（断面別）'!H71</f>
        <v>35</v>
      </c>
      <c r="AA71" s="24">
        <f t="shared" si="14"/>
        <v>151</v>
      </c>
      <c r="AB71" s="24">
        <f t="shared" si="15"/>
        <v>334</v>
      </c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11"/>
        <v>102</v>
      </c>
      <c r="C72" s="75">
        <f t="shared" si="10"/>
        <v>20</v>
      </c>
      <c r="D72" s="75">
        <f t="shared" si="10"/>
        <v>122</v>
      </c>
      <c r="E72" s="74">
        <f t="shared" si="10"/>
        <v>4</v>
      </c>
      <c r="F72" s="75">
        <f t="shared" si="10"/>
        <v>5</v>
      </c>
      <c r="G72" s="75">
        <f t="shared" si="10"/>
        <v>9</v>
      </c>
      <c r="H72" s="74">
        <f t="shared" si="16"/>
        <v>131</v>
      </c>
      <c r="I72" s="76">
        <f t="shared" si="12"/>
        <v>6.8702290076335872</v>
      </c>
      <c r="J72" s="77">
        <f t="shared" si="13"/>
        <v>1.0916666666666666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Y72" s="24">
        <f>'No.5Ａ（断面別）'!H72</f>
        <v>130</v>
      </c>
      <c r="Z72" s="590">
        <f>'No.5Ｂ（断面別）'!H72</f>
        <v>29</v>
      </c>
      <c r="AA72" s="24">
        <f t="shared" si="14"/>
        <v>131</v>
      </c>
      <c r="AB72" s="24">
        <f t="shared" si="15"/>
        <v>290</v>
      </c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11"/>
        <v>134</v>
      </c>
      <c r="C73" s="75">
        <f t="shared" si="10"/>
        <v>24</v>
      </c>
      <c r="D73" s="75">
        <f t="shared" si="10"/>
        <v>158</v>
      </c>
      <c r="E73" s="74">
        <f t="shared" si="10"/>
        <v>2</v>
      </c>
      <c r="F73" s="75">
        <f t="shared" si="10"/>
        <v>5</v>
      </c>
      <c r="G73" s="75">
        <f t="shared" si="10"/>
        <v>7</v>
      </c>
      <c r="H73" s="74">
        <f t="shared" si="16"/>
        <v>165</v>
      </c>
      <c r="I73" s="76">
        <f t="shared" si="12"/>
        <v>4.2424242424242422</v>
      </c>
      <c r="J73" s="77">
        <f t="shared" si="13"/>
        <v>1.375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Y73" s="24">
        <f>'No.5Ａ（断面別）'!H73</f>
        <v>172</v>
      </c>
      <c r="Z73" s="590">
        <f>'No.5Ｂ（断面別）'!H73</f>
        <v>35</v>
      </c>
      <c r="AA73" s="24">
        <f t="shared" si="14"/>
        <v>165</v>
      </c>
      <c r="AB73" s="24">
        <f t="shared" si="15"/>
        <v>372</v>
      </c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11"/>
        <v>146</v>
      </c>
      <c r="C74" s="75">
        <f t="shared" si="10"/>
        <v>34</v>
      </c>
      <c r="D74" s="75">
        <f t="shared" si="10"/>
        <v>180</v>
      </c>
      <c r="E74" s="74">
        <f t="shared" si="10"/>
        <v>2</v>
      </c>
      <c r="F74" s="75">
        <f t="shared" si="10"/>
        <v>8</v>
      </c>
      <c r="G74" s="75">
        <f t="shared" si="10"/>
        <v>10</v>
      </c>
      <c r="H74" s="74">
        <f t="shared" si="16"/>
        <v>190</v>
      </c>
      <c r="I74" s="76">
        <f t="shared" si="12"/>
        <v>5.2631578947368425</v>
      </c>
      <c r="J74" s="77">
        <f t="shared" si="13"/>
        <v>1.5833333333333333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Y74" s="24">
        <f>'No.5Ａ（断面別）'!H74</f>
        <v>194</v>
      </c>
      <c r="Z74" s="590">
        <f>'No.5Ｂ（断面別）'!H74</f>
        <v>34</v>
      </c>
      <c r="AA74" s="24">
        <f t="shared" si="14"/>
        <v>190</v>
      </c>
      <c r="AB74" s="24">
        <f t="shared" si="15"/>
        <v>418</v>
      </c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11"/>
        <v>110</v>
      </c>
      <c r="C75" s="75">
        <f t="shared" si="10"/>
        <v>17</v>
      </c>
      <c r="D75" s="75">
        <f t="shared" si="10"/>
        <v>127</v>
      </c>
      <c r="E75" s="74">
        <f t="shared" si="10"/>
        <v>6</v>
      </c>
      <c r="F75" s="75">
        <f t="shared" si="10"/>
        <v>6</v>
      </c>
      <c r="G75" s="75">
        <f t="shared" si="10"/>
        <v>12</v>
      </c>
      <c r="H75" s="74">
        <f t="shared" si="16"/>
        <v>139</v>
      </c>
      <c r="I75" s="76">
        <f t="shared" si="12"/>
        <v>8.6330935251798575</v>
      </c>
      <c r="J75" s="77">
        <f t="shared" si="13"/>
        <v>1.1583333333333334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Y75" s="24">
        <f>'No.5Ａ（断面別）'!H75</f>
        <v>134</v>
      </c>
      <c r="Z75" s="590">
        <f>'No.5Ｂ（断面別）'!H75</f>
        <v>25</v>
      </c>
      <c r="AA75" s="24">
        <f t="shared" si="14"/>
        <v>139</v>
      </c>
      <c r="AB75" s="24">
        <f t="shared" si="15"/>
        <v>298</v>
      </c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11"/>
        <v>116</v>
      </c>
      <c r="C76" s="87">
        <f t="shared" si="10"/>
        <v>23</v>
      </c>
      <c r="D76" s="87">
        <f t="shared" si="10"/>
        <v>139</v>
      </c>
      <c r="E76" s="86">
        <f t="shared" si="10"/>
        <v>2</v>
      </c>
      <c r="F76" s="87">
        <f t="shared" si="10"/>
        <v>14</v>
      </c>
      <c r="G76" s="87">
        <f t="shared" si="10"/>
        <v>16</v>
      </c>
      <c r="H76" s="86">
        <f t="shared" si="16"/>
        <v>155</v>
      </c>
      <c r="I76" s="88">
        <f t="shared" si="12"/>
        <v>10.32258064516129</v>
      </c>
      <c r="J76" s="89">
        <f t="shared" si="13"/>
        <v>1.2916666666666667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24">
        <f>'No.5Ａ（断面別）'!H76</f>
        <v>137</v>
      </c>
      <c r="Z76" s="590">
        <f>'No.5Ｂ（断面別）'!H76</f>
        <v>38</v>
      </c>
      <c r="AA76" s="24">
        <f t="shared" si="14"/>
        <v>155</v>
      </c>
      <c r="AB76" s="24">
        <f t="shared" si="15"/>
        <v>330</v>
      </c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11"/>
        <v>727</v>
      </c>
      <c r="C77" s="94">
        <f t="shared" si="10"/>
        <v>141</v>
      </c>
      <c r="D77" s="94">
        <f t="shared" si="10"/>
        <v>868</v>
      </c>
      <c r="E77" s="93">
        <f t="shared" si="10"/>
        <v>19</v>
      </c>
      <c r="F77" s="94">
        <f t="shared" si="10"/>
        <v>44</v>
      </c>
      <c r="G77" s="94">
        <f t="shared" si="10"/>
        <v>63</v>
      </c>
      <c r="H77" s="93">
        <f t="shared" si="16"/>
        <v>931</v>
      </c>
      <c r="I77" s="95">
        <f t="shared" si="12"/>
        <v>6.7669172932330826</v>
      </c>
      <c r="J77" s="96">
        <f t="shared" si="13"/>
        <v>7.7583333333333337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24">
        <f>'No.5Ａ（断面別）'!H77</f>
        <v>915</v>
      </c>
      <c r="Z77" s="590">
        <f>'No.5Ｂ（断面別）'!H77</f>
        <v>196</v>
      </c>
      <c r="AA77" s="24">
        <f t="shared" si="14"/>
        <v>931</v>
      </c>
      <c r="AB77" s="24">
        <f t="shared" si="15"/>
        <v>2042</v>
      </c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11"/>
        <v>902</v>
      </c>
      <c r="C78" s="105">
        <f t="shared" si="10"/>
        <v>141</v>
      </c>
      <c r="D78" s="94">
        <f t="shared" si="10"/>
        <v>1043</v>
      </c>
      <c r="E78" s="104">
        <f t="shared" si="10"/>
        <v>22</v>
      </c>
      <c r="F78" s="105">
        <f t="shared" si="10"/>
        <v>89</v>
      </c>
      <c r="G78" s="94">
        <f t="shared" si="10"/>
        <v>111</v>
      </c>
      <c r="H78" s="93">
        <f t="shared" si="16"/>
        <v>1154</v>
      </c>
      <c r="I78" s="95">
        <f t="shared" si="12"/>
        <v>9.6187175043327571</v>
      </c>
      <c r="J78" s="96">
        <f t="shared" si="13"/>
        <v>9.6166666666666671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24">
        <f>'No.5Ａ（断面別）'!H78</f>
        <v>1098</v>
      </c>
      <c r="Z78" s="590">
        <f>'No.5Ｂ（断面別）'!H78</f>
        <v>220</v>
      </c>
      <c r="AA78" s="24">
        <f t="shared" si="14"/>
        <v>1154</v>
      </c>
      <c r="AB78" s="24">
        <f t="shared" si="15"/>
        <v>2472</v>
      </c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426" t="s">
        <v>32</v>
      </c>
      <c r="B79" s="104">
        <f t="shared" si="11"/>
        <v>706</v>
      </c>
      <c r="C79" s="105">
        <f t="shared" si="10"/>
        <v>133</v>
      </c>
      <c r="D79" s="94">
        <f t="shared" si="10"/>
        <v>839</v>
      </c>
      <c r="E79" s="104">
        <f t="shared" si="10"/>
        <v>11</v>
      </c>
      <c r="F79" s="105">
        <f t="shared" si="10"/>
        <v>83</v>
      </c>
      <c r="G79" s="94">
        <f t="shared" si="10"/>
        <v>94</v>
      </c>
      <c r="H79" s="93">
        <f t="shared" si="16"/>
        <v>933</v>
      </c>
      <c r="I79" s="95">
        <f t="shared" si="12"/>
        <v>10.07502679528403</v>
      </c>
      <c r="J79" s="96">
        <f t="shared" si="13"/>
        <v>7.7750000000000004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24">
        <f>'No.5Ａ（断面別）'!H79</f>
        <v>840</v>
      </c>
      <c r="Z79" s="590">
        <f>'No.5Ｂ（断面別）'!H79</f>
        <v>143</v>
      </c>
      <c r="AA79" s="24">
        <f t="shared" si="14"/>
        <v>933</v>
      </c>
      <c r="AB79" s="24">
        <f t="shared" si="15"/>
        <v>1916</v>
      </c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426" t="s">
        <v>33</v>
      </c>
      <c r="B80" s="104">
        <f t="shared" si="11"/>
        <v>652</v>
      </c>
      <c r="C80" s="105">
        <f t="shared" si="11"/>
        <v>132</v>
      </c>
      <c r="D80" s="94">
        <f t="shared" si="11"/>
        <v>784</v>
      </c>
      <c r="E80" s="104">
        <f t="shared" si="11"/>
        <v>14</v>
      </c>
      <c r="F80" s="105">
        <f t="shared" si="11"/>
        <v>53</v>
      </c>
      <c r="G80" s="94">
        <f t="shared" si="11"/>
        <v>67</v>
      </c>
      <c r="H80" s="93">
        <f t="shared" si="16"/>
        <v>851</v>
      </c>
      <c r="I80" s="95">
        <f t="shared" si="12"/>
        <v>7.873090481786134</v>
      </c>
      <c r="J80" s="96">
        <f t="shared" si="13"/>
        <v>7.0916666666666668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24">
        <f>'No.5Ａ（断面別）'!H80</f>
        <v>776</v>
      </c>
      <c r="Z80" s="590">
        <f>'No.5Ｂ（断面別）'!H80</f>
        <v>111</v>
      </c>
      <c r="AA80" s="24">
        <f t="shared" si="14"/>
        <v>851</v>
      </c>
      <c r="AB80" s="24">
        <f t="shared" si="15"/>
        <v>1738</v>
      </c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426" t="s">
        <v>34</v>
      </c>
      <c r="B81" s="104">
        <f t="shared" ref="B81:G96" si="17">B41+K41</f>
        <v>784</v>
      </c>
      <c r="C81" s="105">
        <f t="shared" si="17"/>
        <v>111</v>
      </c>
      <c r="D81" s="94">
        <f t="shared" si="17"/>
        <v>895</v>
      </c>
      <c r="E81" s="104">
        <f t="shared" si="17"/>
        <v>8</v>
      </c>
      <c r="F81" s="105">
        <f t="shared" si="17"/>
        <v>54</v>
      </c>
      <c r="G81" s="94">
        <f t="shared" si="17"/>
        <v>62</v>
      </c>
      <c r="H81" s="93">
        <f t="shared" si="16"/>
        <v>957</v>
      </c>
      <c r="I81" s="95">
        <f t="shared" si="12"/>
        <v>6.4785788923719956</v>
      </c>
      <c r="J81" s="96">
        <f t="shared" si="13"/>
        <v>7.9749999999999996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24">
        <f>'No.5Ａ（断面別）'!H81</f>
        <v>930</v>
      </c>
      <c r="Z81" s="590">
        <f>'No.5Ｂ（断面別）'!H81</f>
        <v>149</v>
      </c>
      <c r="AA81" s="24">
        <f t="shared" si="14"/>
        <v>957</v>
      </c>
      <c r="AB81" s="24">
        <f t="shared" si="15"/>
        <v>2036</v>
      </c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426" t="s">
        <v>35</v>
      </c>
      <c r="B82" s="104">
        <f t="shared" si="17"/>
        <v>785</v>
      </c>
      <c r="C82" s="105">
        <f t="shared" si="17"/>
        <v>124</v>
      </c>
      <c r="D82" s="94">
        <f t="shared" si="17"/>
        <v>909</v>
      </c>
      <c r="E82" s="104">
        <f t="shared" si="17"/>
        <v>9</v>
      </c>
      <c r="F82" s="105">
        <f t="shared" si="17"/>
        <v>68</v>
      </c>
      <c r="G82" s="94">
        <f t="shared" si="17"/>
        <v>77</v>
      </c>
      <c r="H82" s="93">
        <f t="shared" si="16"/>
        <v>986</v>
      </c>
      <c r="I82" s="95">
        <f t="shared" si="12"/>
        <v>7.809330628803246</v>
      </c>
      <c r="J82" s="96">
        <f t="shared" si="13"/>
        <v>8.2166666666666668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24">
        <f>'No.5Ａ（断面別）'!H82</f>
        <v>967</v>
      </c>
      <c r="Z82" s="590">
        <f>'No.5Ｂ（断面別）'!H82</f>
        <v>139</v>
      </c>
      <c r="AA82" s="24">
        <f t="shared" si="14"/>
        <v>986</v>
      </c>
      <c r="AB82" s="24">
        <f t="shared" si="15"/>
        <v>2092</v>
      </c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426" t="s">
        <v>36</v>
      </c>
      <c r="B83" s="104">
        <f t="shared" si="17"/>
        <v>699</v>
      </c>
      <c r="C83" s="105">
        <f t="shared" si="17"/>
        <v>115</v>
      </c>
      <c r="D83" s="94">
        <f t="shared" si="17"/>
        <v>814</v>
      </c>
      <c r="E83" s="104">
        <f t="shared" si="17"/>
        <v>5</v>
      </c>
      <c r="F83" s="105">
        <f t="shared" si="17"/>
        <v>56</v>
      </c>
      <c r="G83" s="94">
        <f t="shared" si="17"/>
        <v>61</v>
      </c>
      <c r="H83" s="93">
        <f t="shared" si="16"/>
        <v>875</v>
      </c>
      <c r="I83" s="95">
        <f t="shared" si="12"/>
        <v>6.9714285714285715</v>
      </c>
      <c r="J83" s="96">
        <f t="shared" si="13"/>
        <v>7.291666666666667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24">
        <f>'No.5Ａ（断面別）'!H83</f>
        <v>860</v>
      </c>
      <c r="Z83" s="590">
        <f>'No.5Ｂ（断面別）'!H83</f>
        <v>163</v>
      </c>
      <c r="AA83" s="24">
        <f t="shared" si="14"/>
        <v>875</v>
      </c>
      <c r="AB83" s="24">
        <f t="shared" si="15"/>
        <v>1898</v>
      </c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426" t="s">
        <v>37</v>
      </c>
      <c r="B84" s="107">
        <f t="shared" si="17"/>
        <v>801</v>
      </c>
      <c r="C84" s="108">
        <f t="shared" si="17"/>
        <v>151</v>
      </c>
      <c r="D84" s="109">
        <f t="shared" si="17"/>
        <v>952</v>
      </c>
      <c r="E84" s="107">
        <f t="shared" si="17"/>
        <v>21</v>
      </c>
      <c r="F84" s="110">
        <f t="shared" si="17"/>
        <v>36</v>
      </c>
      <c r="G84" s="109">
        <f t="shared" si="17"/>
        <v>57</v>
      </c>
      <c r="H84" s="104">
        <f t="shared" si="16"/>
        <v>1009</v>
      </c>
      <c r="I84" s="95">
        <f t="shared" si="12"/>
        <v>5.6491575817641229</v>
      </c>
      <c r="J84" s="96">
        <f t="shared" si="13"/>
        <v>8.4083333333333332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24">
        <f>'No.5Ａ（断面別）'!H84</f>
        <v>981</v>
      </c>
      <c r="Z84" s="590">
        <f>'No.5Ｂ（断面別）'!H84</f>
        <v>126</v>
      </c>
      <c r="AA84" s="24">
        <f t="shared" si="14"/>
        <v>1009</v>
      </c>
      <c r="AB84" s="24">
        <f t="shared" si="15"/>
        <v>2116</v>
      </c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7"/>
        <v>850</v>
      </c>
      <c r="C85" s="108">
        <f t="shared" si="17"/>
        <v>125</v>
      </c>
      <c r="D85" s="109">
        <f t="shared" si="17"/>
        <v>975</v>
      </c>
      <c r="E85" s="107">
        <f t="shared" si="17"/>
        <v>15</v>
      </c>
      <c r="F85" s="110">
        <f t="shared" si="17"/>
        <v>65</v>
      </c>
      <c r="G85" s="109">
        <f t="shared" si="17"/>
        <v>80</v>
      </c>
      <c r="H85" s="104">
        <f t="shared" si="16"/>
        <v>1055</v>
      </c>
      <c r="I85" s="95">
        <f t="shared" si="12"/>
        <v>7.5829383886255917</v>
      </c>
      <c r="J85" s="96">
        <f t="shared" si="13"/>
        <v>8.7916666666666661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24">
        <f>'No.5Ａ（断面別）'!H85</f>
        <v>934</v>
      </c>
      <c r="Z85" s="590">
        <f>'No.5Ｂ（断面別）'!H85</f>
        <v>179</v>
      </c>
      <c r="AA85" s="24">
        <f t="shared" si="14"/>
        <v>1055</v>
      </c>
      <c r="AB85" s="24">
        <f t="shared" si="15"/>
        <v>2168</v>
      </c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7"/>
        <v>129</v>
      </c>
      <c r="C86" s="115">
        <f t="shared" si="17"/>
        <v>20</v>
      </c>
      <c r="D86" s="116">
        <f t="shared" si="17"/>
        <v>149</v>
      </c>
      <c r="E86" s="114">
        <f t="shared" si="17"/>
        <v>4</v>
      </c>
      <c r="F86" s="117">
        <f t="shared" si="17"/>
        <v>5</v>
      </c>
      <c r="G86" s="116">
        <f t="shared" si="17"/>
        <v>9</v>
      </c>
      <c r="H86" s="118">
        <f t="shared" si="16"/>
        <v>158</v>
      </c>
      <c r="I86" s="119">
        <f t="shared" si="12"/>
        <v>5.6962025316455698</v>
      </c>
      <c r="J86" s="120">
        <f t="shared" si="13"/>
        <v>1.3166666666666667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24">
        <f>'No.5Ａ（断面別）'!H86</f>
        <v>140</v>
      </c>
      <c r="Z86" s="590">
        <f>'No.5Ｂ（断面別）'!H86</f>
        <v>22</v>
      </c>
      <c r="AA86" s="24">
        <f t="shared" si="14"/>
        <v>158</v>
      </c>
      <c r="AB86" s="24">
        <f t="shared" si="15"/>
        <v>320</v>
      </c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7"/>
        <v>131</v>
      </c>
      <c r="C87" s="124">
        <f t="shared" si="17"/>
        <v>33</v>
      </c>
      <c r="D87" s="125">
        <f t="shared" si="17"/>
        <v>164</v>
      </c>
      <c r="E87" s="123">
        <f t="shared" si="17"/>
        <v>1</v>
      </c>
      <c r="F87" s="126">
        <f t="shared" si="17"/>
        <v>9</v>
      </c>
      <c r="G87" s="125">
        <f t="shared" si="17"/>
        <v>10</v>
      </c>
      <c r="H87" s="127">
        <f t="shared" si="16"/>
        <v>174</v>
      </c>
      <c r="I87" s="128">
        <f t="shared" si="12"/>
        <v>5.7471264367816088</v>
      </c>
      <c r="J87" s="129">
        <f t="shared" si="13"/>
        <v>1.45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24">
        <f>'No.5Ａ（断面別）'!H87</f>
        <v>163</v>
      </c>
      <c r="Z87" s="590">
        <f>'No.5Ｂ（断面別）'!H87</f>
        <v>17</v>
      </c>
      <c r="AA87" s="24">
        <f t="shared" si="14"/>
        <v>174</v>
      </c>
      <c r="AB87" s="24">
        <f t="shared" si="15"/>
        <v>354</v>
      </c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7"/>
        <v>123</v>
      </c>
      <c r="C88" s="124">
        <f t="shared" si="17"/>
        <v>20</v>
      </c>
      <c r="D88" s="125">
        <f t="shared" si="17"/>
        <v>143</v>
      </c>
      <c r="E88" s="123">
        <f t="shared" si="17"/>
        <v>1</v>
      </c>
      <c r="F88" s="126">
        <f t="shared" si="17"/>
        <v>9</v>
      </c>
      <c r="G88" s="125">
        <f t="shared" si="17"/>
        <v>10</v>
      </c>
      <c r="H88" s="127">
        <f t="shared" si="16"/>
        <v>153</v>
      </c>
      <c r="I88" s="128">
        <f t="shared" si="12"/>
        <v>6.5359477124183005</v>
      </c>
      <c r="J88" s="129">
        <f t="shared" si="13"/>
        <v>1.2749999999999999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24">
        <f>'No.5Ａ（断面別）'!H88</f>
        <v>142</v>
      </c>
      <c r="Z88" s="590">
        <f>'No.5Ｂ（断面別）'!H88</f>
        <v>27</v>
      </c>
      <c r="AA88" s="24">
        <f t="shared" si="14"/>
        <v>153</v>
      </c>
      <c r="AB88" s="24">
        <f t="shared" si="15"/>
        <v>322</v>
      </c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7"/>
        <v>184</v>
      </c>
      <c r="C89" s="124">
        <f t="shared" si="17"/>
        <v>23</v>
      </c>
      <c r="D89" s="125">
        <f t="shared" si="17"/>
        <v>207</v>
      </c>
      <c r="E89" s="123">
        <f t="shared" si="17"/>
        <v>1</v>
      </c>
      <c r="F89" s="126">
        <f t="shared" si="17"/>
        <v>8</v>
      </c>
      <c r="G89" s="125">
        <f t="shared" si="17"/>
        <v>9</v>
      </c>
      <c r="H89" s="127">
        <f t="shared" si="16"/>
        <v>216</v>
      </c>
      <c r="I89" s="128">
        <f t="shared" si="12"/>
        <v>4.1666666666666661</v>
      </c>
      <c r="J89" s="129">
        <f t="shared" si="13"/>
        <v>1.8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24">
        <f>'No.5Ａ（断面別）'!H89</f>
        <v>198</v>
      </c>
      <c r="Z89" s="590">
        <f>'No.5Ｂ（断面別）'!H89</f>
        <v>32</v>
      </c>
      <c r="AA89" s="24">
        <f t="shared" si="14"/>
        <v>216</v>
      </c>
      <c r="AB89" s="24">
        <f t="shared" si="15"/>
        <v>446</v>
      </c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7"/>
        <v>152</v>
      </c>
      <c r="C90" s="75">
        <f t="shared" si="17"/>
        <v>22</v>
      </c>
      <c r="D90" s="75">
        <f t="shared" si="17"/>
        <v>174</v>
      </c>
      <c r="E90" s="74">
        <f t="shared" si="17"/>
        <v>1</v>
      </c>
      <c r="F90" s="75">
        <f t="shared" si="17"/>
        <v>5</v>
      </c>
      <c r="G90" s="75">
        <f t="shared" si="17"/>
        <v>6</v>
      </c>
      <c r="H90" s="74">
        <f t="shared" si="16"/>
        <v>180</v>
      </c>
      <c r="I90" s="76">
        <f t="shared" si="12"/>
        <v>3.333333333333333</v>
      </c>
      <c r="J90" s="77">
        <f t="shared" si="13"/>
        <v>1.5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24">
        <f>'No.5Ａ（断面別）'!H90</f>
        <v>156</v>
      </c>
      <c r="Z90" s="590">
        <f>'No.5Ｂ（断面別）'!H90</f>
        <v>26</v>
      </c>
      <c r="AA90" s="24">
        <f t="shared" si="14"/>
        <v>180</v>
      </c>
      <c r="AB90" s="24">
        <f t="shared" si="15"/>
        <v>362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7"/>
        <v>158</v>
      </c>
      <c r="C91" s="87">
        <f t="shared" si="17"/>
        <v>14</v>
      </c>
      <c r="D91" s="87">
        <f t="shared" si="17"/>
        <v>172</v>
      </c>
      <c r="E91" s="86">
        <f t="shared" si="17"/>
        <v>1</v>
      </c>
      <c r="F91" s="87">
        <f t="shared" si="17"/>
        <v>9</v>
      </c>
      <c r="G91" s="87">
        <f t="shared" si="17"/>
        <v>10</v>
      </c>
      <c r="H91" s="86">
        <f t="shared" si="16"/>
        <v>182</v>
      </c>
      <c r="I91" s="132">
        <f t="shared" si="12"/>
        <v>5.4945054945054945</v>
      </c>
      <c r="J91" s="133">
        <f t="shared" si="13"/>
        <v>1.5166666666666666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24">
        <f>'No.5Ａ（断面別）'!H91</f>
        <v>180</v>
      </c>
      <c r="Z91" s="590">
        <f>'No.5Ｂ（断面別）'!H91</f>
        <v>42</v>
      </c>
      <c r="AA91" s="24">
        <f t="shared" si="14"/>
        <v>182</v>
      </c>
      <c r="AB91" s="24">
        <f t="shared" si="15"/>
        <v>404</v>
      </c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7"/>
        <v>877</v>
      </c>
      <c r="C92" s="94">
        <f t="shared" si="17"/>
        <v>132</v>
      </c>
      <c r="D92" s="94">
        <f t="shared" si="17"/>
        <v>1009</v>
      </c>
      <c r="E92" s="93">
        <f t="shared" si="17"/>
        <v>9</v>
      </c>
      <c r="F92" s="94">
        <f t="shared" si="17"/>
        <v>45</v>
      </c>
      <c r="G92" s="94">
        <f t="shared" si="17"/>
        <v>54</v>
      </c>
      <c r="H92" s="93">
        <f t="shared" si="16"/>
        <v>1063</v>
      </c>
      <c r="I92" s="95">
        <f t="shared" si="12"/>
        <v>5.0799623706491062</v>
      </c>
      <c r="J92" s="96">
        <f t="shared" si="13"/>
        <v>8.8583333333333325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24">
        <f>'No.5Ａ（断面別）'!H92</f>
        <v>979</v>
      </c>
      <c r="Z92" s="590">
        <f>'No.5Ｂ（断面別）'!H92</f>
        <v>166</v>
      </c>
      <c r="AA92" s="24">
        <f t="shared" si="14"/>
        <v>1063</v>
      </c>
      <c r="AB92" s="24">
        <f t="shared" si="15"/>
        <v>2208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7"/>
        <v>235</v>
      </c>
      <c r="C93" s="135">
        <f t="shared" si="17"/>
        <v>26</v>
      </c>
      <c r="D93" s="135">
        <f t="shared" si="17"/>
        <v>261</v>
      </c>
      <c r="E93" s="134">
        <f t="shared" si="17"/>
        <v>1</v>
      </c>
      <c r="F93" s="135">
        <f t="shared" si="17"/>
        <v>3</v>
      </c>
      <c r="G93" s="135">
        <f t="shared" si="17"/>
        <v>4</v>
      </c>
      <c r="H93" s="134">
        <f t="shared" si="16"/>
        <v>265</v>
      </c>
      <c r="I93" s="136">
        <f t="shared" si="12"/>
        <v>1.5094339622641511</v>
      </c>
      <c r="J93" s="137">
        <f t="shared" si="13"/>
        <v>2.2083333333333335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24">
        <f>'No.5Ａ（断面別）'!H93</f>
        <v>262</v>
      </c>
      <c r="Z93" s="590">
        <f>'No.5Ｂ（断面別）'!H93</f>
        <v>43</v>
      </c>
      <c r="AA93" s="24">
        <f t="shared" si="14"/>
        <v>265</v>
      </c>
      <c r="AB93" s="24">
        <f t="shared" si="15"/>
        <v>570</v>
      </c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7"/>
        <v>168</v>
      </c>
      <c r="C94" s="75">
        <f t="shared" si="17"/>
        <v>16</v>
      </c>
      <c r="D94" s="75">
        <f t="shared" si="17"/>
        <v>184</v>
      </c>
      <c r="E94" s="74">
        <f t="shared" si="17"/>
        <v>1</v>
      </c>
      <c r="F94" s="75">
        <f t="shared" si="17"/>
        <v>4</v>
      </c>
      <c r="G94" s="75">
        <f t="shared" si="17"/>
        <v>5</v>
      </c>
      <c r="H94" s="74">
        <f t="shared" si="16"/>
        <v>189</v>
      </c>
      <c r="I94" s="76">
        <f t="shared" si="12"/>
        <v>2.6455026455026456</v>
      </c>
      <c r="J94" s="77">
        <f t="shared" si="13"/>
        <v>1.575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24">
        <f>'No.5Ａ（断面別）'!H94</f>
        <v>183</v>
      </c>
      <c r="Z94" s="590">
        <f>'No.5Ｂ（断面別）'!H94</f>
        <v>28</v>
      </c>
      <c r="AA94" s="24">
        <f t="shared" si="14"/>
        <v>189</v>
      </c>
      <c r="AB94" s="24">
        <f t="shared" si="15"/>
        <v>400</v>
      </c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7"/>
        <v>234</v>
      </c>
      <c r="C95" s="75">
        <f t="shared" si="17"/>
        <v>19</v>
      </c>
      <c r="D95" s="75">
        <f t="shared" si="17"/>
        <v>253</v>
      </c>
      <c r="E95" s="74">
        <f t="shared" si="17"/>
        <v>2</v>
      </c>
      <c r="F95" s="75">
        <f t="shared" si="17"/>
        <v>5</v>
      </c>
      <c r="G95" s="75">
        <f t="shared" si="17"/>
        <v>7</v>
      </c>
      <c r="H95" s="74">
        <f t="shared" si="16"/>
        <v>260</v>
      </c>
      <c r="I95" s="76">
        <f t="shared" si="12"/>
        <v>2.6923076923076921</v>
      </c>
      <c r="J95" s="77">
        <f t="shared" si="13"/>
        <v>2.1666666666666665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Y95" s="24">
        <f>'No.5Ａ（断面別）'!H95</f>
        <v>246</v>
      </c>
      <c r="Z95" s="590">
        <f>'No.5Ｂ（断面別）'!H95</f>
        <v>40</v>
      </c>
      <c r="AA95" s="24">
        <f t="shared" si="14"/>
        <v>260</v>
      </c>
      <c r="AB95" s="24">
        <f t="shared" si="15"/>
        <v>546</v>
      </c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7"/>
        <v>148</v>
      </c>
      <c r="C96" s="75">
        <f t="shared" si="17"/>
        <v>17</v>
      </c>
      <c r="D96" s="75">
        <f t="shared" si="17"/>
        <v>165</v>
      </c>
      <c r="E96" s="74">
        <f t="shared" si="17"/>
        <v>2</v>
      </c>
      <c r="F96" s="75">
        <f t="shared" si="17"/>
        <v>0</v>
      </c>
      <c r="G96" s="75">
        <f t="shared" si="17"/>
        <v>2</v>
      </c>
      <c r="H96" s="74">
        <f t="shared" si="16"/>
        <v>167</v>
      </c>
      <c r="I96" s="128">
        <f t="shared" si="12"/>
        <v>1.1976047904191618</v>
      </c>
      <c r="J96" s="129">
        <f t="shared" si="13"/>
        <v>1.3916666666666666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24">
        <f>'No.5Ａ（断面別）'!H96</f>
        <v>161</v>
      </c>
      <c r="Z96" s="590">
        <f>'No.5Ｂ（断面別）'!H96</f>
        <v>28</v>
      </c>
      <c r="AA96" s="24">
        <f t="shared" si="14"/>
        <v>167</v>
      </c>
      <c r="AB96" s="24">
        <f t="shared" si="15"/>
        <v>356</v>
      </c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8">B57+K57</f>
        <v>149</v>
      </c>
      <c r="C97" s="75">
        <f t="shared" si="18"/>
        <v>8</v>
      </c>
      <c r="D97" s="75">
        <f t="shared" si="18"/>
        <v>157</v>
      </c>
      <c r="E97" s="74">
        <f t="shared" si="18"/>
        <v>2</v>
      </c>
      <c r="F97" s="75">
        <f t="shared" si="18"/>
        <v>4</v>
      </c>
      <c r="G97" s="75">
        <f t="shared" si="18"/>
        <v>6</v>
      </c>
      <c r="H97" s="74">
        <f t="shared" si="16"/>
        <v>163</v>
      </c>
      <c r="I97" s="76">
        <f t="shared" si="12"/>
        <v>3.6809815950920246</v>
      </c>
      <c r="J97" s="77">
        <f t="shared" si="13"/>
        <v>1.3583333333333334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24">
        <f>'No.5Ａ（断面別）'!H97</f>
        <v>148</v>
      </c>
      <c r="Z97" s="590">
        <f>'No.5Ｂ（断面別）'!H97</f>
        <v>25</v>
      </c>
      <c r="AA97" s="24">
        <f t="shared" si="14"/>
        <v>163</v>
      </c>
      <c r="AB97" s="24">
        <f t="shared" si="15"/>
        <v>336</v>
      </c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99</v>
      </c>
      <c r="B98" s="86">
        <f t="shared" si="18"/>
        <v>134</v>
      </c>
      <c r="C98" s="87">
        <f t="shared" si="18"/>
        <v>13</v>
      </c>
      <c r="D98" s="87">
        <f t="shared" si="18"/>
        <v>147</v>
      </c>
      <c r="E98" s="86">
        <f t="shared" si="18"/>
        <v>1</v>
      </c>
      <c r="F98" s="87">
        <f t="shared" si="18"/>
        <v>3</v>
      </c>
      <c r="G98" s="87">
        <f t="shared" si="18"/>
        <v>4</v>
      </c>
      <c r="H98" s="86">
        <f t="shared" si="16"/>
        <v>151</v>
      </c>
      <c r="I98" s="132">
        <f t="shared" si="12"/>
        <v>2.6490066225165565</v>
      </c>
      <c r="J98" s="133">
        <f t="shared" si="13"/>
        <v>1.2583333333333333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24">
        <f>'No.5Ａ（断面別）'!H98</f>
        <v>137</v>
      </c>
      <c r="Z98" s="590">
        <f>'No.5Ｂ（断面別）'!H98</f>
        <v>22</v>
      </c>
      <c r="AA98" s="24">
        <f t="shared" si="14"/>
        <v>151</v>
      </c>
      <c r="AB98" s="24">
        <f t="shared" si="15"/>
        <v>310</v>
      </c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100</v>
      </c>
      <c r="B99" s="93">
        <f t="shared" si="18"/>
        <v>1068</v>
      </c>
      <c r="C99" s="94">
        <f t="shared" si="18"/>
        <v>99</v>
      </c>
      <c r="D99" s="94">
        <f t="shared" si="18"/>
        <v>1167</v>
      </c>
      <c r="E99" s="93">
        <f t="shared" si="18"/>
        <v>9</v>
      </c>
      <c r="F99" s="94">
        <f t="shared" si="18"/>
        <v>19</v>
      </c>
      <c r="G99" s="94">
        <f t="shared" si="18"/>
        <v>28</v>
      </c>
      <c r="H99" s="93">
        <f t="shared" si="16"/>
        <v>1195</v>
      </c>
      <c r="I99" s="95">
        <f t="shared" si="12"/>
        <v>2.3430962343096238</v>
      </c>
      <c r="J99" s="96">
        <f t="shared" si="13"/>
        <v>9.9583333333333339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24">
        <f>'No.5Ａ（断面別）'!H99</f>
        <v>1137</v>
      </c>
      <c r="Z99" s="590">
        <f>'No.5Ｂ（断面別）'!H99</f>
        <v>186</v>
      </c>
      <c r="AA99" s="24">
        <f t="shared" si="14"/>
        <v>1195</v>
      </c>
      <c r="AB99" s="24">
        <f t="shared" si="15"/>
        <v>2518</v>
      </c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9646</v>
      </c>
      <c r="C100" s="142">
        <f t="shared" ref="C100:H100" si="19">C70+C77+C78+C79+C80+C81+C82+C83+C84+C85+C92+C99</f>
        <v>1533</v>
      </c>
      <c r="D100" s="143">
        <f t="shared" si="19"/>
        <v>11179</v>
      </c>
      <c r="E100" s="141">
        <f t="shared" si="19"/>
        <v>156</v>
      </c>
      <c r="F100" s="144">
        <f t="shared" si="19"/>
        <v>665</v>
      </c>
      <c r="G100" s="143">
        <f t="shared" si="19"/>
        <v>821</v>
      </c>
      <c r="H100" s="423">
        <f t="shared" si="19"/>
        <v>12000</v>
      </c>
      <c r="I100" s="671">
        <f t="shared" ref="I100" si="20">IF(H100=0,"-",G100/H100%)</f>
        <v>6.8416666666666668</v>
      </c>
      <c r="J100" s="425">
        <f t="shared" ref="J100" si="21">J70+J77+J78+J79+J80+J81+J82+J83+J84+J85+J92+J99</f>
        <v>100</v>
      </c>
      <c r="K100" s="145"/>
      <c r="L100" s="142"/>
      <c r="M100" s="143"/>
      <c r="N100" s="141"/>
      <c r="O100" s="144"/>
      <c r="P100" s="143"/>
      <c r="Q100" s="423"/>
      <c r="R100" s="424"/>
      <c r="S100" s="425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9" priority="20" stopIfTrue="1">
      <formula>$Y30=1</formula>
    </cfRule>
  </conditionalFormatting>
  <conditionalFormatting sqref="B70:J70 B77:J77 B84:J89 B92:J92 B99:J99">
    <cfRule type="expression" dxfId="8" priority="9" stopIfTrue="1">
      <formula>$Y70=1</formula>
    </cfRule>
  </conditionalFormatting>
  <conditionalFormatting sqref="K70:S70 K77:S77 K84:S89 K92:S92 K99:S99">
    <cfRule type="expression" dxfId="7" priority="8" stopIfTrue="1">
      <formula>$Y70=1</formula>
    </cfRule>
  </conditionalFormatting>
  <conditionalFormatting sqref="B30:J30 B37:J37 B44:J49 B52:J52 B59:J59">
    <cfRule type="expression" dxfId="6" priority="7" stopIfTrue="1">
      <formula>$Y30=1</formula>
    </cfRule>
  </conditionalFormatting>
  <conditionalFormatting sqref="K30:R30 K37:R37 K44:R49 K52:R52 K59:R59">
    <cfRule type="expression" dxfId="5" priority="6" stopIfTrue="1">
      <formula>$Y30=1</formula>
    </cfRule>
  </conditionalFormatting>
  <conditionalFormatting sqref="S30 S37 S44:S49 S52 S59">
    <cfRule type="expression" dxfId="4" priority="5" stopIfTrue="1">
      <formula>$Y30=1</formula>
    </cfRule>
  </conditionalFormatting>
  <conditionalFormatting sqref="AB64:AB99">
    <cfRule type="top10" dxfId="3" priority="4" rank="1"/>
  </conditionalFormatting>
  <conditionalFormatting sqref="I60">
    <cfRule type="expression" dxfId="2" priority="3" stopIfTrue="1">
      <formula>$Y60=1</formula>
    </cfRule>
  </conditionalFormatting>
  <conditionalFormatting sqref="R60">
    <cfRule type="expression" dxfId="1" priority="2" stopIfTrue="1">
      <formula>$Y60=1</formula>
    </cfRule>
  </conditionalFormatting>
  <conditionalFormatting sqref="I100">
    <cfRule type="expression" dxfId="0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7"/>
  <sheetViews>
    <sheetView view="pageBreakPreview" topLeftCell="A3" zoomScale="55" zoomScaleNormal="100" zoomScaleSheetLayoutView="55" workbookViewId="0">
      <selection activeCell="O57" sqref="O57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120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121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122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123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210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304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224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4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4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4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4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4" s="207" customFormat="1" ht="12.75" customHeight="1" thickBot="1">
      <c r="A37" s="210" t="s">
        <v>124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4" s="207" customFormat="1" ht="12.75" customHeight="1">
      <c r="A38" s="214" t="s">
        <v>6</v>
      </c>
      <c r="B38" s="439">
        <f>'No.5Ａ（断面別）'!G30</f>
        <v>45</v>
      </c>
      <c r="C38" s="440">
        <f>'No.5Ａ（断面別）'!G37</f>
        <v>33</v>
      </c>
      <c r="D38" s="440">
        <f>'No.5Ａ（断面別）'!G38</f>
        <v>59</v>
      </c>
      <c r="E38" s="440">
        <f>'No.5Ａ（断面別）'!G39</f>
        <v>53</v>
      </c>
      <c r="F38" s="440">
        <f>'No.5Ａ（断面別）'!G40</f>
        <v>33</v>
      </c>
      <c r="G38" s="440">
        <f>'No.5Ａ（断面別）'!G41</f>
        <v>30</v>
      </c>
      <c r="H38" s="440">
        <f>'No.5Ａ（断面別）'!G42</f>
        <v>34</v>
      </c>
      <c r="I38" s="440">
        <f>'No.5Ａ（断面別）'!G43</f>
        <v>41</v>
      </c>
      <c r="J38" s="440">
        <f>'No.5Ａ（断面別）'!G44</f>
        <v>28</v>
      </c>
      <c r="K38" s="440">
        <f>'No.5Ａ（断面別）'!G45</f>
        <v>27</v>
      </c>
      <c r="L38" s="440">
        <f>'No.5Ａ（断面別）'!G52</f>
        <v>12</v>
      </c>
      <c r="M38" s="441">
        <f>'No.5Ａ（断面別）'!G59</f>
        <v>9</v>
      </c>
      <c r="N38" s="215">
        <f>SUM(B38:M38)</f>
        <v>404</v>
      </c>
    </row>
    <row r="39" spans="1:14" s="207" customFormat="1" ht="12.75" customHeight="1" thickBot="1">
      <c r="A39" s="216" t="s">
        <v>125</v>
      </c>
      <c r="B39" s="442">
        <f>'No.5Ａ（断面別）'!D30</f>
        <v>437</v>
      </c>
      <c r="C39" s="217">
        <f>'No.5Ａ（断面別）'!D37</f>
        <v>466</v>
      </c>
      <c r="D39" s="217">
        <f>'No.5Ａ（断面別）'!D38</f>
        <v>499</v>
      </c>
      <c r="E39" s="217">
        <f>'No.5Ａ（断面別）'!D39</f>
        <v>325</v>
      </c>
      <c r="F39" s="217">
        <f>'No.5Ａ（断面別）'!D40</f>
        <v>323</v>
      </c>
      <c r="G39" s="217">
        <f>'No.5Ａ（断面別）'!D41</f>
        <v>461</v>
      </c>
      <c r="H39" s="217">
        <f>'No.5Ａ（断面別）'!D42</f>
        <v>462</v>
      </c>
      <c r="I39" s="217">
        <f>'No.5Ａ（断面別）'!D43</f>
        <v>512</v>
      </c>
      <c r="J39" s="217">
        <f>'No.5Ａ（断面別）'!D44</f>
        <v>532</v>
      </c>
      <c r="K39" s="217">
        <f>'No.5Ａ（断面別）'!D45</f>
        <v>421</v>
      </c>
      <c r="L39" s="217">
        <f>'No.5Ａ（断面別）'!D52</f>
        <v>541</v>
      </c>
      <c r="M39" s="443">
        <f>'No.5Ａ（断面別）'!D59</f>
        <v>667</v>
      </c>
      <c r="N39" s="218">
        <f>SUM(B39:M39)</f>
        <v>5646</v>
      </c>
    </row>
    <row r="40" spans="1:14" s="207" customFormat="1" ht="12.75" customHeight="1" thickBot="1">
      <c r="A40" s="216" t="s">
        <v>126</v>
      </c>
      <c r="B40" s="444">
        <f t="shared" ref="B40:M40" si="0">SUM(B38:B39)</f>
        <v>482</v>
      </c>
      <c r="C40" s="445">
        <f t="shared" si="0"/>
        <v>499</v>
      </c>
      <c r="D40" s="445">
        <f t="shared" si="0"/>
        <v>558</v>
      </c>
      <c r="E40" s="445">
        <f t="shared" si="0"/>
        <v>378</v>
      </c>
      <c r="F40" s="445">
        <f t="shared" si="0"/>
        <v>356</v>
      </c>
      <c r="G40" s="445">
        <f t="shared" si="0"/>
        <v>491</v>
      </c>
      <c r="H40" s="445">
        <f t="shared" si="0"/>
        <v>496</v>
      </c>
      <c r="I40" s="445">
        <f t="shared" si="0"/>
        <v>553</v>
      </c>
      <c r="J40" s="445">
        <f t="shared" si="0"/>
        <v>560</v>
      </c>
      <c r="K40" s="445">
        <f t="shared" si="0"/>
        <v>448</v>
      </c>
      <c r="L40" s="445">
        <f t="shared" si="0"/>
        <v>553</v>
      </c>
      <c r="M40" s="446">
        <f t="shared" si="0"/>
        <v>676</v>
      </c>
      <c r="N40" s="447">
        <f>SUM(B40:M40)</f>
        <v>6050</v>
      </c>
    </row>
    <row r="41" spans="1:14" s="207" customFormat="1" ht="12.75" customHeight="1" thickBot="1">
      <c r="A41" s="219" t="s">
        <v>127</v>
      </c>
      <c r="B41" s="448">
        <f>B38/B40*100</f>
        <v>9.3360995850622412</v>
      </c>
      <c r="C41" s="449">
        <f t="shared" ref="C41:N41" si="1">C38/C40*100</f>
        <v>6.6132264529058116</v>
      </c>
      <c r="D41" s="449">
        <f t="shared" si="1"/>
        <v>10.573476702508961</v>
      </c>
      <c r="E41" s="449">
        <f t="shared" si="1"/>
        <v>14.02116402116402</v>
      </c>
      <c r="F41" s="449">
        <f t="shared" si="1"/>
        <v>9.2696629213483153</v>
      </c>
      <c r="G41" s="449">
        <f t="shared" si="1"/>
        <v>6.1099796334012222</v>
      </c>
      <c r="H41" s="449">
        <f t="shared" si="1"/>
        <v>6.854838709677419</v>
      </c>
      <c r="I41" s="449">
        <f t="shared" si="1"/>
        <v>7.4141048824593128</v>
      </c>
      <c r="J41" s="449">
        <f t="shared" si="1"/>
        <v>5</v>
      </c>
      <c r="K41" s="449">
        <f t="shared" si="1"/>
        <v>6.0267857142857144</v>
      </c>
      <c r="L41" s="449">
        <f t="shared" si="1"/>
        <v>2.1699819168173597</v>
      </c>
      <c r="M41" s="450">
        <f t="shared" si="1"/>
        <v>1.3313609467455623</v>
      </c>
      <c r="N41" s="450">
        <f t="shared" si="1"/>
        <v>6.6776859504132231</v>
      </c>
    </row>
    <row r="42" spans="1:14" s="207" customFormat="1" ht="12.75" customHeight="1" thickBot="1">
      <c r="A42" s="204" t="s">
        <v>225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4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</row>
    <row r="44" spans="1:14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</row>
    <row r="45" spans="1:14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</row>
    <row r="46" spans="1:14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</row>
    <row r="47" spans="1:14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</row>
    <row r="48" spans="1:14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</row>
    <row r="49" spans="1:14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</row>
    <row r="50" spans="1:14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</row>
    <row r="51" spans="1:14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</row>
    <row r="52" spans="1:14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</row>
    <row r="53" spans="1:14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</row>
    <row r="54" spans="1:14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</row>
    <row r="55" spans="1:14" s="207" customFormat="1" ht="12.75" customHeight="1" thickBot="1">
      <c r="A55" s="210" t="s">
        <v>124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4" s="207" customFormat="1" ht="12.75" customHeight="1">
      <c r="A56" s="214" t="s">
        <v>6</v>
      </c>
      <c r="B56" s="439">
        <f>'No.5Ａ（断面別）'!P30</f>
        <v>21</v>
      </c>
      <c r="C56" s="440">
        <f>'No.5Ａ（断面別）'!P37</f>
        <v>24</v>
      </c>
      <c r="D56" s="440">
        <f>'No.5Ａ（断面別）'!P38</f>
        <v>44</v>
      </c>
      <c r="E56" s="440">
        <f>'No.5Ａ（断面別）'!P39</f>
        <v>41</v>
      </c>
      <c r="F56" s="440">
        <f>'No.5Ａ（断面別）'!P40</f>
        <v>27</v>
      </c>
      <c r="G56" s="440">
        <f>'No.5Ａ（断面別）'!P41</f>
        <v>30</v>
      </c>
      <c r="H56" s="440">
        <f>'No.5Ａ（断面別）'!P42</f>
        <v>39</v>
      </c>
      <c r="I56" s="440">
        <f>'No.5Ａ（断面別）'!P43</f>
        <v>23</v>
      </c>
      <c r="J56" s="440">
        <f>'No.5Ａ（断面別）'!P44</f>
        <v>24</v>
      </c>
      <c r="K56" s="440">
        <f>'No.5Ａ（断面別）'!P45</f>
        <v>48</v>
      </c>
      <c r="L56" s="440">
        <f>'No.5Ａ（断面別）'!P52</f>
        <v>40</v>
      </c>
      <c r="M56" s="441">
        <f>'No.5Ａ（断面別）'!P59</f>
        <v>18</v>
      </c>
      <c r="N56" s="215">
        <f>SUM(B56:M56)</f>
        <v>379</v>
      </c>
    </row>
    <row r="57" spans="1:14" s="207" customFormat="1" ht="12.75" customHeight="1" thickBot="1">
      <c r="A57" s="216" t="s">
        <v>125</v>
      </c>
      <c r="B57" s="442">
        <f>'No.5Ａ（断面別）'!M30</f>
        <v>458</v>
      </c>
      <c r="C57" s="217">
        <f>'No.5Ａ（断面別）'!M37</f>
        <v>392</v>
      </c>
      <c r="D57" s="217">
        <f>'No.5Ａ（断面別）'!M38</f>
        <v>496</v>
      </c>
      <c r="E57" s="217">
        <f>'No.5Ａ（断面別）'!M39</f>
        <v>421</v>
      </c>
      <c r="F57" s="217">
        <f>'No.5Ａ（断面別）'!M40</f>
        <v>393</v>
      </c>
      <c r="G57" s="217">
        <f>'No.5Ａ（断面別）'!M41</f>
        <v>409</v>
      </c>
      <c r="H57" s="217">
        <f>'No.5Ａ（断面別）'!M42</f>
        <v>432</v>
      </c>
      <c r="I57" s="217">
        <f>'No.5Ａ（断面別）'!M43</f>
        <v>284</v>
      </c>
      <c r="J57" s="217">
        <f>'No.5Ａ（断面別）'!M44</f>
        <v>397</v>
      </c>
      <c r="K57" s="217">
        <f>'No.5Ａ（断面別）'!M45</f>
        <v>438</v>
      </c>
      <c r="L57" s="217">
        <f>'No.5Ａ（断面別）'!M52</f>
        <v>386</v>
      </c>
      <c r="M57" s="443">
        <f>'No.5Ａ（断面別）'!M59</f>
        <v>443</v>
      </c>
      <c r="N57" s="218">
        <f>SUM(B57:M57)</f>
        <v>4949</v>
      </c>
    </row>
    <row r="58" spans="1:14" s="207" customFormat="1" ht="12.75" customHeight="1" thickBot="1">
      <c r="A58" s="216" t="s">
        <v>126</v>
      </c>
      <c r="B58" s="444">
        <f t="shared" ref="B58:M58" si="2">SUM(B56:B57)</f>
        <v>479</v>
      </c>
      <c r="C58" s="445">
        <f t="shared" si="2"/>
        <v>416</v>
      </c>
      <c r="D58" s="445">
        <f t="shared" si="2"/>
        <v>540</v>
      </c>
      <c r="E58" s="445">
        <f t="shared" si="2"/>
        <v>462</v>
      </c>
      <c r="F58" s="445">
        <f t="shared" si="2"/>
        <v>420</v>
      </c>
      <c r="G58" s="445">
        <f t="shared" si="2"/>
        <v>439</v>
      </c>
      <c r="H58" s="445">
        <f t="shared" si="2"/>
        <v>471</v>
      </c>
      <c r="I58" s="445">
        <f t="shared" si="2"/>
        <v>307</v>
      </c>
      <c r="J58" s="445">
        <f t="shared" si="2"/>
        <v>421</v>
      </c>
      <c r="K58" s="445">
        <f t="shared" si="2"/>
        <v>486</v>
      </c>
      <c r="L58" s="445">
        <f t="shared" si="2"/>
        <v>426</v>
      </c>
      <c r="M58" s="446">
        <f t="shared" si="2"/>
        <v>461</v>
      </c>
      <c r="N58" s="447">
        <f>SUM(B58:M58)</f>
        <v>5328</v>
      </c>
    </row>
    <row r="59" spans="1:14" s="207" customFormat="1" ht="12.75" customHeight="1" thickBot="1">
      <c r="A59" s="219" t="s">
        <v>127</v>
      </c>
      <c r="B59" s="448">
        <f>B56/B58*100</f>
        <v>4.3841336116910234</v>
      </c>
      <c r="C59" s="449">
        <f t="shared" ref="C59:N59" si="3">C56/C58*100</f>
        <v>5.7692307692307692</v>
      </c>
      <c r="D59" s="449">
        <f t="shared" si="3"/>
        <v>8.1481481481481488</v>
      </c>
      <c r="E59" s="449">
        <f t="shared" si="3"/>
        <v>8.8744588744588757</v>
      </c>
      <c r="F59" s="449">
        <f t="shared" si="3"/>
        <v>6.4285714285714279</v>
      </c>
      <c r="G59" s="449">
        <f t="shared" si="3"/>
        <v>6.83371298405467</v>
      </c>
      <c r="H59" s="449">
        <f t="shared" si="3"/>
        <v>8.2802547770700627</v>
      </c>
      <c r="I59" s="449">
        <f t="shared" si="3"/>
        <v>7.4918566775244306</v>
      </c>
      <c r="J59" s="449">
        <f t="shared" si="3"/>
        <v>5.7007125890736345</v>
      </c>
      <c r="K59" s="449">
        <f t="shared" si="3"/>
        <v>9.8765432098765427</v>
      </c>
      <c r="L59" s="449">
        <f t="shared" si="3"/>
        <v>9.3896713615023462</v>
      </c>
      <c r="M59" s="450">
        <f t="shared" si="3"/>
        <v>3.9045553145336225</v>
      </c>
      <c r="N59" s="450">
        <f t="shared" si="3"/>
        <v>7.1133633633633631</v>
      </c>
    </row>
    <row r="60" spans="1:14" s="207" customFormat="1" ht="12.75" customHeight="1" thickBot="1">
      <c r="A60" s="204" t="s">
        <v>128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4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</row>
    <row r="62" spans="1:14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</row>
    <row r="63" spans="1:14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</row>
    <row r="64" spans="1:14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</row>
    <row r="65" spans="1:14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</row>
    <row r="66" spans="1:14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</row>
    <row r="67" spans="1:14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</row>
    <row r="68" spans="1:14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</row>
    <row r="69" spans="1:14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</row>
    <row r="70" spans="1:14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</row>
    <row r="71" spans="1:14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</row>
    <row r="72" spans="1:14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</row>
    <row r="73" spans="1:14" s="207" customFormat="1" ht="12.75" customHeight="1" thickBot="1">
      <c r="A73" s="210" t="s">
        <v>124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4" s="207" customFormat="1" ht="12.75" customHeight="1">
      <c r="A74" s="214" t="s">
        <v>6</v>
      </c>
      <c r="B74" s="439">
        <f>B38+B56</f>
        <v>66</v>
      </c>
      <c r="C74" s="440">
        <f t="shared" ref="C74:M75" si="4">C38+C56</f>
        <v>57</v>
      </c>
      <c r="D74" s="440">
        <f t="shared" si="4"/>
        <v>103</v>
      </c>
      <c r="E74" s="440">
        <f t="shared" si="4"/>
        <v>94</v>
      </c>
      <c r="F74" s="440">
        <f t="shared" si="4"/>
        <v>60</v>
      </c>
      <c r="G74" s="440">
        <f t="shared" si="4"/>
        <v>60</v>
      </c>
      <c r="H74" s="440">
        <f t="shared" si="4"/>
        <v>73</v>
      </c>
      <c r="I74" s="440">
        <f t="shared" si="4"/>
        <v>64</v>
      </c>
      <c r="J74" s="440">
        <f t="shared" si="4"/>
        <v>52</v>
      </c>
      <c r="K74" s="440">
        <f t="shared" si="4"/>
        <v>75</v>
      </c>
      <c r="L74" s="440">
        <f t="shared" si="4"/>
        <v>52</v>
      </c>
      <c r="M74" s="441">
        <f t="shared" si="4"/>
        <v>27</v>
      </c>
      <c r="N74" s="215">
        <f>SUM(B74:M74)</f>
        <v>783</v>
      </c>
    </row>
    <row r="75" spans="1:14" s="207" customFormat="1" ht="12.75" customHeight="1" thickBot="1">
      <c r="A75" s="216" t="s">
        <v>125</v>
      </c>
      <c r="B75" s="442">
        <f>B39+B57</f>
        <v>895</v>
      </c>
      <c r="C75" s="217">
        <f t="shared" si="4"/>
        <v>858</v>
      </c>
      <c r="D75" s="217">
        <f t="shared" si="4"/>
        <v>995</v>
      </c>
      <c r="E75" s="217">
        <f t="shared" si="4"/>
        <v>746</v>
      </c>
      <c r="F75" s="217">
        <f t="shared" si="4"/>
        <v>716</v>
      </c>
      <c r="G75" s="217">
        <f t="shared" si="4"/>
        <v>870</v>
      </c>
      <c r="H75" s="217">
        <f t="shared" si="4"/>
        <v>894</v>
      </c>
      <c r="I75" s="217">
        <f t="shared" si="4"/>
        <v>796</v>
      </c>
      <c r="J75" s="217">
        <f t="shared" si="4"/>
        <v>929</v>
      </c>
      <c r="K75" s="217">
        <f t="shared" si="4"/>
        <v>859</v>
      </c>
      <c r="L75" s="217">
        <f t="shared" si="4"/>
        <v>927</v>
      </c>
      <c r="M75" s="443">
        <f t="shared" si="4"/>
        <v>1110</v>
      </c>
      <c r="N75" s="218">
        <f>SUM(B75:M75)</f>
        <v>10595</v>
      </c>
    </row>
    <row r="76" spans="1:14" s="207" customFormat="1" ht="12.75" customHeight="1" thickBot="1">
      <c r="A76" s="216" t="s">
        <v>126</v>
      </c>
      <c r="B76" s="444">
        <f t="shared" ref="B76:M76" si="5">SUM(B74:B75)</f>
        <v>961</v>
      </c>
      <c r="C76" s="445">
        <f t="shared" si="5"/>
        <v>915</v>
      </c>
      <c r="D76" s="445">
        <f t="shared" si="5"/>
        <v>1098</v>
      </c>
      <c r="E76" s="445">
        <f t="shared" si="5"/>
        <v>840</v>
      </c>
      <c r="F76" s="445">
        <f t="shared" si="5"/>
        <v>776</v>
      </c>
      <c r="G76" s="445">
        <f t="shared" si="5"/>
        <v>930</v>
      </c>
      <c r="H76" s="445">
        <f t="shared" si="5"/>
        <v>967</v>
      </c>
      <c r="I76" s="445">
        <f t="shared" si="5"/>
        <v>860</v>
      </c>
      <c r="J76" s="445">
        <f t="shared" si="5"/>
        <v>981</v>
      </c>
      <c r="K76" s="445">
        <f t="shared" si="5"/>
        <v>934</v>
      </c>
      <c r="L76" s="445">
        <f t="shared" si="5"/>
        <v>979</v>
      </c>
      <c r="M76" s="446">
        <f t="shared" si="5"/>
        <v>1137</v>
      </c>
      <c r="N76" s="447">
        <f>SUM(B76:M76)</f>
        <v>11378</v>
      </c>
    </row>
    <row r="77" spans="1:14" s="207" customFormat="1" ht="12.75" customHeight="1" thickBot="1">
      <c r="A77" s="219" t="s">
        <v>127</v>
      </c>
      <c r="B77" s="448">
        <f>B74/B76*100</f>
        <v>6.8678459937565037</v>
      </c>
      <c r="C77" s="449">
        <f t="shared" ref="C77:N77" si="6">C74/C76*100</f>
        <v>6.2295081967213122</v>
      </c>
      <c r="D77" s="449">
        <f t="shared" si="6"/>
        <v>9.3806921675774131</v>
      </c>
      <c r="E77" s="449">
        <f t="shared" si="6"/>
        <v>11.190476190476192</v>
      </c>
      <c r="F77" s="449">
        <f t="shared" si="6"/>
        <v>7.731958762886598</v>
      </c>
      <c r="G77" s="449">
        <f t="shared" si="6"/>
        <v>6.4516129032258061</v>
      </c>
      <c r="H77" s="449">
        <f t="shared" si="6"/>
        <v>7.5491209927611171</v>
      </c>
      <c r="I77" s="449">
        <f t="shared" si="6"/>
        <v>7.441860465116279</v>
      </c>
      <c r="J77" s="449">
        <f t="shared" si="6"/>
        <v>5.3007135575942916</v>
      </c>
      <c r="K77" s="449">
        <f t="shared" si="6"/>
        <v>8.0299785867237681</v>
      </c>
      <c r="L77" s="449">
        <f t="shared" si="6"/>
        <v>5.3115423901940755</v>
      </c>
      <c r="M77" s="450">
        <f t="shared" si="6"/>
        <v>2.3746701846965697</v>
      </c>
      <c r="N77" s="450">
        <f t="shared" si="6"/>
        <v>6.8817015292670067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39</vt:i4>
      </vt:variant>
    </vt:vector>
  </HeadingPairs>
  <TitlesOfParts>
    <vt:vector size="60" baseType="lpstr">
      <vt:lpstr>No.5（集計表）</vt:lpstr>
      <vt:lpstr>no.5（交通流動図）</vt:lpstr>
      <vt:lpstr>No.5-12（方向別）</vt:lpstr>
      <vt:lpstr>No.5-34（方向別）</vt:lpstr>
      <vt:lpstr>No.5-56（方向別）</vt:lpstr>
      <vt:lpstr>No.5Ａ（断面別）</vt:lpstr>
      <vt:lpstr>No.5Ｂ（断面別）</vt:lpstr>
      <vt:lpstr>No.5Ｃ（断面別）</vt:lpstr>
      <vt:lpstr>No.5Ａ（時間変動）</vt:lpstr>
      <vt:lpstr>No.5Ｂ（時間変動）</vt:lpstr>
      <vt:lpstr>No.5Ｃ（時間変動）</vt:lpstr>
      <vt:lpstr>No.5AB（渋滞長）</vt:lpstr>
      <vt:lpstr>No.5C（渋滞長）</vt:lpstr>
      <vt:lpstr>No.5_1（歩行者交通量）</vt:lpstr>
      <vt:lpstr>No.5_2（歩行者交通量）</vt:lpstr>
      <vt:lpstr>No.5_3（歩行者交通量）</vt:lpstr>
      <vt:lpstr>No.5①（歩行者時間変動）</vt:lpstr>
      <vt:lpstr>No.5②（歩行者時間変動）</vt:lpstr>
      <vt:lpstr>No.5③（歩行者時間変動）</vt:lpstr>
      <vt:lpstr>No.5（信号現示）</vt:lpstr>
      <vt:lpstr>入力（参考）</vt:lpstr>
      <vt:lpstr>'no.5（交通流動図）'!Print_Area</vt:lpstr>
      <vt:lpstr>'No.5（集計表）'!Print_Area</vt:lpstr>
      <vt:lpstr>'No.5（信号現示）'!Print_Area</vt:lpstr>
      <vt:lpstr>'No.5_1（歩行者交通量）'!Print_Area</vt:lpstr>
      <vt:lpstr>'No.5_2（歩行者交通量）'!Print_Area</vt:lpstr>
      <vt:lpstr>'No.5_3（歩行者交通量）'!Print_Area</vt:lpstr>
      <vt:lpstr>'No.5①（歩行者時間変動）'!Print_Area</vt:lpstr>
      <vt:lpstr>'No.5-12（方向別）'!Print_Area</vt:lpstr>
      <vt:lpstr>'No.5②（歩行者時間変動）'!Print_Area</vt:lpstr>
      <vt:lpstr>'No.5③（歩行者時間変動）'!Print_Area</vt:lpstr>
      <vt:lpstr>'No.5-34（方向別）'!Print_Area</vt:lpstr>
      <vt:lpstr>'No.5-56（方向別）'!Print_Area</vt:lpstr>
      <vt:lpstr>'No.5Ａ（時間変動）'!Print_Area</vt:lpstr>
      <vt:lpstr>'No.5Ａ（断面別）'!Print_Area</vt:lpstr>
      <vt:lpstr>'No.5AB（渋滞長）'!Print_Area</vt:lpstr>
      <vt:lpstr>'No.5Ｂ（時間変動）'!Print_Area</vt:lpstr>
      <vt:lpstr>'No.5Ｂ（断面別）'!Print_Area</vt:lpstr>
      <vt:lpstr>'No.5Ｃ（時間変動）'!Print_Area</vt:lpstr>
      <vt:lpstr>'No.5C（渋滞長）'!Print_Area</vt:lpstr>
      <vt:lpstr>'No.5Ｃ（断面別）'!Print_Area</vt:lpstr>
      <vt:lpstr>'入力（参考）'!Print_Area</vt:lpstr>
      <vt:lpstr>'No.5_1（歩行者交通量）'!Print_Titles</vt:lpstr>
      <vt:lpstr>'No.5_2（歩行者交通量）'!Print_Titles</vt:lpstr>
      <vt:lpstr>'No.5_3（歩行者交通量）'!Print_Titles</vt:lpstr>
      <vt:lpstr>'No.5①（歩行者時間変動）'!Print_Titles</vt:lpstr>
      <vt:lpstr>'No.5-12（方向別）'!Print_Titles</vt:lpstr>
      <vt:lpstr>'No.5②（歩行者時間変動）'!Print_Titles</vt:lpstr>
      <vt:lpstr>'No.5③（歩行者時間変動）'!Print_Titles</vt:lpstr>
      <vt:lpstr>'No.5-34（方向別）'!Print_Titles</vt:lpstr>
      <vt:lpstr>'No.5-56（方向別）'!Print_Titles</vt:lpstr>
      <vt:lpstr>'No.5Ａ（時間変動）'!Print_Titles</vt:lpstr>
      <vt:lpstr>'No.5Ａ（断面別）'!Print_Titles</vt:lpstr>
      <vt:lpstr>'No.5AB（渋滞長）'!Print_Titles</vt:lpstr>
      <vt:lpstr>'No.5Ｂ（時間変動）'!Print_Titles</vt:lpstr>
      <vt:lpstr>'No.5Ｂ（断面別）'!Print_Titles</vt:lpstr>
      <vt:lpstr>'No.5Ｃ（時間変動）'!Print_Titles</vt:lpstr>
      <vt:lpstr>'No.5C（渋滞長）'!Print_Titles</vt:lpstr>
      <vt:lpstr>'No.5Ｃ（断面別）'!Print_Titles</vt:lpstr>
      <vt:lpstr>'入力（参考）'!Print_Titles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MATSUMTO</cp:lastModifiedBy>
  <cp:lastPrinted>2017-03-22T00:38:18Z</cp:lastPrinted>
  <dcterms:created xsi:type="dcterms:W3CDTF">2016-07-22T04:29:57Z</dcterms:created>
  <dcterms:modified xsi:type="dcterms:W3CDTF">2017-03-22T00:38:24Z</dcterms:modified>
</cp:coreProperties>
</file>