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8_{6E0CA1F1-244D-4B1D-8FCC-37CA84843D92}" xr6:coauthVersionLast="36" xr6:coauthVersionMax="36" xr10:uidLastSave="{00000000-0000-0000-0000-000000000000}"/>
  <bookViews>
    <workbookView xWindow="0" yWindow="0" windowWidth="4080" windowHeight="564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E39"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E36" i="10" l="1"/>
  <c r="E37" i="10"/>
  <c r="M50" i="10"/>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l="1"/>
  <c r="E40" i="10"/>
  <c r="AW27" i="10"/>
  <c r="AW30" i="10"/>
  <c r="AW16" i="10"/>
  <c r="AW31" i="10"/>
  <c r="AW29" i="10"/>
  <c r="AW21" i="10"/>
  <c r="AW17" i="10"/>
  <c r="AW25" i="10"/>
  <c r="AW15" i="10"/>
  <c r="AW26" i="10"/>
  <c r="AW20" i="10"/>
  <c r="AW14" i="10"/>
  <c r="AW24" i="10"/>
  <c r="AW28" i="10"/>
  <c r="AW23" i="10"/>
  <c r="AW19" i="10"/>
  <c r="G36" i="10" l="1"/>
  <c r="G37" i="10"/>
  <c r="G40" i="10" l="1"/>
  <c r="AU112" i="9"/>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<sst xmlns="http://schemas.openxmlformats.org/spreadsheetml/2006/main" count="396" uniqueCount="152">
  <si>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</si>
  <si>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</si>
  <si>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</si>
  <si>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</si>
  <si>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</si>
  <si>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</si>
  <si>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</si>
  <si>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</si>
  <si>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</si>
  <si>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</si>
  <si>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</si>
  <si>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</si>
  <si>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</si>
  <si>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</si>
  <si>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</si>
  <si>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</si>
  <si>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</si>
  <si>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</si>
  <si>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</si>
  <si>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</si>
  <si>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</si>
  <si>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</si>
  <si>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</si>
  <si>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</si>
  <si>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</si>
  <si>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</si>
  <si>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</si>
  <si>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</si>
  <si>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</si>
  <si>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</si>
  <si>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</si>
  <si>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</si>
  <si>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</si>
  <si>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</si>
  <si>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</si>
  <si>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</si>
  <si>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</si>
  <si>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</si>
  <si>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</si>
  <si>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</si>
  <si>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</si>
  <si>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</si>
  <si>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</si>
  <si>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</si>
  <si>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</si>
  <si>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</si>
  <si>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</si>
  <si>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</si>
  <si>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</si>
  <si>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</si>
  <si>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</si>
  <si>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</si>
  <si>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</si>
  <si>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</si>
  <si>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</si>
  <si>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</si>
  <si>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</si>
  <si>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</si>
  <si>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</si>
  <si>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</si>
  <si>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</si>
  <si>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</si>
  <si>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</si>
  <si>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</si>
  <si>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</si>
  <si>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</si>
  <si>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</si>
  <si>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</si>
  <si>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</si>
  <si>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</si>
  <si>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</si>
  <si>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</si>
  <si>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</si>
  <si>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</si>
  <si>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</si>
  <si>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</si>
  <si>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</si>
  <si>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</si>
  <si>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</si>
  <si>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</si>
  <si>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</si>
  <si>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</si>
  <si>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</si>
  <si>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</si>
  <si>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</si>
  <si>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</si>
  <si>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</si>
  <si>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</si>
  <si>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</si>
  <si>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</si>
  <si>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</si>
  <si>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</si>
  <si>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</si>
  <si>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</si>
  <si>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</si>
  <si>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</si>
  <si>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</si>
  <si>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</si>
  <si>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</si>
  <si>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</si>
  <si>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</si>
  <si>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</si>
  <si>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</si>
  <si>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</si>
  <si>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</si>
  <si>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</si>
  <si>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</si>
  <si>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</si>
  <si>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</si>
  <si>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</si>
  <si>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</si>
  <si>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</si>
  <si>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</si>
  <si>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</si>
  <si>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</si>
  <si>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</si>
  <si>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</si>
  <si>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</si>
  <si>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</si>
  <si>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</si>
  <si>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</si>
  <si>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</si>
  <si>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</si>
  <si>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</si>
  <si>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</si>
  <si>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</si>
  <si>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</si>
  <si>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</si>
  <si>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</si>
  <si>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</si>
  <si>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</si>
  <si>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</si>
  <si>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</si>
  <si>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</si>
  <si>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</si>
  <si>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</si>
  <si>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</si>
  <si>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</si>
  <si>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</si>
  <si>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</si>
  <si>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</si>
  <si>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</si>
  <si>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</si>
  <si>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</si>
  <si>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</si>
  <si>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</si>
  <si>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</si>
  <si>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【事業所の皆様へ】</t>
    <rPh sb="1" eb="4">
      <t>ジギョウショ</t>
    </rPh>
    <rPh sb="5" eb="7">
      <t>ミナサマ</t>
    </rPh>
    <phoneticPr fontId="1"/>
  </si>
  <si>
    <t>B</t>
  </si>
  <si>
    <t>厚労　太郎</t>
    <phoneticPr fontId="1"/>
  </si>
  <si>
    <t>当該事業所の介護支援専門員</t>
    <rPh sb="0" eb="2">
      <t>トウガイ</t>
    </rPh>
    <rPh sb="2" eb="5">
      <t>ジギョウショ</t>
    </rPh>
    <rPh sb="6" eb="8">
      <t>カイゴ</t>
    </rPh>
    <rPh sb="8" eb="10">
      <t>シエン</t>
    </rPh>
    <rPh sb="10" eb="13">
      <t>センモンイン</t>
    </rPh>
    <phoneticPr fontId="1"/>
  </si>
  <si>
    <t>当該事業所の管理者</t>
    <rPh sb="0" eb="2">
      <t>トウガイ</t>
    </rPh>
    <rPh sb="2" eb="5">
      <t>ジギョウショ</t>
    </rPh>
    <rPh sb="6" eb="9">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</si>
</sst>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333375</xdr:colOff>
      <xdr:row>2</xdr:row>
      <xdr:rowOff>47625</xdr:rowOff>
    </xdr:from>
    <xdr:to>
      <xdr:col>5</xdr:col>
      <xdr:colOff>904875</xdr:colOff>
      <xdr:row>6</xdr:row>
      <xdr:rowOff>123825</xdr:rowOff>
    </xdr:to>
    <xdr:sp macro="" textlink="">
      <xdr:nvSpPr>
        <xdr:cNvPr id="2" name="正方形/長方形 1">
          <a:extLst>
            <a:ext uri="{FF2B5EF4-FFF2-40B4-BE49-F238E27FC236}">
              <a16:creationId xmlns:a16="http://schemas.microsoft.com/office/drawing/2014/main" id="{1F284281-78B6-4918-A54C-653FE9002235}"/>
            </a:ext>
          </a:extLst>
        </xdr:cNvPr>
        <xdr:cNvSpPr/>
      </xdr:nvSpPr>
      <xdr:spPr>
        <a:xfrm>
          <a:off x="4238625" y="695325"/>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A10" zoomScale="55" zoomScaleNormal="55" zoomScaleSheetLayoutView="55" workbookViewId="0">
      <selection activeCell="R19" sqref="R19"/>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108</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7">
        <v>100</v>
      </c>
      <c r="BA6" s="268"/>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148</v>
      </c>
      <c r="F14" s="226"/>
      <c r="G14" s="227" t="s">
        <v>113</v>
      </c>
      <c r="H14" s="228"/>
      <c r="I14" s="228"/>
      <c r="J14" s="228"/>
      <c r="K14" s="229"/>
      <c r="L14" s="230" t="s">
        <v>68</v>
      </c>
      <c r="M14" s="231"/>
      <c r="N14" s="231"/>
      <c r="O14" s="232"/>
      <c r="P14" s="131">
        <v>4</v>
      </c>
      <c r="Q14" s="132">
        <v>4</v>
      </c>
      <c r="R14" s="132"/>
      <c r="S14" s="132"/>
      <c r="T14" s="132">
        <v>4</v>
      </c>
      <c r="U14" s="132">
        <v>4</v>
      </c>
      <c r="V14" s="133">
        <v>4</v>
      </c>
      <c r="W14" s="131">
        <v>4</v>
      </c>
      <c r="X14" s="132">
        <v>4</v>
      </c>
      <c r="Y14" s="132"/>
      <c r="Z14" s="132"/>
      <c r="AA14" s="132">
        <v>4</v>
      </c>
      <c r="AB14" s="132">
        <v>4</v>
      </c>
      <c r="AC14" s="133">
        <v>4</v>
      </c>
      <c r="AD14" s="131">
        <v>4</v>
      </c>
      <c r="AE14" s="132">
        <v>4</v>
      </c>
      <c r="AF14" s="132"/>
      <c r="AG14" s="132"/>
      <c r="AH14" s="132">
        <v>4</v>
      </c>
      <c r="AI14" s="132">
        <v>4</v>
      </c>
      <c r="AJ14" s="133">
        <v>4</v>
      </c>
      <c r="AK14" s="131">
        <v>4</v>
      </c>
      <c r="AL14" s="132">
        <v>4</v>
      </c>
      <c r="AM14" s="132"/>
      <c r="AN14" s="132"/>
      <c r="AO14" s="132">
        <v>4</v>
      </c>
      <c r="AP14" s="132">
        <v>4</v>
      </c>
      <c r="AQ14" s="133">
        <v>4</v>
      </c>
      <c r="AR14" s="131"/>
      <c r="AS14" s="132"/>
      <c r="AT14" s="133"/>
      <c r="AU14" s="233">
        <f>IF($AZ$3="４週",SUM(P14:AQ14),IF($AZ$3="暦月",SUM(P14:AT14),""))</f>
        <v>80</v>
      </c>
      <c r="AV14" s="234"/>
      <c r="AW14" s="235">
        <f t="shared" ref="AW14:AW31" si="1">IF($AZ$3="４週",AU14/4,IF($AZ$3="暦月",AU14/($AZ$7/7),""))</f>
        <v>20</v>
      </c>
      <c r="AX14" s="236"/>
      <c r="AY14" s="220" t="s">
        <v>150</v>
      </c>
      <c r="AZ14" s="221"/>
      <c r="BA14" s="221"/>
      <c r="BB14" s="221"/>
      <c r="BC14" s="221"/>
      <c r="BD14" s="222"/>
    </row>
    <row r="15" spans="1:57" ht="39.950000000000003" customHeight="1" x14ac:dyDescent="0.4">
      <c r="A15" s="71"/>
      <c r="B15" s="86">
        <f t="shared" ref="B15:B31" si="2">B14+1</f>
        <v>2</v>
      </c>
      <c r="C15" s="206" t="s">
        <v>111</v>
      </c>
      <c r="D15" s="207"/>
      <c r="E15" s="208" t="s">
        <v>148</v>
      </c>
      <c r="F15" s="209"/>
      <c r="G15" s="210" t="s">
        <v>113</v>
      </c>
      <c r="H15" s="211"/>
      <c r="I15" s="211"/>
      <c r="J15" s="211"/>
      <c r="K15" s="212"/>
      <c r="L15" s="213" t="s">
        <v>149</v>
      </c>
      <c r="M15" s="214"/>
      <c r="N15" s="214"/>
      <c r="O15" s="215"/>
      <c r="P15" s="134">
        <v>4</v>
      </c>
      <c r="Q15" s="135">
        <v>4</v>
      </c>
      <c r="R15" s="135"/>
      <c r="S15" s="135"/>
      <c r="T15" s="135">
        <v>4</v>
      </c>
      <c r="U15" s="135">
        <v>4</v>
      </c>
      <c r="V15" s="136">
        <v>4</v>
      </c>
      <c r="W15" s="134">
        <v>4</v>
      </c>
      <c r="X15" s="135">
        <v>4</v>
      </c>
      <c r="Y15" s="135"/>
      <c r="Z15" s="135"/>
      <c r="AA15" s="135">
        <v>4</v>
      </c>
      <c r="AB15" s="135">
        <v>4</v>
      </c>
      <c r="AC15" s="136">
        <v>4</v>
      </c>
      <c r="AD15" s="134">
        <v>4</v>
      </c>
      <c r="AE15" s="135">
        <v>4</v>
      </c>
      <c r="AF15" s="135"/>
      <c r="AG15" s="135"/>
      <c r="AH15" s="135">
        <v>4</v>
      </c>
      <c r="AI15" s="135">
        <v>4</v>
      </c>
      <c r="AJ15" s="136">
        <v>4</v>
      </c>
      <c r="AK15" s="134">
        <v>4</v>
      </c>
      <c r="AL15" s="135">
        <v>4</v>
      </c>
      <c r="AM15" s="135"/>
      <c r="AN15" s="135"/>
      <c r="AO15" s="135">
        <v>4</v>
      </c>
      <c r="AP15" s="135">
        <v>4</v>
      </c>
      <c r="AQ15" s="136">
        <v>4</v>
      </c>
      <c r="AR15" s="134"/>
      <c r="AS15" s="135"/>
      <c r="AT15" s="136"/>
      <c r="AU15" s="216">
        <f>IF($AZ$3="４週",SUM(P15:AQ15),IF($AZ$3="暦月",SUM(P15:AT15),""))</f>
        <v>80</v>
      </c>
      <c r="AV15" s="217"/>
      <c r="AW15" s="218">
        <f t="shared" si="1"/>
        <v>20</v>
      </c>
      <c r="AX15" s="219"/>
      <c r="AY15" s="186" t="s">
        <v>151</v>
      </c>
      <c r="AZ15" s="187"/>
      <c r="BA15" s="187"/>
      <c r="BB15" s="187"/>
      <c r="BC15" s="187"/>
      <c r="BD15" s="188"/>
    </row>
    <row r="16" spans="1:57" ht="39.950000000000003" customHeight="1" x14ac:dyDescent="0.4">
      <c r="A16" s="71"/>
      <c r="B16" s="86">
        <f t="shared" si="2"/>
        <v>3</v>
      </c>
      <c r="C16" s="206" t="s">
        <v>111</v>
      </c>
      <c r="D16" s="207"/>
      <c r="E16" s="208" t="s">
        <v>66</v>
      </c>
      <c r="F16" s="209"/>
      <c r="G16" s="210" t="s">
        <v>113</v>
      </c>
      <c r="H16" s="211"/>
      <c r="I16" s="211"/>
      <c r="J16" s="211"/>
      <c r="K16" s="212"/>
      <c r="L16" s="213" t="s">
        <v>99</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111</v>
      </c>
      <c r="D17" s="207"/>
      <c r="E17" s="208" t="s">
        <v>66</v>
      </c>
      <c r="F17" s="209"/>
      <c r="G17" s="210" t="s">
        <v>111</v>
      </c>
      <c r="H17" s="211"/>
      <c r="I17" s="211"/>
      <c r="J17" s="211"/>
      <c r="K17" s="212"/>
      <c r="L17" s="213" t="s">
        <v>78</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111</v>
      </c>
      <c r="D18" s="207"/>
      <c r="E18" s="208" t="s">
        <v>66</v>
      </c>
      <c r="F18" s="209"/>
      <c r="G18" s="210" t="s">
        <v>111</v>
      </c>
      <c r="H18" s="211"/>
      <c r="I18" s="211"/>
      <c r="J18" s="211"/>
      <c r="K18" s="212"/>
      <c r="L18" s="213" t="s">
        <v>80</v>
      </c>
      <c r="M18" s="214"/>
      <c r="N18" s="214"/>
      <c r="O18" s="215"/>
      <c r="P18" s="134">
        <v>8</v>
      </c>
      <c r="Q18" s="135">
        <v>8</v>
      </c>
      <c r="R18" s="135"/>
      <c r="S18" s="135"/>
      <c r="T18" s="135">
        <v>8</v>
      </c>
      <c r="U18" s="135">
        <v>8</v>
      </c>
      <c r="V18" s="136">
        <v>8</v>
      </c>
      <c r="W18" s="134">
        <v>8</v>
      </c>
      <c r="X18" s="135">
        <v>8</v>
      </c>
      <c r="Y18" s="135"/>
      <c r="Z18" s="135"/>
      <c r="AA18" s="135">
        <v>8</v>
      </c>
      <c r="AB18" s="135">
        <v>8</v>
      </c>
      <c r="AC18" s="136">
        <v>8</v>
      </c>
      <c r="AD18" s="134">
        <v>8</v>
      </c>
      <c r="AE18" s="135">
        <v>8</v>
      </c>
      <c r="AF18" s="135"/>
      <c r="AG18" s="135"/>
      <c r="AH18" s="135">
        <v>8</v>
      </c>
      <c r="AI18" s="135">
        <v>8</v>
      </c>
      <c r="AJ18" s="136">
        <v>8</v>
      </c>
      <c r="AK18" s="134">
        <v>8</v>
      </c>
      <c r="AL18" s="135">
        <v>8</v>
      </c>
      <c r="AM18" s="135"/>
      <c r="AN18" s="135"/>
      <c r="AO18" s="135">
        <v>8</v>
      </c>
      <c r="AP18" s="135">
        <v>8</v>
      </c>
      <c r="AQ18" s="136">
        <v>8</v>
      </c>
      <c r="AR18" s="134"/>
      <c r="AS18" s="135"/>
      <c r="AT18" s="136"/>
      <c r="AU18" s="216">
        <f t="shared" ref="AU18:AU31" si="3">IF($AZ$3="４週",SUM(P18:AQ18),IF($AZ$3="暦月",SUM(P18:AT18),""))</f>
        <v>160</v>
      </c>
      <c r="AV18" s="217"/>
      <c r="AW18" s="218">
        <f t="shared" si="1"/>
        <v>40</v>
      </c>
      <c r="AX18" s="219"/>
      <c r="AY18" s="186"/>
      <c r="AZ18" s="187"/>
      <c r="BA18" s="187"/>
      <c r="BB18" s="187"/>
      <c r="BC18" s="187"/>
      <c r="BD18" s="188"/>
    </row>
    <row r="19" spans="1:56" ht="39.950000000000003" customHeight="1" x14ac:dyDescent="0.4">
      <c r="A19" s="71"/>
      <c r="B19" s="86">
        <f t="shared" si="2"/>
        <v>6</v>
      </c>
      <c r="C19" s="206" t="s">
        <v>111</v>
      </c>
      <c r="D19" s="207"/>
      <c r="E19" s="208" t="s">
        <v>120</v>
      </c>
      <c r="F19" s="209"/>
      <c r="G19" s="210" t="s">
        <v>111</v>
      </c>
      <c r="H19" s="211"/>
      <c r="I19" s="211"/>
      <c r="J19" s="211"/>
      <c r="K19" s="212"/>
      <c r="L19" s="213" t="s">
        <v>79</v>
      </c>
      <c r="M19" s="214"/>
      <c r="N19" s="214"/>
      <c r="O19" s="215"/>
      <c r="P19" s="134">
        <v>4</v>
      </c>
      <c r="Q19" s="135">
        <v>4</v>
      </c>
      <c r="R19" s="135"/>
      <c r="S19" s="135"/>
      <c r="T19" s="135">
        <v>4</v>
      </c>
      <c r="U19" s="135">
        <v>4</v>
      </c>
      <c r="V19" s="136">
        <v>4</v>
      </c>
      <c r="W19" s="134">
        <v>4</v>
      </c>
      <c r="X19" s="135">
        <v>4</v>
      </c>
      <c r="Y19" s="135"/>
      <c r="Z19" s="135"/>
      <c r="AA19" s="135">
        <v>4</v>
      </c>
      <c r="AB19" s="135">
        <v>4</v>
      </c>
      <c r="AC19" s="136">
        <v>4</v>
      </c>
      <c r="AD19" s="134">
        <v>4</v>
      </c>
      <c r="AE19" s="135">
        <v>4</v>
      </c>
      <c r="AF19" s="135"/>
      <c r="AG19" s="135"/>
      <c r="AH19" s="135">
        <v>4</v>
      </c>
      <c r="AI19" s="135">
        <v>4</v>
      </c>
      <c r="AJ19" s="136">
        <v>4</v>
      </c>
      <c r="AK19" s="134">
        <v>4</v>
      </c>
      <c r="AL19" s="135">
        <v>4</v>
      </c>
      <c r="AM19" s="135"/>
      <c r="AN19" s="135"/>
      <c r="AO19" s="135">
        <v>4</v>
      </c>
      <c r="AP19" s="135">
        <v>4</v>
      </c>
      <c r="AQ19" s="136">
        <v>4</v>
      </c>
      <c r="AR19" s="134"/>
      <c r="AS19" s="135"/>
      <c r="AT19" s="136"/>
      <c r="AU19" s="216">
        <f t="shared" si="3"/>
        <v>80</v>
      </c>
      <c r="AV19" s="217"/>
      <c r="AW19" s="218">
        <f t="shared" si="1"/>
        <v>20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80</v>
      </c>
      <c r="F37" s="177"/>
      <c r="G37" s="178">
        <f>SUMIFS($AW$14:$AX$31,$C$14:$D$31,"介護支援専門員",$E$14:$F$31,"B")</f>
        <v>20</v>
      </c>
      <c r="H37" s="179"/>
      <c r="I37" s="112"/>
      <c r="J37" s="180">
        <v>0</v>
      </c>
      <c r="K37" s="181"/>
      <c r="L37" s="180">
        <v>0</v>
      </c>
      <c r="M37" s="181"/>
      <c r="N37" s="111"/>
      <c r="O37" s="111"/>
      <c r="P37" s="180">
        <v>1</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640</v>
      </c>
      <c r="F40" s="177"/>
      <c r="G40" s="178">
        <f>SUM(G36:H39)</f>
        <v>160</v>
      </c>
      <c r="H40" s="179"/>
      <c r="I40" s="112"/>
      <c r="J40" s="176">
        <f>SUM(J36:K39)</f>
        <v>80</v>
      </c>
      <c r="K40" s="177"/>
      <c r="L40" s="176">
        <f>SUM(L36:M39)</f>
        <v>20</v>
      </c>
      <c r="M40" s="177"/>
      <c r="N40" s="111"/>
      <c r="O40" s="111"/>
      <c r="P40" s="176">
        <f>SUM(P36:Q37)</f>
        <v>4</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4</v>
      </c>
      <c r="D50" s="160"/>
      <c r="E50" s="160"/>
      <c r="F50" s="161"/>
      <c r="G50" s="100" t="s">
        <v>81</v>
      </c>
      <c r="H50" s="162">
        <f>M45</f>
        <v>0.5</v>
      </c>
      <c r="I50" s="163"/>
      <c r="J50" s="163"/>
      <c r="K50" s="164"/>
      <c r="L50" s="100" t="s">
        <v>29</v>
      </c>
      <c r="M50" s="165">
        <f>ROUNDDOWN(C50+H50,1)</f>
        <v>4.5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88</v>
      </c>
      <c r="J124" s="168" t="s">
        <v>89</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D13" sqref="D13"/>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91</v>
      </c>
      <c r="J15" s="119" t="s">
        <v>91</v>
      </c>
      <c r="K15" s="120" t="s">
        <v>91</v>
      </c>
    </row>
    <row r="16" spans="2:11" x14ac:dyDescent="0.4">
      <c r="B16" s="278" t="s">
        <v>60</v>
      </c>
      <c r="C16" s="121" t="s">
        <v>113</v>
      </c>
      <c r="D16" s="126" t="s">
        <v>113</v>
      </c>
      <c r="E16" s="126" t="s">
        <v>105</v>
      </c>
      <c r="F16" s="126"/>
      <c r="G16" s="126"/>
      <c r="H16" s="126"/>
      <c r="I16" s="122"/>
      <c r="J16" s="122"/>
      <c r="K16" s="123"/>
    </row>
    <row r="17" spans="2:11" x14ac:dyDescent="0.4">
      <c r="B17" s="278"/>
      <c r="C17" s="126" t="s">
        <v>111</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91</v>
      </c>
      <c r="E23" s="126" t="s">
        <v>31</v>
      </c>
      <c r="F23" s="126"/>
      <c r="G23" s="126"/>
      <c r="H23" s="126"/>
      <c r="I23" s="115"/>
      <c r="J23" s="115"/>
      <c r="K23" s="125"/>
    </row>
    <row r="24" spans="2:11" x14ac:dyDescent="0.4">
      <c r="B24" s="278"/>
      <c r="C24" s="124" t="s">
        <v>31</v>
      </c>
      <c r="D24" s="126" t="s">
        <v>91</v>
      </c>
      <c r="E24" s="126" t="s">
        <v>31</v>
      </c>
      <c r="F24" s="126"/>
      <c r="G24" s="126"/>
      <c r="H24" s="126"/>
      <c r="I24" s="115"/>
      <c r="J24" s="115"/>
      <c r="K24" s="125"/>
    </row>
    <row r="25" spans="2:11" x14ac:dyDescent="0.4">
      <c r="B25" s="278"/>
      <c r="C25" s="124" t="s">
        <v>31</v>
      </c>
      <c r="D25" s="127" t="s">
        <v>91</v>
      </c>
      <c r="E25" s="127" t="s">
        <v>31</v>
      </c>
      <c r="F25" s="127"/>
      <c r="G25" s="127"/>
      <c r="H25" s="127"/>
      <c r="I25" s="115"/>
      <c r="J25" s="115"/>
      <c r="K25" s="125"/>
    </row>
    <row r="26" spans="2:11" x14ac:dyDescent="0.4">
      <c r="B26" s="278"/>
      <c r="C26" s="124" t="s">
        <v>31</v>
      </c>
      <c r="D26" s="127" t="s">
        <v>91</v>
      </c>
      <c r="E26" s="127" t="s">
        <v>31</v>
      </c>
      <c r="F26" s="127"/>
      <c r="G26" s="127"/>
      <c r="H26" s="127"/>
      <c r="I26" s="115"/>
      <c r="J26" s="115"/>
      <c r="K26" s="125"/>
    </row>
    <row r="27" spans="2:11" x14ac:dyDescent="0.4">
      <c r="B27" s="278"/>
      <c r="C27" s="124" t="s">
        <v>31</v>
      </c>
      <c r="D27" s="127" t="s">
        <v>91</v>
      </c>
      <c r="E27" s="127" t="s">
        <v>31</v>
      </c>
      <c r="F27" s="127"/>
      <c r="G27" s="127"/>
      <c r="H27" s="127"/>
      <c r="I27" s="115"/>
      <c r="J27" s="115"/>
      <c r="K27" s="125"/>
    </row>
    <row r="28" spans="2:11" ht="26.25" thickBot="1" x14ac:dyDescent="0.45">
      <c r="B28" s="279"/>
      <c r="C28" s="128" t="s">
        <v>31</v>
      </c>
      <c r="D28" s="129" t="s">
        <v>91</v>
      </c>
      <c r="E28" s="129" t="s">
        <v>31</v>
      </c>
      <c r="F28" s="129"/>
      <c r="G28" s="129"/>
      <c r="H28" s="129"/>
      <c r="I28" s="129"/>
      <c r="J28" s="129"/>
      <c r="K28" s="130"/>
    </row>
    <row r="31" spans="2:11" x14ac:dyDescent="0.4">
      <c r="C31" s="113" t="s">
        <v>147</v>
      </c>
    </row>
    <row r="32" spans="2:11" x14ac:dyDescent="0.4">
      <c r="C32" s="113" t="s">
        <v>32</v>
      </c>
    </row>
    <row r="33" spans="3:3" x14ac:dyDescent="0.4">
      <c r="C33" s="113" t="s">
        <v>106</v>
      </c>
    </row>
    <row r="34" spans="3:3" x14ac:dyDescent="0.4">
      <c r="C34" s="113" t="s">
        <v>90</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2021-03-21T05:52:46Z</cp:lastPrinted>
  <dcterms:created xsi:type="dcterms:W3CDTF">2020-01-14T23:44:41Z</dcterms:created>
  <dcterms:modified xsi:type="dcterms:W3CDTF">2024-05-27T08:07:38Z</dcterms:modified>
</cp:coreProperties>
</file>