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M:\020_施設指導班\030_水道\頻度判定\"/>
    </mc:Choice>
  </mc:AlternateContent>
  <xr:revisionPtr revIDLastSave="0" documentId="13_ncr:1_{7563F697-8874-4EDD-89D0-7A3E6857963E}" xr6:coauthVersionLast="36" xr6:coauthVersionMax="36" xr10:uidLastSave="{00000000-0000-0000-0000-000000000000}"/>
  <bookViews>
    <workbookView xWindow="-15" yWindow="-15" windowWidth="20520" windowHeight="4035" xr2:uid="{00000000-000D-0000-FFFF-FFFF00000000}"/>
  </bookViews>
  <sheets>
    <sheet name="井水等判定シート 原本" sheetId="6" r:id="rId1"/>
  </sheets>
  <calcPr calcId="191029"/>
</workbook>
</file>

<file path=xl/calcChain.xml><?xml version="1.0" encoding="utf-8"?>
<calcChain xmlns="http://schemas.openxmlformats.org/spreadsheetml/2006/main">
  <c r="I16" i="6" l="1"/>
  <c r="I14" i="6"/>
  <c r="J47" i="6" l="1"/>
  <c r="J48" i="6"/>
  <c r="I48" i="6"/>
  <c r="J19" i="6"/>
  <c r="H48" i="6"/>
  <c r="H47" i="6" l="1"/>
  <c r="G8" i="6"/>
  <c r="H50" i="6"/>
  <c r="H49" i="6"/>
  <c r="J49" i="6" s="1"/>
  <c r="H46" i="6"/>
  <c r="H45" i="6"/>
  <c r="J45" i="6" s="1"/>
  <c r="H44" i="6"/>
  <c r="J44" i="6" s="1"/>
  <c r="H42" i="6"/>
  <c r="J42" i="6" s="1"/>
  <c r="H41" i="6"/>
  <c r="J41" i="6" s="1"/>
  <c r="H40" i="6"/>
  <c r="J40" i="6" s="1"/>
  <c r="H39" i="6"/>
  <c r="H38" i="6"/>
  <c r="H37" i="6"/>
  <c r="J37" i="6" s="1"/>
  <c r="H25" i="6"/>
  <c r="J25" i="6" s="1"/>
  <c r="H24" i="6"/>
  <c r="J24" i="6" s="1"/>
  <c r="H23" i="6"/>
  <c r="J23" i="6" s="1"/>
  <c r="H22" i="6"/>
  <c r="J22" i="6" s="1"/>
  <c r="H21" i="6"/>
  <c r="J21" i="6" s="1"/>
  <c r="H20" i="6"/>
  <c r="H19" i="6"/>
  <c r="H18" i="6"/>
  <c r="J18" i="6" s="1"/>
  <c r="H17" i="6"/>
  <c r="J17" i="6" s="1"/>
  <c r="G50" i="6"/>
  <c r="G49" i="6"/>
  <c r="G46" i="6"/>
  <c r="G45" i="6"/>
  <c r="G44" i="6"/>
  <c r="G42" i="6"/>
  <c r="G41" i="6"/>
  <c r="G40" i="6"/>
  <c r="G39" i="6"/>
  <c r="G38" i="6"/>
  <c r="G37" i="6"/>
  <c r="G25" i="6"/>
  <c r="G24" i="6"/>
  <c r="G23" i="6"/>
  <c r="G22" i="6"/>
  <c r="G21" i="6"/>
  <c r="G20" i="6"/>
  <c r="J20" i="6" s="1"/>
  <c r="G19" i="6"/>
  <c r="G18" i="6"/>
  <c r="G17" i="6"/>
  <c r="G16" i="6"/>
  <c r="J16" i="6" s="1"/>
  <c r="H13" i="6"/>
  <c r="J13" i="6" s="1"/>
  <c r="H12" i="6"/>
  <c r="J12" i="6" s="1"/>
  <c r="H11" i="6"/>
  <c r="J11" i="6" s="1"/>
  <c r="H10" i="6"/>
  <c r="J10" i="6" s="1"/>
  <c r="H9" i="6"/>
  <c r="G14" i="6"/>
  <c r="J14" i="6" s="1"/>
  <c r="G13" i="6"/>
  <c r="G12" i="6"/>
  <c r="G11" i="6"/>
  <c r="G10" i="6"/>
  <c r="G9" i="6"/>
  <c r="J9" i="6" s="1"/>
  <c r="H8" i="6"/>
  <c r="J8" i="6" l="1"/>
  <c r="J50" i="6"/>
  <c r="I50" i="6"/>
  <c r="I49" i="6"/>
  <c r="J46" i="6"/>
  <c r="I46" i="6"/>
  <c r="I45" i="6"/>
  <c r="I44" i="6"/>
  <c r="I42" i="6"/>
  <c r="I41" i="6"/>
  <c r="I40" i="6"/>
  <c r="J39" i="6"/>
  <c r="I39" i="6"/>
  <c r="J38" i="6"/>
  <c r="I38" i="6"/>
  <c r="I37" i="6"/>
  <c r="I25" i="6"/>
  <c r="I24" i="6"/>
  <c r="I23" i="6"/>
  <c r="I22" i="6"/>
  <c r="I21" i="6"/>
  <c r="I20" i="6"/>
  <c r="I19" i="6"/>
  <c r="I18" i="6"/>
  <c r="I17" i="6"/>
  <c r="I13" i="6"/>
  <c r="I12" i="6"/>
  <c r="I11" i="6"/>
  <c r="I10" i="6"/>
  <c r="I9" i="6"/>
  <c r="I47" i="6"/>
  <c r="I8" i="6"/>
</calcChain>
</file>

<file path=xl/sharedStrings.xml><?xml version="1.0" encoding="utf-8"?>
<sst xmlns="http://schemas.openxmlformats.org/spreadsheetml/2006/main" count="233" uniqueCount="90">
  <si>
    <t xml:space="preserve"> カドミウム及びその化合物</t>
    <rPh sb="6" eb="7">
      <t>オヨ</t>
    </rPh>
    <rPh sb="10" eb="13">
      <t>カゴウブツ</t>
    </rPh>
    <phoneticPr fontId="3"/>
  </si>
  <si>
    <t xml:space="preserve"> シアン化物イオン及び塩化シアン</t>
    <rPh sb="4" eb="5">
      <t>カ</t>
    </rPh>
    <rPh sb="5" eb="6">
      <t>ブツ</t>
    </rPh>
    <rPh sb="9" eb="10">
      <t>オヨ</t>
    </rPh>
    <rPh sb="11" eb="13">
      <t>エンカ</t>
    </rPh>
    <phoneticPr fontId="3"/>
  </si>
  <si>
    <t xml:space="preserve"> 硝酸態窒素及び亜硝酸態窒素</t>
    <rPh sb="3" eb="4">
      <t>タイ</t>
    </rPh>
    <rPh sb="11" eb="12">
      <t>タイ</t>
    </rPh>
    <phoneticPr fontId="3"/>
  </si>
  <si>
    <t xml:space="preserve"> ホウ素及びその化合物</t>
    <rPh sb="3" eb="4">
      <t>ソ</t>
    </rPh>
    <phoneticPr fontId="3"/>
  </si>
  <si>
    <t xml:space="preserve"> クロロ酢酸</t>
    <rPh sb="4" eb="6">
      <t>サクサン</t>
    </rPh>
    <phoneticPr fontId="3"/>
  </si>
  <si>
    <t xml:space="preserve"> ジクロロ酢酸</t>
    <rPh sb="5" eb="7">
      <t>サクサン</t>
    </rPh>
    <phoneticPr fontId="3"/>
  </si>
  <si>
    <t xml:space="preserve"> 臭素酸</t>
    <rPh sb="1" eb="2">
      <t>シュウ</t>
    </rPh>
    <rPh sb="2" eb="3">
      <t>ソ</t>
    </rPh>
    <rPh sb="3" eb="4">
      <t>サン</t>
    </rPh>
    <phoneticPr fontId="3"/>
  </si>
  <si>
    <t xml:space="preserve"> 総トリハロメタン</t>
    <rPh sb="1" eb="2">
      <t>ソウ</t>
    </rPh>
    <phoneticPr fontId="3"/>
  </si>
  <si>
    <t xml:space="preserve"> トリクロロ酢酸</t>
    <rPh sb="6" eb="8">
      <t>サクサン</t>
    </rPh>
    <phoneticPr fontId="3"/>
  </si>
  <si>
    <t xml:space="preserve"> 亜鉛及びその化合物</t>
    <rPh sb="1" eb="3">
      <t>アエン</t>
    </rPh>
    <phoneticPr fontId="3"/>
  </si>
  <si>
    <t xml:space="preserve"> 鉄及びその化合物</t>
    <rPh sb="1" eb="2">
      <t>テツ</t>
    </rPh>
    <phoneticPr fontId="3"/>
  </si>
  <si>
    <t xml:space="preserve"> 銅及びその化合物</t>
    <rPh sb="1" eb="2">
      <t>ドウ</t>
    </rPh>
    <phoneticPr fontId="3"/>
  </si>
  <si>
    <t xml:space="preserve"> 塩化物イオン</t>
    <rPh sb="1" eb="4">
      <t>エンカブツ</t>
    </rPh>
    <phoneticPr fontId="3"/>
  </si>
  <si>
    <t xml:space="preserve"> カルシウム，マグネシウム等(硬度)</t>
    <rPh sb="13" eb="14">
      <t>トウ</t>
    </rPh>
    <rPh sb="15" eb="17">
      <t>コウド</t>
    </rPh>
    <phoneticPr fontId="3"/>
  </si>
  <si>
    <t xml:space="preserve"> 蒸発残留物</t>
    <rPh sb="1" eb="3">
      <t>ジョウハツ</t>
    </rPh>
    <rPh sb="3" eb="5">
      <t>ザンリュウ</t>
    </rPh>
    <rPh sb="5" eb="6">
      <t>ブツ</t>
    </rPh>
    <phoneticPr fontId="3"/>
  </si>
  <si>
    <t xml:space="preserve"> 陰イオン界面活性剤</t>
    <rPh sb="1" eb="2">
      <t>イン</t>
    </rPh>
    <rPh sb="5" eb="7">
      <t>カイメン</t>
    </rPh>
    <rPh sb="7" eb="10">
      <t>カッセイザイ</t>
    </rPh>
    <phoneticPr fontId="3"/>
  </si>
  <si>
    <t xml:space="preserve"> 非イオン界面活性剤</t>
    <rPh sb="1" eb="2">
      <t>ヒ</t>
    </rPh>
    <rPh sb="5" eb="7">
      <t>カイメン</t>
    </rPh>
    <rPh sb="7" eb="10">
      <t>カッセイザイ</t>
    </rPh>
    <phoneticPr fontId="3"/>
  </si>
  <si>
    <t xml:space="preserve"> フェノール類</t>
    <rPh sb="6" eb="7">
      <t>ルイ</t>
    </rPh>
    <phoneticPr fontId="3"/>
  </si>
  <si>
    <t xml:space="preserve"> PH値</t>
    <rPh sb="3" eb="4">
      <t>チ</t>
    </rPh>
    <phoneticPr fontId="3"/>
  </si>
  <si>
    <t xml:space="preserve"> 味</t>
    <rPh sb="1" eb="2">
      <t>アジ</t>
    </rPh>
    <phoneticPr fontId="3"/>
  </si>
  <si>
    <t xml:space="preserve"> 臭気</t>
    <rPh sb="1" eb="3">
      <t>シュウキ</t>
    </rPh>
    <phoneticPr fontId="3"/>
  </si>
  <si>
    <t xml:space="preserve"> 色度</t>
    <rPh sb="1" eb="2">
      <t>イロ</t>
    </rPh>
    <rPh sb="2" eb="3">
      <t>ド</t>
    </rPh>
    <phoneticPr fontId="3"/>
  </si>
  <si>
    <t xml:space="preserve"> 濁度</t>
    <rPh sb="1" eb="2">
      <t>ダク</t>
    </rPh>
    <rPh sb="2" eb="3">
      <t>ド</t>
    </rPh>
    <phoneticPr fontId="3"/>
  </si>
  <si>
    <t>検出されないこと</t>
  </si>
  <si>
    <t>100個/mL以下</t>
    <rPh sb="3" eb="4">
      <t>コ</t>
    </rPh>
    <phoneticPr fontId="3"/>
  </si>
  <si>
    <t>5.8以上8.6以下</t>
    <rPh sb="3" eb="5">
      <t>イジョウ</t>
    </rPh>
    <rPh sb="8" eb="10">
      <t>イカ</t>
    </rPh>
    <phoneticPr fontId="3"/>
  </si>
  <si>
    <t xml:space="preserve"> 有機物(TOC)</t>
    <rPh sb="1" eb="4">
      <t>ユウキブツ</t>
    </rPh>
    <phoneticPr fontId="3"/>
  </si>
  <si>
    <t>発生時期毎月</t>
    <rPh sb="0" eb="2">
      <t>ハッセイ</t>
    </rPh>
    <rPh sb="2" eb="4">
      <t>ジキ</t>
    </rPh>
    <rPh sb="4" eb="6">
      <t>マイツキ</t>
    </rPh>
    <phoneticPr fontId="1"/>
  </si>
  <si>
    <t>毎月</t>
    <rPh sb="0" eb="2">
      <t>マイツキ</t>
    </rPh>
    <phoneticPr fontId="1"/>
  </si>
  <si>
    <t>1回/3月</t>
    <rPh sb="1" eb="2">
      <t>カイ</t>
    </rPh>
    <rPh sb="4" eb="5">
      <t>ツキ</t>
    </rPh>
    <phoneticPr fontId="1"/>
  </si>
  <si>
    <t>施設名称</t>
    <rPh sb="0" eb="2">
      <t>シセツ</t>
    </rPh>
    <rPh sb="2" eb="4">
      <t>メイショウ</t>
    </rPh>
    <phoneticPr fontId="1"/>
  </si>
  <si>
    <t>整理番号　　S</t>
    <rPh sb="0" eb="2">
      <t>セイリ</t>
    </rPh>
    <rPh sb="2" eb="4">
      <t>バンゴウ</t>
    </rPh>
    <phoneticPr fontId="1"/>
  </si>
  <si>
    <t>根拠規定・備考</t>
    <rPh sb="0" eb="2">
      <t>コンキョ</t>
    </rPh>
    <rPh sb="2" eb="4">
      <t>キテイ</t>
    </rPh>
    <rPh sb="5" eb="7">
      <t>ビコウ</t>
    </rPh>
    <phoneticPr fontId="1"/>
  </si>
  <si>
    <t>項　  　目　　</t>
    <phoneticPr fontId="2"/>
  </si>
  <si>
    <t xml:space="preserve"> 一般細菌</t>
    <phoneticPr fontId="2"/>
  </si>
  <si>
    <t xml:space="preserve"> 大腸菌</t>
    <phoneticPr fontId="3"/>
  </si>
  <si>
    <t xml:space="preserve"> ヒ素及びその化合物</t>
    <phoneticPr fontId="3"/>
  </si>
  <si>
    <t xml:space="preserve"> フッ素及びその化合物</t>
    <phoneticPr fontId="3"/>
  </si>
  <si>
    <t xml:space="preserve"> クロロホルム</t>
    <phoneticPr fontId="3"/>
  </si>
  <si>
    <t xml:space="preserve"> ジブロモクロロメタン</t>
    <phoneticPr fontId="3"/>
  </si>
  <si>
    <t xml:space="preserve"> ブロモジクロロメタン</t>
    <phoneticPr fontId="3"/>
  </si>
  <si>
    <t xml:space="preserve"> ブロモホルム</t>
    <phoneticPr fontId="3"/>
  </si>
  <si>
    <t xml:space="preserve"> ホルムアルデヒド</t>
    <phoneticPr fontId="3"/>
  </si>
  <si>
    <t xml:space="preserve"> アルミニウム及びその化合物</t>
    <phoneticPr fontId="3"/>
  </si>
  <si>
    <t xml:space="preserve"> ナトリウム及びその化合物</t>
    <phoneticPr fontId="3"/>
  </si>
  <si>
    <t>異常でないこと</t>
    <phoneticPr fontId="1"/>
  </si>
  <si>
    <t>5度以下</t>
    <phoneticPr fontId="1"/>
  </si>
  <si>
    <t>2度以下</t>
    <phoneticPr fontId="1"/>
  </si>
  <si>
    <t>検査回数の減</t>
    <rPh sb="0" eb="2">
      <t>ケンサ</t>
    </rPh>
    <rPh sb="2" eb="4">
      <t>カイスウ</t>
    </rPh>
    <rPh sb="5" eb="6">
      <t>ゲン</t>
    </rPh>
    <phoneticPr fontId="1"/>
  </si>
  <si>
    <t>検査の省略</t>
    <rPh sb="0" eb="2">
      <t>ケンサ</t>
    </rPh>
    <rPh sb="3" eb="5">
      <t>ショウリャク</t>
    </rPh>
    <phoneticPr fontId="1"/>
  </si>
  <si>
    <t xml:space="preserve"> セレン及びその化合物</t>
    <phoneticPr fontId="3"/>
  </si>
  <si>
    <t xml:space="preserve"> 1,4-ジオキサン</t>
    <phoneticPr fontId="3"/>
  </si>
  <si>
    <t xml:space="preserve"> テトラクロロエチレン</t>
    <phoneticPr fontId="2"/>
  </si>
  <si>
    <t xml:space="preserve"> トリクロロエチレン</t>
    <phoneticPr fontId="3"/>
  </si>
  <si>
    <t xml:space="preserve"> 水銀及びその化合物</t>
    <phoneticPr fontId="3"/>
  </si>
  <si>
    <t xml:space="preserve"> 鉛及びその化合物</t>
    <phoneticPr fontId="3"/>
  </si>
  <si>
    <t xml:space="preserve"> 六価クロム化合物</t>
    <phoneticPr fontId="3"/>
  </si>
  <si>
    <t xml:space="preserve"> 四塩化炭素</t>
    <phoneticPr fontId="2"/>
  </si>
  <si>
    <t xml:space="preserve"> ジクロロメタン</t>
    <phoneticPr fontId="3"/>
  </si>
  <si>
    <t xml:space="preserve"> ベンゼン</t>
    <phoneticPr fontId="2"/>
  </si>
  <si>
    <t xml:space="preserve"> マンガン及びその化合物</t>
    <phoneticPr fontId="3"/>
  </si>
  <si>
    <t xml:space="preserve"> ジェオスミン</t>
    <phoneticPr fontId="3"/>
  </si>
  <si>
    <t xml:space="preserve"> ２-メチルイソボルネオール</t>
    <phoneticPr fontId="3"/>
  </si>
  <si>
    <t>異常でないこと</t>
    <phoneticPr fontId="1"/>
  </si>
  <si>
    <t>省略不可</t>
    <rPh sb="0" eb="2">
      <t>ショウリャク</t>
    </rPh>
    <rPh sb="2" eb="4">
      <t>フカ</t>
    </rPh>
    <phoneticPr fontId="1"/>
  </si>
  <si>
    <t>省略不可</t>
    <phoneticPr fontId="1"/>
  </si>
  <si>
    <t>省略後検査頻度</t>
    <rPh sb="0" eb="2">
      <t>ショウリャク</t>
    </rPh>
    <rPh sb="2" eb="3">
      <t>ゴ</t>
    </rPh>
    <rPh sb="3" eb="5">
      <t>ケンサ</t>
    </rPh>
    <rPh sb="5" eb="7">
      <t>ヒンド</t>
    </rPh>
    <phoneticPr fontId="1"/>
  </si>
  <si>
    <t>規則15条1項3号ｲ</t>
    <rPh sb="0" eb="2">
      <t>キソク</t>
    </rPh>
    <rPh sb="4" eb="5">
      <t>ジョウ</t>
    </rPh>
    <rPh sb="6" eb="7">
      <t>コウ</t>
    </rPh>
    <rPh sb="8" eb="9">
      <t>ゴウ</t>
    </rPh>
    <phoneticPr fontId="1"/>
  </si>
  <si>
    <t>規則15条1項3号ｲ</t>
    <rPh sb="0" eb="2">
      <t>キソク</t>
    </rPh>
    <rPh sb="4" eb="5">
      <t>ジョウ</t>
    </rPh>
    <rPh sb="8" eb="9">
      <t>ゴウ</t>
    </rPh>
    <phoneticPr fontId="1"/>
  </si>
  <si>
    <t>規則15条1項3号ﾊ</t>
    <rPh sb="0" eb="2">
      <t>キソク</t>
    </rPh>
    <rPh sb="4" eb="5">
      <t>ジョウ</t>
    </rPh>
    <rPh sb="8" eb="9">
      <t>ゴウ</t>
    </rPh>
    <phoneticPr fontId="1"/>
  </si>
  <si>
    <t>◇定期水質検査頻度判定シート（井水等）</t>
    <rPh sb="1" eb="3">
      <t>テイキ</t>
    </rPh>
    <rPh sb="3" eb="5">
      <t>スイシツ</t>
    </rPh>
    <rPh sb="5" eb="7">
      <t>ケンサ</t>
    </rPh>
    <rPh sb="7" eb="9">
      <t>ヒンド</t>
    </rPh>
    <rPh sb="9" eb="11">
      <t>ハンテイ</t>
    </rPh>
    <rPh sb="15" eb="16">
      <t>イ</t>
    </rPh>
    <rPh sb="16" eb="18">
      <t>スイトウ</t>
    </rPh>
    <phoneticPr fontId="1"/>
  </si>
  <si>
    <t xml:space="preserve"> 塩素酸</t>
    <rPh sb="1" eb="4">
      <t>エンソサン</t>
    </rPh>
    <phoneticPr fontId="1"/>
  </si>
  <si>
    <t>No.</t>
    <phoneticPr fontId="2"/>
  </si>
  <si>
    <t xml:space="preserve"> シス-1,2‐ジクロロエチレン及びトランス-1,2-ジクロロエチレン</t>
    <rPh sb="16" eb="17">
      <t>オヨ</t>
    </rPh>
    <phoneticPr fontId="3"/>
  </si>
  <si>
    <t xml:space="preserve"> 亜硝酸態窒素</t>
    <rPh sb="4" eb="5">
      <t>タイ</t>
    </rPh>
    <phoneticPr fontId="3"/>
  </si>
  <si>
    <t>過去３年間の
水質検査値
（最大値）</t>
    <rPh sb="0" eb="2">
      <t>カコ</t>
    </rPh>
    <rPh sb="3" eb="4">
      <t>ネン</t>
    </rPh>
    <rPh sb="4" eb="5">
      <t>カン</t>
    </rPh>
    <rPh sb="7" eb="9">
      <t>スイシツ</t>
    </rPh>
    <rPh sb="9" eb="12">
      <t>ケンサチ</t>
    </rPh>
    <rPh sb="14" eb="17">
      <t>サイダイチ</t>
    </rPh>
    <phoneticPr fontId="1"/>
  </si>
  <si>
    <t>過去の
水質検査値
（最大値）</t>
    <rPh sb="0" eb="2">
      <t>カコ</t>
    </rPh>
    <rPh sb="4" eb="6">
      <t>スイシツ</t>
    </rPh>
    <rPh sb="6" eb="9">
      <t>ケンサチ</t>
    </rPh>
    <rPh sb="11" eb="14">
      <t>サイダイチ</t>
    </rPh>
    <phoneticPr fontId="1"/>
  </si>
  <si>
    <t>適用外</t>
    <rPh sb="0" eb="2">
      <t>テキヨウ</t>
    </rPh>
    <rPh sb="2" eb="3">
      <t>ガイ</t>
    </rPh>
    <phoneticPr fontId="1"/>
  </si>
  <si>
    <t>浄水処理にオゾン処理を用いる場合及び消毒に次亜塩素酸を用いる場合は省略不可</t>
    <rPh sb="0" eb="2">
      <t>ジョウスイ</t>
    </rPh>
    <rPh sb="2" eb="4">
      <t>ショリ</t>
    </rPh>
    <rPh sb="8" eb="10">
      <t>ショリ</t>
    </rPh>
    <rPh sb="11" eb="12">
      <t>モチ</t>
    </rPh>
    <rPh sb="14" eb="16">
      <t>バアイ</t>
    </rPh>
    <rPh sb="16" eb="17">
      <t>オヨ</t>
    </rPh>
    <rPh sb="18" eb="20">
      <t>ショウドク</t>
    </rPh>
    <rPh sb="21" eb="26">
      <t>ジアエンソサン</t>
    </rPh>
    <rPh sb="27" eb="28">
      <t>モチ</t>
    </rPh>
    <rPh sb="30" eb="32">
      <t>バアイ</t>
    </rPh>
    <rPh sb="33" eb="35">
      <t>ショウリャク</t>
    </rPh>
    <rPh sb="35" eb="37">
      <t>フカ</t>
    </rPh>
    <phoneticPr fontId="1"/>
  </si>
  <si>
    <t>適用外</t>
    <rPh sb="0" eb="2">
      <t>テキヨウ</t>
    </rPh>
    <rPh sb="2" eb="3">
      <t>ガイ</t>
    </rPh>
    <phoneticPr fontId="1"/>
  </si>
  <si>
    <t>備考</t>
    <rPh sb="0" eb="2">
      <t>ビコウ</t>
    </rPh>
    <phoneticPr fontId="1"/>
  </si>
  <si>
    <t>規則15条1項3号ﾊ又は4号</t>
    <rPh sb="0" eb="2">
      <t>キソク</t>
    </rPh>
    <rPh sb="4" eb="5">
      <t>ジョウ</t>
    </rPh>
    <rPh sb="8" eb="9">
      <t>ゴウ</t>
    </rPh>
    <rPh sb="10" eb="11">
      <t>マタ</t>
    </rPh>
    <rPh sb="13" eb="14">
      <t>ゴウ</t>
    </rPh>
    <phoneticPr fontId="1"/>
  </si>
  <si>
    <t>規則15条1項4号</t>
    <rPh sb="0" eb="2">
      <t>キソク</t>
    </rPh>
    <rPh sb="4" eb="5">
      <t>ジョウ</t>
    </rPh>
    <rPh sb="8" eb="9">
      <t>ゴウ</t>
    </rPh>
    <phoneticPr fontId="1"/>
  </si>
  <si>
    <t>連続的に計測及び記録がなされている場合は1回/3月に省略可能</t>
    <rPh sb="0" eb="3">
      <t>レンゾクテキ</t>
    </rPh>
    <rPh sb="4" eb="6">
      <t>ケイソク</t>
    </rPh>
    <rPh sb="6" eb="7">
      <t>オヨ</t>
    </rPh>
    <rPh sb="8" eb="10">
      <t>キロク</t>
    </rPh>
    <rPh sb="17" eb="19">
      <t>バアイ</t>
    </rPh>
    <rPh sb="21" eb="22">
      <t>カイ</t>
    </rPh>
    <rPh sb="24" eb="25">
      <t>ツキ</t>
    </rPh>
    <rPh sb="26" eb="28">
      <t>ショウリャク</t>
    </rPh>
    <rPh sb="28" eb="30">
      <t>カノウ</t>
    </rPh>
    <phoneticPr fontId="1"/>
  </si>
  <si>
    <t>連続的に計測及び記録がなされている場合は1回/3月に省略可能</t>
    <rPh sb="0" eb="3">
      <t>レンゾクテキ</t>
    </rPh>
    <rPh sb="4" eb="6">
      <t>ケイソク</t>
    </rPh>
    <rPh sb="6" eb="7">
      <t>オヨ</t>
    </rPh>
    <rPh sb="8" eb="10">
      <t>キロク</t>
    </rPh>
    <rPh sb="17" eb="19">
      <t>バアイ</t>
    </rPh>
    <rPh sb="21" eb="22">
      <t>カイ</t>
    </rPh>
    <rPh sb="24" eb="25">
      <t>ガツ</t>
    </rPh>
    <rPh sb="26" eb="28">
      <t>ショウリャク</t>
    </rPh>
    <rPh sb="28" eb="30">
      <t>カノウ</t>
    </rPh>
    <phoneticPr fontId="1"/>
  </si>
  <si>
    <t>法定
検査頻度</t>
    <rPh sb="0" eb="2">
      <t>ホウテイ</t>
    </rPh>
    <rPh sb="3" eb="5">
      <t>ケンサ</t>
    </rPh>
    <rPh sb="5" eb="7">
      <t>ヒンド</t>
    </rPh>
    <phoneticPr fontId="1"/>
  </si>
  <si>
    <t>1/5以下→1回/年
1/10以下→1回/3年</t>
    <phoneticPr fontId="1"/>
  </si>
  <si>
    <t>1/2以下＆状況
→1回/3年</t>
    <phoneticPr fontId="1"/>
  </si>
  <si>
    <t>基準値</t>
    <phoneticPr fontId="1"/>
  </si>
  <si>
    <t>作成日　　令和　　年　　月　　日</t>
    <rPh sb="0" eb="3">
      <t>サクセイビ</t>
    </rPh>
    <rPh sb="5" eb="7">
      <t>レイワ</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</si>
</sst>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mg/L以下&quot;"/>
    <numFmt numFmtId="177" formatCode="#.#0&quot;mg/L以下&quot;"/>
  </numFmts>
  <fonts count="9" x14ac:knownFonts="1">
    <font>
      <sz val="11"/>
      <name val="ＭＳ Ｐゴシック"/>
      <family val="3"/>
      <charset val="128"/>
    </font>
    <font>
      <sz val="6"/>
      <name val="ＭＳ Ｐゴシック"/>
      <family val="3"/>
      <charset val="128"/>
    </font>
    <font>
      <sz val="6"/>
      <name val="ＭＳ 明朝"/>
      <family val="1"/>
      <charset val="128"/>
    </font>
    <font>
      <sz val="6"/>
      <name val="ＭＳ Ｐ明朝"/>
      <family val="1"/>
      <charset val="128"/>
    </font>
    <font>
      <sz val="10.5"/>
      <name val="ＭＳ Ｐゴシック"/>
      <family val="3"/>
      <charset val="128"/>
    </font>
    <font>
      <sz val="12"/>
      <name val="ＭＳ Ｐゴシック"/>
      <family val="3"/>
      <charset val="128"/>
    </font>
    <font>
      <sz val="10.5"/>
      <color indexed="9"/>
      <name val="ＭＳ Ｐゴシック"/>
      <family val="3"/>
      <charset val="128"/>
    </font>
    <font>
      <sz val="10.5"/>
      <color theme="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63"/>
        <bgColor indexed="64"/>
      </patternFill>
    </fill>
    <fill>
      <patternFill patternType="solid">
        <fgColor indexed="43"/>
        <bgColor indexed="64"/>
      </patternFill>
    </fill>
    <fill>
      <patternFill patternType="solid">
        <fgColor theme="0"/>
        <bgColor indexed="64"/>
      </patternFill>
    </fill>
  </fills>
  <borders count="3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ck">
        <color indexed="64"/>
      </left>
      <right style="thick">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ck">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ck">
        <color indexed="64"/>
      </left>
      <right style="thin">
        <color indexed="64"/>
      </right>
      <top style="hair">
        <color indexed="64"/>
      </top>
      <bottom/>
      <diagonal/>
    </border>
  </borders>
  <cellStyleXfs count="1">
    <xf numFmtId="0" fontId="0" fillId="0" borderId="0">
      <alignment vertical="center"/>
    </xf>
  </cellStyleXfs>
  <cellXfs count="81">
    <xf numFmtId="0" fontId="0" fillId="0" borderId="0" xfId="0">
      <alignment vertical="center"/>
    </xf>
    <xf numFmtId="0" fontId="4" fillId="0" borderId="0" xfId="0" applyFont="1">
      <alignment vertical="center"/>
    </xf>
    <xf numFmtId="0" fontId="4" fillId="0" borderId="0" xfId="0" applyFont="1" applyProtection="1">
      <alignment vertical="center"/>
      <protection locked="0"/>
    </xf>
    <xf numFmtId="0" fontId="4" fillId="0" borderId="1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1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5"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left" vertical="center" indent="1"/>
    </xf>
    <xf numFmtId="0"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49" fontId="4" fillId="0" borderId="3"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49" fontId="4" fillId="0" borderId="4" xfId="0" applyNumberFormat="1" applyFont="1" applyBorder="1" applyAlignment="1" applyProtection="1">
      <alignment horizontal="center" vertical="center"/>
    </xf>
    <xf numFmtId="0" fontId="4" fillId="0" borderId="5" xfId="0" applyFont="1" applyBorder="1" applyProtection="1">
      <alignmen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49" fontId="4" fillId="0" borderId="1" xfId="0" applyNumberFormat="1" applyFont="1" applyBorder="1" applyAlignment="1" applyProtection="1">
      <alignment horizontal="center" vertical="center"/>
    </xf>
    <xf numFmtId="0" fontId="4" fillId="0" borderId="6" xfId="0" applyFont="1" applyBorder="1" applyProtection="1">
      <alignment vertical="center"/>
    </xf>
    <xf numFmtId="0" fontId="4" fillId="3" borderId="1" xfId="0" applyFont="1" applyFill="1" applyBorder="1" applyAlignment="1" applyProtection="1">
      <alignment horizontal="left" vertical="center"/>
    </xf>
    <xf numFmtId="49" fontId="4" fillId="0" borderId="6" xfId="0" applyNumberFormat="1" applyFont="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49" fontId="4" fillId="0" borderId="22" xfId="0" applyNumberFormat="1" applyFont="1" applyBorder="1" applyAlignment="1" applyProtection="1">
      <alignment horizontal="center" vertical="center"/>
    </xf>
    <xf numFmtId="0" fontId="7" fillId="2" borderId="7"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wrapText="1"/>
    </xf>
    <xf numFmtId="0" fontId="4" fillId="3" borderId="1" xfId="0" applyFont="1" applyFill="1" applyBorder="1" applyAlignment="1" applyProtection="1">
      <alignment horizontal="left"/>
    </xf>
    <xf numFmtId="0" fontId="4" fillId="0" borderId="32" xfId="0" applyNumberFormat="1" applyFont="1" applyFill="1" applyBorder="1" applyAlignment="1" applyProtection="1">
      <alignment horizontal="center" vertical="center"/>
    </xf>
    <xf numFmtId="49" fontId="6" fillId="2" borderId="7" xfId="0" applyNumberFormat="1" applyFont="1" applyFill="1" applyBorder="1" applyAlignment="1" applyProtection="1">
      <alignment horizontal="center" vertical="center"/>
    </xf>
    <xf numFmtId="49" fontId="4" fillId="0" borderId="26" xfId="0" applyNumberFormat="1" applyFont="1" applyBorder="1" applyAlignment="1" applyProtection="1">
      <alignment horizontal="center" vertical="center"/>
    </xf>
    <xf numFmtId="0" fontId="4" fillId="0" borderId="31" xfId="0" applyNumberFormat="1" applyFont="1" applyFill="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1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Border="1" applyAlignment="1" applyProtection="1">
      <alignment horizontal="left" vertical="center"/>
    </xf>
    <xf numFmtId="49" fontId="4" fillId="0" borderId="2"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29" xfId="0" applyFont="1" applyBorder="1" applyProtection="1">
      <alignment vertical="center"/>
    </xf>
    <xf numFmtId="0" fontId="4" fillId="0" borderId="0" xfId="0" applyNumberFormat="1" applyFont="1" applyAlignment="1" applyProtection="1">
      <alignment vertical="center"/>
    </xf>
    <xf numFmtId="0" fontId="4" fillId="0" borderId="33" xfId="0" applyFont="1" applyBorder="1" applyProtection="1">
      <alignment vertical="center"/>
    </xf>
    <xf numFmtId="0" fontId="4" fillId="0" borderId="0" xfId="0" applyFont="1" applyAlignment="1" applyProtection="1">
      <alignment vertical="center"/>
    </xf>
    <xf numFmtId="0" fontId="4" fillId="0" borderId="4"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center" indent="1"/>
      <protection locked="0"/>
    </xf>
    <xf numFmtId="176" fontId="4" fillId="0" borderId="1" xfId="0" applyNumberFormat="1" applyFont="1" applyFill="1" applyBorder="1" applyAlignment="1" applyProtection="1">
      <alignment horizontal="left" vertical="center" indent="1"/>
      <protection locked="0"/>
    </xf>
    <xf numFmtId="176" fontId="4" fillId="0" borderId="7" xfId="0" applyNumberFormat="1" applyFont="1" applyFill="1" applyBorder="1" applyAlignment="1" applyProtection="1">
      <alignment horizontal="left" vertical="center" indent="1"/>
      <protection locked="0"/>
    </xf>
    <xf numFmtId="177" fontId="4" fillId="0" borderId="1" xfId="0" applyNumberFormat="1" applyFont="1" applyFill="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left" vertical="center" shrinkToFit="1"/>
    </xf>
    <xf numFmtId="49" fontId="4" fillId="0" borderId="16"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center" vertical="center" wrapText="1"/>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49" fontId="4" fillId="0" borderId="20" xfId="0" applyNumberFormat="1" applyFont="1" applyFill="1" applyBorder="1" applyAlignment="1" applyProtection="1">
      <alignment horizontal="center" vertical="center" wrapText="1"/>
    </xf>
    <xf numFmtId="0" fontId="4" fillId="0" borderId="21" xfId="0" applyFont="1" applyBorder="1" applyAlignment="1" applyProtection="1">
      <alignment vertical="center" wrapText="1"/>
    </xf>
    <xf numFmtId="0" fontId="4" fillId="0" borderId="1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0" fontId="4" fillId="0" borderId="16" xfId="0" applyNumberFormat="1" applyFont="1" applyBorder="1" applyAlignment="1" applyProtection="1">
      <alignment horizontal="center" vertical="center" wrapText="1"/>
    </xf>
    <xf numFmtId="0" fontId="4" fillId="0" borderId="17" xfId="0" applyNumberFormat="1" applyFont="1" applyBorder="1" applyAlignment="1" applyProtection="1">
      <alignment horizontal="center" vertical="center"/>
    </xf>
    <xf numFmtId="49" fontId="6" fillId="2" borderId="7" xfId="0" applyNumberFormat="1" applyFont="1" applyFill="1" applyBorder="1" applyAlignment="1" applyProtection="1">
      <alignment horizontal="center" vertical="center"/>
    </xf>
    <xf numFmtId="49" fontId="6" fillId="2" borderId="24" xfId="0" applyNumberFormat="1" applyFont="1" applyFill="1" applyBorder="1" applyAlignment="1" applyProtection="1">
      <alignment horizontal="center" vertical="center"/>
    </xf>
    <xf numFmtId="49" fontId="6" fillId="2" borderId="8" xfId="0" applyNumberFormat="1" applyFont="1" applyFill="1" applyBorder="1" applyAlignment="1" applyProtection="1">
      <alignment horizontal="center" vertical="center"/>
    </xf>
    <xf numFmtId="49" fontId="6" fillId="2" borderId="23" xfId="0" applyNumberFormat="1" applyFont="1" applyFill="1" applyBorder="1" applyAlignment="1" applyProtection="1">
      <alignment horizontal="center" vertical="center"/>
    </xf>
    <xf numFmtId="49" fontId="6" fillId="2" borderId="9" xfId="0" applyNumberFormat="1" applyFont="1" applyFill="1" applyBorder="1" applyAlignment="1" applyProtection="1">
      <alignment horizontal="center" vertical="center"/>
    </xf>
    <xf numFmtId="49" fontId="6" fillId="2" borderId="25"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center" vertical="center" wrapText="1"/>
    </xf>
    <xf numFmtId="49" fontId="4" fillId="0" borderId="19" xfId="0" applyNumberFormat="1" applyFont="1" applyFill="1" applyBorder="1" applyAlignment="1" applyProtection="1">
      <alignment horizontal="center" vertical="center" wrapText="1"/>
    </xf>
    <xf numFmtId="0" fontId="4" fillId="0" borderId="0" xfId="0" applyNumberFormat="1" applyFont="1" applyAlignment="1" applyProtection="1">
      <alignment horizontal="left" vertical="center"/>
      <protection locked="0"/>
    </xf>
  </cellXfs>
  <cellStyles count="1">
    <cellStyle name="標準" xfId="0" builtinId="0"/>
  </cellStyles>
  <dxfs count="2">
    <dxf>
      <font>
        <color theme="1"/>
      </font>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
  <sheetViews>
    <sheetView tabSelected="1" workbookViewId="0">
      <pane xSplit="2" ySplit="5" topLeftCell="C6" activePane="bottomRight" state="frozen"/>
      <selection pane="topRight" activeCell="C1" sqref="C1"/>
      <selection pane="bottomLeft" activeCell="A6" sqref="A6"/>
      <selection pane="bottomRight"/>
    </sheetView>
  </sheetViews>
  <sheetFormatPr defaultColWidth="31.625" defaultRowHeight="12.75" x14ac:dyDescent="0.15"/>
  <cols>
    <col min="1" max="1" width="4" style="14" customWidth="1"/>
    <col min="2" max="2" width="30.75" style="14" customWidth="1"/>
    <col min="3" max="3" width="18" style="15" customWidth="1"/>
    <col min="4" max="4" width="13" style="14" customWidth="1"/>
    <col min="5" max="5" width="11.625" style="17" bestFit="1" customWidth="1"/>
    <col min="6" max="6" width="11.625" style="16" customWidth="1"/>
    <col min="7" max="7" width="17.875" style="17" customWidth="1"/>
    <col min="8" max="8" width="16.875" style="16" customWidth="1"/>
    <col min="9" max="9" width="18.625" style="14" customWidth="1"/>
    <col min="10" max="10" width="68.125" style="14" customWidth="1"/>
    <col min="11" max="11" width="22.25" style="14" bestFit="1" customWidth="1"/>
    <col min="12" max="13" width="31.625" style="14"/>
    <col min="14" max="16384" width="31.625" style="1"/>
  </cols>
  <sheetData>
    <row r="1" spans="1:11" ht="15" customHeight="1" x14ac:dyDescent="0.15">
      <c r="A1" s="13" t="s">
        <v>70</v>
      </c>
      <c r="D1" s="80" t="s">
        <v>89</v>
      </c>
      <c r="E1" s="80"/>
      <c r="F1" s="80"/>
      <c r="G1" s="2" t="s">
        <v>31</v>
      </c>
      <c r="H1" s="59"/>
    </row>
    <row r="2" spans="1:11" ht="15" customHeight="1" x14ac:dyDescent="0.15">
      <c r="D2" s="60"/>
      <c r="E2" s="60"/>
      <c r="F2" s="60"/>
      <c r="G2" s="2" t="s">
        <v>30</v>
      </c>
      <c r="H2" s="59"/>
    </row>
    <row r="3" spans="1:11" ht="6.75" customHeight="1" thickBot="1" x14ac:dyDescent="0.2"/>
    <row r="4" spans="1:11" ht="15" customHeight="1" thickTop="1" x14ac:dyDescent="0.15">
      <c r="A4" s="67" t="s">
        <v>72</v>
      </c>
      <c r="B4" s="67" t="s">
        <v>33</v>
      </c>
      <c r="C4" s="69" t="s">
        <v>88</v>
      </c>
      <c r="D4" s="61" t="s">
        <v>85</v>
      </c>
      <c r="E4" s="70" t="s">
        <v>75</v>
      </c>
      <c r="F4" s="70" t="s">
        <v>76</v>
      </c>
      <c r="G4" s="18" t="s">
        <v>48</v>
      </c>
      <c r="H4" s="19" t="s">
        <v>49</v>
      </c>
      <c r="I4" s="65" t="s">
        <v>66</v>
      </c>
      <c r="J4" s="78" t="s">
        <v>80</v>
      </c>
      <c r="K4" s="63" t="s">
        <v>32</v>
      </c>
    </row>
    <row r="5" spans="1:11" ht="30" customHeight="1" x14ac:dyDescent="0.15">
      <c r="A5" s="68"/>
      <c r="B5" s="68"/>
      <c r="C5" s="68"/>
      <c r="D5" s="62"/>
      <c r="E5" s="71"/>
      <c r="F5" s="71"/>
      <c r="G5" s="20" t="s">
        <v>86</v>
      </c>
      <c r="H5" s="21" t="s">
        <v>87</v>
      </c>
      <c r="I5" s="66"/>
      <c r="J5" s="79"/>
      <c r="K5" s="64"/>
    </row>
    <row r="6" spans="1:11" ht="15" customHeight="1" x14ac:dyDescent="0.15">
      <c r="A6" s="22">
        <v>1</v>
      </c>
      <c r="B6" s="23" t="s">
        <v>34</v>
      </c>
      <c r="C6" s="52" t="s">
        <v>24</v>
      </c>
      <c r="D6" s="24" t="s">
        <v>28</v>
      </c>
      <c r="E6" s="12"/>
      <c r="F6" s="12"/>
      <c r="G6" s="74" t="s">
        <v>64</v>
      </c>
      <c r="H6" s="75"/>
      <c r="I6" s="7" t="s">
        <v>28</v>
      </c>
      <c r="J6" s="6"/>
      <c r="K6" s="25" t="s">
        <v>67</v>
      </c>
    </row>
    <row r="7" spans="1:11" ht="15" customHeight="1" thickBot="1" x14ac:dyDescent="0.2">
      <c r="A7" s="26">
        <v>2</v>
      </c>
      <c r="B7" s="27" t="s">
        <v>35</v>
      </c>
      <c r="C7" s="53" t="s">
        <v>23</v>
      </c>
      <c r="D7" s="28" t="s">
        <v>28</v>
      </c>
      <c r="E7" s="10"/>
      <c r="F7" s="10"/>
      <c r="G7" s="72" t="s">
        <v>65</v>
      </c>
      <c r="H7" s="73"/>
      <c r="I7" s="3" t="s">
        <v>28</v>
      </c>
      <c r="J7" s="6"/>
      <c r="K7" s="29" t="s">
        <v>68</v>
      </c>
    </row>
    <row r="8" spans="1:11" ht="15" customHeight="1" thickBot="1" x14ac:dyDescent="0.2">
      <c r="A8" s="26">
        <v>3</v>
      </c>
      <c r="B8" s="30" t="s">
        <v>0</v>
      </c>
      <c r="C8" s="54">
        <v>3.0000000000000001E-3</v>
      </c>
      <c r="D8" s="31" t="s">
        <v>29</v>
      </c>
      <c r="E8" s="5"/>
      <c r="F8" s="5"/>
      <c r="G8" s="26" t="str">
        <f t="shared" ref="G8:G14" si="0">IF(ISBLANK(E8),"",IF(E8&lt;=(C8*0.1),"1/10以下",IF(E8&lt;=(C8*0.2),"1/5以下","×")))</f>
        <v/>
      </c>
      <c r="H8" s="32" t="str">
        <f t="shared" ref="H8:H13" si="1">IF(ISBLANK(F8),"",IF(F8&lt;=(C8*0.5),"1/2以下","×"))</f>
        <v/>
      </c>
      <c r="I8" s="3" t="str">
        <f t="shared" ref="I8:I13" si="2">IF(ISBLANK(F8),"",IF(H8="1/2以下","1回/3年",IF(G8="1/10以下","1回/3年",IF(G8="1/5以下","1回/年","1回/3月"))))</f>
        <v/>
      </c>
      <c r="J8" s="6" t="str">
        <f>IF(ISBLANK(F8),"",IF(H8="1/2以下","原水、水源及びその周辺の状況を勘案し検査の必要がないと認められる場合",IF(G8="×","","原水の水質が大きく変わるおそれが少ないと認められる場合")))</f>
        <v/>
      </c>
      <c r="K8" s="29" t="s">
        <v>81</v>
      </c>
    </row>
    <row r="9" spans="1:11" ht="15" customHeight="1" thickBot="1" x14ac:dyDescent="0.2">
      <c r="A9" s="26">
        <v>4</v>
      </c>
      <c r="B9" s="30" t="s">
        <v>54</v>
      </c>
      <c r="C9" s="54">
        <v>5.0000000000000001E-4</v>
      </c>
      <c r="D9" s="31" t="s">
        <v>29</v>
      </c>
      <c r="E9" s="5"/>
      <c r="F9" s="5"/>
      <c r="G9" s="26" t="str">
        <f t="shared" si="0"/>
        <v/>
      </c>
      <c r="H9" s="32" t="str">
        <f t="shared" si="1"/>
        <v/>
      </c>
      <c r="I9" s="3" t="str">
        <f t="shared" si="2"/>
        <v/>
      </c>
      <c r="J9" s="6" t="str">
        <f>IF(ISBLANK(F9),"",IF(H9="1/2以下","原水、水源及びその周辺の状況を勘案し検査の必要がないと認められる場合",IF(G9="×","","原水の水質が大きく変わるおそれが少ないと認められる場合")))</f>
        <v/>
      </c>
      <c r="K9" s="29" t="s">
        <v>81</v>
      </c>
    </row>
    <row r="10" spans="1:11" ht="15" customHeight="1" thickBot="1" x14ac:dyDescent="0.2">
      <c r="A10" s="26">
        <v>5</v>
      </c>
      <c r="B10" s="30" t="s">
        <v>50</v>
      </c>
      <c r="C10" s="54">
        <v>0.01</v>
      </c>
      <c r="D10" s="31" t="s">
        <v>29</v>
      </c>
      <c r="E10" s="5"/>
      <c r="F10" s="5"/>
      <c r="G10" s="26" t="str">
        <f t="shared" si="0"/>
        <v/>
      </c>
      <c r="H10" s="32" t="str">
        <f t="shared" si="1"/>
        <v/>
      </c>
      <c r="I10" s="3" t="str">
        <f t="shared" si="2"/>
        <v/>
      </c>
      <c r="J10" s="6" t="str">
        <f>IF(ISBLANK(F10),"",IF(H10="1/2以下","原水、水源及びその周辺の状況を勘案し検査の必要がないと認められる場合",IF(G10="×","","原水の水質が大きく変わるおそれが少ないと認められる場合")))</f>
        <v/>
      </c>
      <c r="K10" s="29" t="s">
        <v>81</v>
      </c>
    </row>
    <row r="11" spans="1:11" ht="15" customHeight="1" thickBot="1" x14ac:dyDescent="0.2">
      <c r="A11" s="26">
        <v>6</v>
      </c>
      <c r="B11" s="30" t="s">
        <v>55</v>
      </c>
      <c r="C11" s="55">
        <v>0.01</v>
      </c>
      <c r="D11" s="33" t="s">
        <v>29</v>
      </c>
      <c r="E11" s="5"/>
      <c r="F11" s="5"/>
      <c r="G11" s="26" t="str">
        <f t="shared" si="0"/>
        <v/>
      </c>
      <c r="H11" s="32" t="str">
        <f t="shared" si="1"/>
        <v/>
      </c>
      <c r="I11" s="3" t="str">
        <f t="shared" si="2"/>
        <v/>
      </c>
      <c r="J11" s="6" t="str">
        <f>IF(ISBLANK(F11),"",IF(H11="1/2以下","薬品等及び資機材等の使用状況を勘案し検査の必要がないと認められる場合",IF(G11="×","","原水の水質が大きく変わるおそれが少ないと認められる場合")))</f>
        <v/>
      </c>
      <c r="K11" s="29" t="s">
        <v>81</v>
      </c>
    </row>
    <row r="12" spans="1:11" ht="15" customHeight="1" thickBot="1" x14ac:dyDescent="0.2">
      <c r="A12" s="26">
        <v>7</v>
      </c>
      <c r="B12" s="30" t="s">
        <v>36</v>
      </c>
      <c r="C12" s="54">
        <v>0.01</v>
      </c>
      <c r="D12" s="31" t="s">
        <v>29</v>
      </c>
      <c r="E12" s="5"/>
      <c r="F12" s="5"/>
      <c r="G12" s="26" t="str">
        <f t="shared" si="0"/>
        <v/>
      </c>
      <c r="H12" s="32" t="str">
        <f t="shared" si="1"/>
        <v/>
      </c>
      <c r="I12" s="3" t="str">
        <f t="shared" si="2"/>
        <v/>
      </c>
      <c r="J12" s="6" t="str">
        <f>IF(ISBLANK(F12),"",IF(H12="1/2以下","原水、水源及びその周辺の状況を勘案し検査の必要がないと認められる場合",IF(G12="×","","原水の水質が大きく変わるおそれが少ないと認められる場合")))</f>
        <v/>
      </c>
      <c r="K12" s="29" t="s">
        <v>81</v>
      </c>
    </row>
    <row r="13" spans="1:11" ht="15" customHeight="1" thickBot="1" x14ac:dyDescent="0.2">
      <c r="A13" s="26">
        <v>8</v>
      </c>
      <c r="B13" s="30" t="s">
        <v>56</v>
      </c>
      <c r="C13" s="54">
        <v>0.02</v>
      </c>
      <c r="D13" s="31" t="s">
        <v>29</v>
      </c>
      <c r="E13" s="5"/>
      <c r="F13" s="5"/>
      <c r="G13" s="26" t="str">
        <f t="shared" si="0"/>
        <v/>
      </c>
      <c r="H13" s="32" t="str">
        <f t="shared" si="1"/>
        <v/>
      </c>
      <c r="I13" s="3" t="str">
        <f t="shared" si="2"/>
        <v/>
      </c>
      <c r="J13" s="6" t="str">
        <f>IF(ISBLANK(F13),"",IF(H13="1/2以下","薬品等及び資機材等の使用状況を勘案し検査の必要がないと認められる場合",IF(G13="×","","原水の水質が大きく変わるおそれが少ないと認められる場合")))</f>
        <v/>
      </c>
      <c r="K13" s="29" t="s">
        <v>81</v>
      </c>
    </row>
    <row r="14" spans="1:11" ht="15" customHeight="1" thickBot="1" x14ac:dyDescent="0.2">
      <c r="A14" s="26">
        <v>9</v>
      </c>
      <c r="B14" s="30" t="s">
        <v>74</v>
      </c>
      <c r="C14" s="54">
        <v>0.04</v>
      </c>
      <c r="D14" s="31" t="s">
        <v>29</v>
      </c>
      <c r="E14" s="5"/>
      <c r="F14" s="34" t="s">
        <v>77</v>
      </c>
      <c r="G14" s="26" t="str">
        <f t="shared" si="0"/>
        <v/>
      </c>
      <c r="H14" s="34" t="s">
        <v>77</v>
      </c>
      <c r="I14" s="3" t="str">
        <f>IF(ISBLANK(E14),"",IF(G14="1/10以下","1回/3年",IF(G14="1/5以下","1回/年","1回/3月")))</f>
        <v/>
      </c>
      <c r="J14" s="6" t="str">
        <f>IF(ISBLANK(E14),"",IF(G14="×","","原水の水質が大きく変わるおそれが少ないと認められる場合"))</f>
        <v/>
      </c>
      <c r="K14" s="29" t="s">
        <v>69</v>
      </c>
    </row>
    <row r="15" spans="1:11" ht="15" customHeight="1" thickBot="1" x14ac:dyDescent="0.2">
      <c r="A15" s="26">
        <v>10</v>
      </c>
      <c r="B15" s="27" t="s">
        <v>1</v>
      </c>
      <c r="C15" s="54">
        <v>0.01</v>
      </c>
      <c r="D15" s="28" t="s">
        <v>29</v>
      </c>
      <c r="E15" s="11"/>
      <c r="F15" s="11"/>
      <c r="G15" s="72" t="s">
        <v>65</v>
      </c>
      <c r="H15" s="73"/>
      <c r="I15" s="3" t="s">
        <v>29</v>
      </c>
      <c r="J15" s="6"/>
      <c r="K15" s="29" t="s">
        <v>69</v>
      </c>
    </row>
    <row r="16" spans="1:11" ht="15" customHeight="1" thickBot="1" x14ac:dyDescent="0.2">
      <c r="A16" s="26">
        <v>11</v>
      </c>
      <c r="B16" s="30" t="s">
        <v>2</v>
      </c>
      <c r="C16" s="55">
        <v>10</v>
      </c>
      <c r="D16" s="33" t="s">
        <v>29</v>
      </c>
      <c r="E16" s="5"/>
      <c r="F16" s="34" t="s">
        <v>77</v>
      </c>
      <c r="G16" s="26" t="str">
        <f t="shared" ref="G16:G25" si="3">IF(ISBLANK(E16),"",IF(E16&lt;=(C16*0.1),"1/10以下",IF(E16&lt;=(C16*0.2),"1/5以下","×")))</f>
        <v/>
      </c>
      <c r="H16" s="34" t="s">
        <v>77</v>
      </c>
      <c r="I16" s="3" t="str">
        <f>IF(ISBLANK(E16),"",IF(G16="1/10以下","1回/3年",IF(G16="1/5以下","1回/年","1回/3月")))</f>
        <v/>
      </c>
      <c r="J16" s="6" t="str">
        <f>IF(ISBLANK(E16),"",IF(G16="×","","原水の水質が大きく変わるおそれが少ないと認められる場合"))</f>
        <v/>
      </c>
      <c r="K16" s="29" t="s">
        <v>69</v>
      </c>
    </row>
    <row r="17" spans="1:11" ht="15" customHeight="1" thickBot="1" x14ac:dyDescent="0.2">
      <c r="A17" s="26">
        <v>12</v>
      </c>
      <c r="B17" s="30" t="s">
        <v>37</v>
      </c>
      <c r="C17" s="54">
        <v>0.8</v>
      </c>
      <c r="D17" s="31" t="s">
        <v>29</v>
      </c>
      <c r="E17" s="5"/>
      <c r="F17" s="5"/>
      <c r="G17" s="26" t="str">
        <f t="shared" si="3"/>
        <v/>
      </c>
      <c r="H17" s="32" t="str">
        <f t="shared" ref="H17:H25" si="4">IF(ISBLANK(F17),"",IF(F17&lt;=(C17*0.5),"1/2以下","×"))</f>
        <v/>
      </c>
      <c r="I17" s="3" t="str">
        <f t="shared" ref="I17:I25" si="5">IF(ISBLANK(F17),"",IF(H17="1/2以下","1回/3年",IF(G17="1/10以下","1回/3年",IF(G17="1/5以下","1回/年","1回/3月"))))</f>
        <v/>
      </c>
      <c r="J17" s="6" t="str">
        <f>IF(ISBLANK(F17),"",IF(H17="1/2以下","原水、水源及びその周辺の状況を勘案し検査の必要がないと認められる場合",IF(G17="×","","原水の水質が大きく変わるおそれが少ないと認められる場合")))</f>
        <v/>
      </c>
      <c r="K17" s="29" t="s">
        <v>81</v>
      </c>
    </row>
    <row r="18" spans="1:11" ht="15" customHeight="1" thickBot="1" x14ac:dyDescent="0.2">
      <c r="A18" s="26">
        <v>13</v>
      </c>
      <c r="B18" s="30" t="s">
        <v>3</v>
      </c>
      <c r="C18" s="56">
        <v>1</v>
      </c>
      <c r="D18" s="31" t="s">
        <v>29</v>
      </c>
      <c r="E18" s="5"/>
      <c r="F18" s="5"/>
      <c r="G18" s="26" t="str">
        <f t="shared" si="3"/>
        <v/>
      </c>
      <c r="H18" s="32" t="str">
        <f t="shared" si="4"/>
        <v/>
      </c>
      <c r="I18" s="3" t="str">
        <f t="shared" si="5"/>
        <v/>
      </c>
      <c r="J18" s="6" t="str">
        <f>IF(ISBLANK(F18),"",IF(H18="1/2以下","原水、水源及びその周辺の状況を勘案し検査の必要がないと認められる場合",IF(G18="×","","原水の水質が大きく変わるおそれが少ないと認められる場合")))</f>
        <v/>
      </c>
      <c r="K18" s="29" t="s">
        <v>81</v>
      </c>
    </row>
    <row r="19" spans="1:11" ht="15" customHeight="1" thickBot="1" x14ac:dyDescent="0.2">
      <c r="A19" s="26">
        <v>14</v>
      </c>
      <c r="B19" s="30" t="s">
        <v>57</v>
      </c>
      <c r="C19" s="54">
        <v>2E-3</v>
      </c>
      <c r="D19" s="31" t="s">
        <v>29</v>
      </c>
      <c r="E19" s="5"/>
      <c r="F19" s="5"/>
      <c r="G19" s="26" t="str">
        <f t="shared" si="3"/>
        <v/>
      </c>
      <c r="H19" s="32" t="str">
        <f t="shared" si="4"/>
        <v/>
      </c>
      <c r="I19" s="3" t="str">
        <f t="shared" si="5"/>
        <v/>
      </c>
      <c r="J19" s="6" t="str">
        <f t="shared" ref="J19:J25" si="6">IF(ISBLANK(F19),"",IF(H19="1/2以下","近傍の地域における地下水の状況を勘案し検査の必要がないと認められる場合",IF(G19="×","","原水の水質が大きく変わるおそれが少ないと認められる場合")))</f>
        <v/>
      </c>
      <c r="K19" s="29" t="s">
        <v>81</v>
      </c>
    </row>
    <row r="20" spans="1:11" ht="15" customHeight="1" thickBot="1" x14ac:dyDescent="0.2">
      <c r="A20" s="26">
        <v>15</v>
      </c>
      <c r="B20" s="30" t="s">
        <v>51</v>
      </c>
      <c r="C20" s="54">
        <v>0.05</v>
      </c>
      <c r="D20" s="31" t="s">
        <v>29</v>
      </c>
      <c r="E20" s="5"/>
      <c r="F20" s="5"/>
      <c r="G20" s="26" t="str">
        <f t="shared" si="3"/>
        <v/>
      </c>
      <c r="H20" s="32" t="str">
        <f t="shared" si="4"/>
        <v/>
      </c>
      <c r="I20" s="3" t="str">
        <f t="shared" si="5"/>
        <v/>
      </c>
      <c r="J20" s="6" t="str">
        <f t="shared" si="6"/>
        <v/>
      </c>
      <c r="K20" s="29" t="s">
        <v>81</v>
      </c>
    </row>
    <row r="21" spans="1:11" ht="26.25" thickBot="1" x14ac:dyDescent="0.2">
      <c r="A21" s="26">
        <v>16</v>
      </c>
      <c r="B21" s="35" t="s">
        <v>73</v>
      </c>
      <c r="C21" s="54">
        <v>0.04</v>
      </c>
      <c r="D21" s="31" t="s">
        <v>29</v>
      </c>
      <c r="E21" s="5"/>
      <c r="F21" s="5"/>
      <c r="G21" s="26" t="str">
        <f t="shared" si="3"/>
        <v/>
      </c>
      <c r="H21" s="32" t="str">
        <f t="shared" si="4"/>
        <v/>
      </c>
      <c r="I21" s="3" t="str">
        <f t="shared" si="5"/>
        <v/>
      </c>
      <c r="J21" s="6" t="str">
        <f t="shared" si="6"/>
        <v/>
      </c>
      <c r="K21" s="29" t="s">
        <v>81</v>
      </c>
    </row>
    <row r="22" spans="1:11" ht="15" customHeight="1" thickBot="1" x14ac:dyDescent="0.2">
      <c r="A22" s="26">
        <v>17</v>
      </c>
      <c r="B22" s="36" t="s">
        <v>58</v>
      </c>
      <c r="C22" s="54">
        <v>0.02</v>
      </c>
      <c r="D22" s="31" t="s">
        <v>29</v>
      </c>
      <c r="E22" s="5"/>
      <c r="F22" s="5"/>
      <c r="G22" s="26" t="str">
        <f t="shared" si="3"/>
        <v/>
      </c>
      <c r="H22" s="32" t="str">
        <f t="shared" si="4"/>
        <v/>
      </c>
      <c r="I22" s="3" t="str">
        <f t="shared" si="5"/>
        <v/>
      </c>
      <c r="J22" s="6" t="str">
        <f t="shared" si="6"/>
        <v/>
      </c>
      <c r="K22" s="29" t="s">
        <v>81</v>
      </c>
    </row>
    <row r="23" spans="1:11" ht="15" customHeight="1" thickBot="1" x14ac:dyDescent="0.2">
      <c r="A23" s="26">
        <v>18</v>
      </c>
      <c r="B23" s="30" t="s">
        <v>52</v>
      </c>
      <c r="C23" s="54">
        <v>0.01</v>
      </c>
      <c r="D23" s="31" t="s">
        <v>29</v>
      </c>
      <c r="E23" s="5"/>
      <c r="F23" s="5"/>
      <c r="G23" s="26" t="str">
        <f t="shared" si="3"/>
        <v/>
      </c>
      <c r="H23" s="32" t="str">
        <f t="shared" si="4"/>
        <v/>
      </c>
      <c r="I23" s="3" t="str">
        <f t="shared" si="5"/>
        <v/>
      </c>
      <c r="J23" s="6" t="str">
        <f t="shared" si="6"/>
        <v/>
      </c>
      <c r="K23" s="29" t="s">
        <v>81</v>
      </c>
    </row>
    <row r="24" spans="1:11" ht="15" customHeight="1" thickBot="1" x14ac:dyDescent="0.2">
      <c r="A24" s="26">
        <v>19</v>
      </c>
      <c r="B24" s="30" t="s">
        <v>53</v>
      </c>
      <c r="C24" s="54">
        <v>0.01</v>
      </c>
      <c r="D24" s="31" t="s">
        <v>29</v>
      </c>
      <c r="E24" s="5"/>
      <c r="F24" s="5"/>
      <c r="G24" s="26" t="str">
        <f t="shared" si="3"/>
        <v/>
      </c>
      <c r="H24" s="32" t="str">
        <f t="shared" si="4"/>
        <v/>
      </c>
      <c r="I24" s="3" t="str">
        <f t="shared" si="5"/>
        <v/>
      </c>
      <c r="J24" s="6" t="str">
        <f t="shared" si="6"/>
        <v/>
      </c>
      <c r="K24" s="29" t="s">
        <v>81</v>
      </c>
    </row>
    <row r="25" spans="1:11" ht="15" customHeight="1" thickBot="1" x14ac:dyDescent="0.2">
      <c r="A25" s="26">
        <v>20</v>
      </c>
      <c r="B25" s="30" t="s">
        <v>59</v>
      </c>
      <c r="C25" s="54">
        <v>0.01</v>
      </c>
      <c r="D25" s="31" t="s">
        <v>29</v>
      </c>
      <c r="E25" s="5"/>
      <c r="F25" s="5"/>
      <c r="G25" s="26" t="str">
        <f t="shared" si="3"/>
        <v/>
      </c>
      <c r="H25" s="32" t="str">
        <f t="shared" si="4"/>
        <v/>
      </c>
      <c r="I25" s="3" t="str">
        <f t="shared" si="5"/>
        <v/>
      </c>
      <c r="J25" s="6" t="str">
        <f t="shared" si="6"/>
        <v/>
      </c>
      <c r="K25" s="29" t="s">
        <v>81</v>
      </c>
    </row>
    <row r="26" spans="1:11" ht="15" customHeight="1" x14ac:dyDescent="0.15">
      <c r="A26" s="26">
        <v>21</v>
      </c>
      <c r="B26" s="27" t="s">
        <v>71</v>
      </c>
      <c r="C26" s="54">
        <v>0.6</v>
      </c>
      <c r="D26" s="31" t="s">
        <v>29</v>
      </c>
      <c r="E26" s="10"/>
      <c r="F26" s="10"/>
      <c r="G26" s="72" t="s">
        <v>65</v>
      </c>
      <c r="H26" s="73"/>
      <c r="I26" s="3" t="s">
        <v>29</v>
      </c>
      <c r="J26" s="6"/>
      <c r="K26" s="29" t="s">
        <v>69</v>
      </c>
    </row>
    <row r="27" spans="1:11" ht="15" customHeight="1" x14ac:dyDescent="0.15">
      <c r="A27" s="26">
        <v>22</v>
      </c>
      <c r="B27" s="27" t="s">
        <v>4</v>
      </c>
      <c r="C27" s="54">
        <v>0.02</v>
      </c>
      <c r="D27" s="28" t="s">
        <v>29</v>
      </c>
      <c r="E27" s="10"/>
      <c r="F27" s="10"/>
      <c r="G27" s="72" t="s">
        <v>65</v>
      </c>
      <c r="H27" s="73"/>
      <c r="I27" s="3" t="s">
        <v>29</v>
      </c>
      <c r="J27" s="6"/>
      <c r="K27" s="29" t="s">
        <v>69</v>
      </c>
    </row>
    <row r="28" spans="1:11" ht="15" customHeight="1" x14ac:dyDescent="0.15">
      <c r="A28" s="26">
        <v>23</v>
      </c>
      <c r="B28" s="27" t="s">
        <v>38</v>
      </c>
      <c r="C28" s="54">
        <v>0.06</v>
      </c>
      <c r="D28" s="28" t="s">
        <v>29</v>
      </c>
      <c r="E28" s="10"/>
      <c r="F28" s="10"/>
      <c r="G28" s="72" t="s">
        <v>65</v>
      </c>
      <c r="H28" s="73"/>
      <c r="I28" s="3" t="s">
        <v>29</v>
      </c>
      <c r="J28" s="6"/>
      <c r="K28" s="29" t="s">
        <v>69</v>
      </c>
    </row>
    <row r="29" spans="1:11" ht="15" customHeight="1" x14ac:dyDescent="0.15">
      <c r="A29" s="26">
        <v>24</v>
      </c>
      <c r="B29" s="27" t="s">
        <v>5</v>
      </c>
      <c r="C29" s="54">
        <v>0.03</v>
      </c>
      <c r="D29" s="28" t="s">
        <v>29</v>
      </c>
      <c r="E29" s="10"/>
      <c r="F29" s="10"/>
      <c r="G29" s="72" t="s">
        <v>65</v>
      </c>
      <c r="H29" s="73"/>
      <c r="I29" s="3" t="s">
        <v>29</v>
      </c>
      <c r="J29" s="6"/>
      <c r="K29" s="29" t="s">
        <v>69</v>
      </c>
    </row>
    <row r="30" spans="1:11" ht="15" customHeight="1" x14ac:dyDescent="0.15">
      <c r="A30" s="26">
        <v>25</v>
      </c>
      <c r="B30" s="27" t="s">
        <v>39</v>
      </c>
      <c r="C30" s="54">
        <v>0.1</v>
      </c>
      <c r="D30" s="28" t="s">
        <v>29</v>
      </c>
      <c r="E30" s="10"/>
      <c r="F30" s="10"/>
      <c r="G30" s="72" t="s">
        <v>65</v>
      </c>
      <c r="H30" s="73"/>
      <c r="I30" s="3" t="s">
        <v>29</v>
      </c>
      <c r="J30" s="6"/>
      <c r="K30" s="29" t="s">
        <v>69</v>
      </c>
    </row>
    <row r="31" spans="1:11" ht="15" customHeight="1" x14ac:dyDescent="0.15">
      <c r="A31" s="26">
        <v>26</v>
      </c>
      <c r="B31" s="27" t="s">
        <v>6</v>
      </c>
      <c r="C31" s="54">
        <v>0.01</v>
      </c>
      <c r="D31" s="28" t="s">
        <v>29</v>
      </c>
      <c r="E31" s="10"/>
      <c r="F31" s="10"/>
      <c r="G31" s="72" t="s">
        <v>65</v>
      </c>
      <c r="H31" s="73"/>
      <c r="I31" s="3" t="s">
        <v>29</v>
      </c>
      <c r="J31" s="9" t="s">
        <v>78</v>
      </c>
      <c r="K31" s="29" t="s">
        <v>81</v>
      </c>
    </row>
    <row r="32" spans="1:11" ht="15" customHeight="1" x14ac:dyDescent="0.15">
      <c r="A32" s="26">
        <v>27</v>
      </c>
      <c r="B32" s="27" t="s">
        <v>7</v>
      </c>
      <c r="C32" s="54">
        <v>0.1</v>
      </c>
      <c r="D32" s="28" t="s">
        <v>29</v>
      </c>
      <c r="E32" s="10"/>
      <c r="F32" s="10"/>
      <c r="G32" s="72" t="s">
        <v>65</v>
      </c>
      <c r="H32" s="73"/>
      <c r="I32" s="3" t="s">
        <v>29</v>
      </c>
      <c r="J32" s="6"/>
      <c r="K32" s="29" t="s">
        <v>69</v>
      </c>
    </row>
    <row r="33" spans="1:11" ht="15" customHeight="1" x14ac:dyDescent="0.15">
      <c r="A33" s="26">
        <v>28</v>
      </c>
      <c r="B33" s="27" t="s">
        <v>8</v>
      </c>
      <c r="C33" s="54">
        <v>0.03</v>
      </c>
      <c r="D33" s="28" t="s">
        <v>29</v>
      </c>
      <c r="E33" s="10"/>
      <c r="F33" s="10"/>
      <c r="G33" s="72" t="s">
        <v>65</v>
      </c>
      <c r="H33" s="73"/>
      <c r="I33" s="3" t="s">
        <v>29</v>
      </c>
      <c r="J33" s="6"/>
      <c r="K33" s="29" t="s">
        <v>69</v>
      </c>
    </row>
    <row r="34" spans="1:11" ht="15" customHeight="1" x14ac:dyDescent="0.15">
      <c r="A34" s="26">
        <v>29</v>
      </c>
      <c r="B34" s="27" t="s">
        <v>40</v>
      </c>
      <c r="C34" s="54">
        <v>0.03</v>
      </c>
      <c r="D34" s="28" t="s">
        <v>29</v>
      </c>
      <c r="E34" s="10"/>
      <c r="F34" s="10"/>
      <c r="G34" s="72" t="s">
        <v>65</v>
      </c>
      <c r="H34" s="73"/>
      <c r="I34" s="3" t="s">
        <v>29</v>
      </c>
      <c r="J34" s="6"/>
      <c r="K34" s="29" t="s">
        <v>69</v>
      </c>
    </row>
    <row r="35" spans="1:11" ht="15" customHeight="1" x14ac:dyDescent="0.15">
      <c r="A35" s="26">
        <v>30</v>
      </c>
      <c r="B35" s="27" t="s">
        <v>41</v>
      </c>
      <c r="C35" s="54">
        <v>0.09</v>
      </c>
      <c r="D35" s="28" t="s">
        <v>29</v>
      </c>
      <c r="E35" s="10"/>
      <c r="F35" s="10"/>
      <c r="G35" s="72" t="s">
        <v>65</v>
      </c>
      <c r="H35" s="73"/>
      <c r="I35" s="3" t="s">
        <v>29</v>
      </c>
      <c r="J35" s="6"/>
      <c r="K35" s="29" t="s">
        <v>69</v>
      </c>
    </row>
    <row r="36" spans="1:11" ht="15" customHeight="1" thickBot="1" x14ac:dyDescent="0.2">
      <c r="A36" s="26">
        <v>31</v>
      </c>
      <c r="B36" s="27" t="s">
        <v>42</v>
      </c>
      <c r="C36" s="54">
        <v>0.08</v>
      </c>
      <c r="D36" s="28" t="s">
        <v>29</v>
      </c>
      <c r="E36" s="11"/>
      <c r="F36" s="11"/>
      <c r="G36" s="72" t="s">
        <v>65</v>
      </c>
      <c r="H36" s="73"/>
      <c r="I36" s="3" t="s">
        <v>29</v>
      </c>
      <c r="J36" s="6"/>
      <c r="K36" s="29" t="s">
        <v>69</v>
      </c>
    </row>
    <row r="37" spans="1:11" ht="15" customHeight="1" thickBot="1" x14ac:dyDescent="0.2">
      <c r="A37" s="26">
        <v>32</v>
      </c>
      <c r="B37" s="30" t="s">
        <v>9</v>
      </c>
      <c r="C37" s="56">
        <v>1</v>
      </c>
      <c r="D37" s="31" t="s">
        <v>29</v>
      </c>
      <c r="E37" s="5"/>
      <c r="F37" s="5"/>
      <c r="G37" s="26" t="str">
        <f t="shared" ref="G37:G42" si="7">IF(ISBLANK(E37),"",IF(E37&lt;=(C37*0.1),"1/10以下",IF(E37&lt;=(C37*0.2),"1/5以下","×")))</f>
        <v/>
      </c>
      <c r="H37" s="32" t="str">
        <f t="shared" ref="H37:H48" si="8">IF(ISBLANK(F37),"",IF(F37&lt;=(C37*0.5),"1/2以下","×"))</f>
        <v/>
      </c>
      <c r="I37" s="3" t="str">
        <f t="shared" ref="I37:I42" si="9">IF(ISBLANK(F37),"",IF(H37="1/2以下","1回/3年",IF(G37="1/10以下","1回/3年",IF(G37="1/5以下","1回/年","1回/3月"))))</f>
        <v/>
      </c>
      <c r="J37" s="6" t="str">
        <f>IF(ISBLANK(F37),"",IF(H37="1/2以下","薬品等及び資機材等の使用状況を勘案し検査の必要がないと認められる場合",IF(G37="×","","原水の水質が大きく変わるおそれが少ないと認められる場合")))</f>
        <v/>
      </c>
      <c r="K37" s="29" t="s">
        <v>81</v>
      </c>
    </row>
    <row r="38" spans="1:11" ht="15" customHeight="1" thickBot="1" x14ac:dyDescent="0.2">
      <c r="A38" s="26">
        <v>33</v>
      </c>
      <c r="B38" s="30" t="s">
        <v>43</v>
      </c>
      <c r="C38" s="54">
        <v>0.2</v>
      </c>
      <c r="D38" s="31" t="s">
        <v>29</v>
      </c>
      <c r="E38" s="5"/>
      <c r="F38" s="5"/>
      <c r="G38" s="26" t="str">
        <f t="shared" si="7"/>
        <v/>
      </c>
      <c r="H38" s="32" t="str">
        <f t="shared" si="8"/>
        <v/>
      </c>
      <c r="I38" s="3" t="str">
        <f t="shared" si="9"/>
        <v/>
      </c>
      <c r="J38" s="6" t="str">
        <f>IF(ISBLANK(F38),"",IF(H38="1/2以下","薬品等及び資機材等の使用状況を勘案し検査の必要がないと認められる場合",IF(G38="×","","原水の水質が大きく変わるおそれが少ないと認められる場合")))</f>
        <v/>
      </c>
      <c r="K38" s="29" t="s">
        <v>81</v>
      </c>
    </row>
    <row r="39" spans="1:11" ht="15" customHeight="1" thickBot="1" x14ac:dyDescent="0.2">
      <c r="A39" s="26">
        <v>34</v>
      </c>
      <c r="B39" s="30" t="s">
        <v>10</v>
      </c>
      <c r="C39" s="54">
        <v>0.3</v>
      </c>
      <c r="D39" s="31" t="s">
        <v>29</v>
      </c>
      <c r="E39" s="5"/>
      <c r="F39" s="5"/>
      <c r="G39" s="26" t="str">
        <f t="shared" si="7"/>
        <v/>
      </c>
      <c r="H39" s="32" t="str">
        <f t="shared" si="8"/>
        <v/>
      </c>
      <c r="I39" s="3" t="str">
        <f t="shared" si="9"/>
        <v/>
      </c>
      <c r="J39" s="6" t="str">
        <f>IF(ISBLANK(F39),"",IF(H39="1/2以下","薬品等及び資機材等の使用状況を勘案し検査の必要がないと認められる場合",IF(G39="×","","原水の水質が大きく変わるおそれが少ないと認められる場合")))</f>
        <v/>
      </c>
      <c r="K39" s="29" t="s">
        <v>81</v>
      </c>
    </row>
    <row r="40" spans="1:11" ht="15" customHeight="1" thickBot="1" x14ac:dyDescent="0.2">
      <c r="A40" s="26">
        <v>35</v>
      </c>
      <c r="B40" s="30" t="s">
        <v>11</v>
      </c>
      <c r="C40" s="56">
        <v>1</v>
      </c>
      <c r="D40" s="31" t="s">
        <v>29</v>
      </c>
      <c r="E40" s="5"/>
      <c r="F40" s="5"/>
      <c r="G40" s="26" t="str">
        <f t="shared" si="7"/>
        <v/>
      </c>
      <c r="H40" s="32" t="str">
        <f t="shared" si="8"/>
        <v/>
      </c>
      <c r="I40" s="3" t="str">
        <f t="shared" si="9"/>
        <v/>
      </c>
      <c r="J40" s="6" t="str">
        <f>IF(ISBLANK(F40),"",IF(H40="1/2以下","薬品等及び資機材等の使用状況を勘案し検査の必要がないと認められる場合",IF(G40="×","","原水の水質が大きく変わるおそれが少ないと認められる場合")))</f>
        <v/>
      </c>
      <c r="K40" s="29" t="s">
        <v>81</v>
      </c>
    </row>
    <row r="41" spans="1:11" ht="15" customHeight="1" thickBot="1" x14ac:dyDescent="0.2">
      <c r="A41" s="26">
        <v>36</v>
      </c>
      <c r="B41" s="30" t="s">
        <v>44</v>
      </c>
      <c r="C41" s="54">
        <v>200</v>
      </c>
      <c r="D41" s="31" t="s">
        <v>29</v>
      </c>
      <c r="E41" s="5"/>
      <c r="F41" s="5"/>
      <c r="G41" s="26" t="str">
        <f t="shared" si="7"/>
        <v/>
      </c>
      <c r="H41" s="32" t="str">
        <f t="shared" si="8"/>
        <v/>
      </c>
      <c r="I41" s="3" t="str">
        <f t="shared" si="9"/>
        <v/>
      </c>
      <c r="J41" s="6" t="str">
        <f>IF(ISBLANK(F41),"",IF(H41="1/2以下","原水、水源及びその周辺の状況を勘案し検査の必要がないと認められる場合",IF(G41="×","","原水の水質が大きく変わるおそれが少ないと認められる場合")))</f>
        <v/>
      </c>
      <c r="K41" s="29" t="s">
        <v>81</v>
      </c>
    </row>
    <row r="42" spans="1:11" ht="15" customHeight="1" thickBot="1" x14ac:dyDescent="0.2">
      <c r="A42" s="26">
        <v>37</v>
      </c>
      <c r="B42" s="30" t="s">
        <v>60</v>
      </c>
      <c r="C42" s="54">
        <v>0.05</v>
      </c>
      <c r="D42" s="31" t="s">
        <v>29</v>
      </c>
      <c r="E42" s="5"/>
      <c r="F42" s="5"/>
      <c r="G42" s="26" t="str">
        <f t="shared" si="7"/>
        <v/>
      </c>
      <c r="H42" s="32" t="str">
        <f t="shared" si="8"/>
        <v/>
      </c>
      <c r="I42" s="3" t="str">
        <f t="shared" si="9"/>
        <v/>
      </c>
      <c r="J42" s="6" t="str">
        <f>IF(ISBLANK(F42),"",IF(H42="1/2以下","原水、水源及びその周辺の状況を勘案し検査の必要がないと認められる場合",IF(G42="×","","原水の水質が大きく変わるおそれが少ないと認められる場合")))</f>
        <v/>
      </c>
      <c r="K42" s="29" t="s">
        <v>81</v>
      </c>
    </row>
    <row r="43" spans="1:11" ht="15" customHeight="1" thickBot="1" x14ac:dyDescent="0.2">
      <c r="A43" s="26">
        <v>38</v>
      </c>
      <c r="B43" s="27" t="s">
        <v>12</v>
      </c>
      <c r="C43" s="54">
        <v>200</v>
      </c>
      <c r="D43" s="28" t="s">
        <v>28</v>
      </c>
      <c r="E43" s="10"/>
      <c r="F43" s="10"/>
      <c r="G43" s="72" t="s">
        <v>65</v>
      </c>
      <c r="H43" s="73"/>
      <c r="I43" s="3" t="s">
        <v>28</v>
      </c>
      <c r="J43" s="6" t="s">
        <v>84</v>
      </c>
      <c r="K43" s="29" t="s">
        <v>67</v>
      </c>
    </row>
    <row r="44" spans="1:11" ht="15" customHeight="1" thickBot="1" x14ac:dyDescent="0.2">
      <c r="A44" s="26">
        <v>39</v>
      </c>
      <c r="B44" s="30" t="s">
        <v>13</v>
      </c>
      <c r="C44" s="54">
        <v>300</v>
      </c>
      <c r="D44" s="31" t="s">
        <v>29</v>
      </c>
      <c r="E44" s="5"/>
      <c r="F44" s="5"/>
      <c r="G44" s="26" t="str">
        <f>IF(ISBLANK(E44),"",IF(E44&lt;=(C44*0.1),"1/10以下",IF(E44&lt;=(C44*0.2),"1/5以下","×")))</f>
        <v/>
      </c>
      <c r="H44" s="32" t="str">
        <f t="shared" si="8"/>
        <v/>
      </c>
      <c r="I44" s="3" t="str">
        <f>IF(ISBLANK(F44),"",IF(H44="1/2以下","1回/3年",IF(G44="1/10以下","1回/3年",IF(G44="1/5以下","1回/年","1回/3月"))))</f>
        <v/>
      </c>
      <c r="J44" s="6" t="str">
        <f>IF(ISBLANK(F44),"",IF(H44="1/2以下","原水、水源及びその周辺の状況を勘案し検査の必要がないと認められる場合",IF(G44="×","","原水の水質が大きく変わるおそれが少ないと認められる場合")))</f>
        <v/>
      </c>
      <c r="K44" s="29" t="s">
        <v>81</v>
      </c>
    </row>
    <row r="45" spans="1:11" ht="15" customHeight="1" thickBot="1" x14ac:dyDescent="0.2">
      <c r="A45" s="26">
        <v>40</v>
      </c>
      <c r="B45" s="30" t="s">
        <v>14</v>
      </c>
      <c r="C45" s="55">
        <v>500</v>
      </c>
      <c r="D45" s="33" t="s">
        <v>29</v>
      </c>
      <c r="E45" s="5"/>
      <c r="F45" s="5"/>
      <c r="G45" s="26" t="str">
        <f>IF(ISBLANK(E45),"",IF(E45&lt;=(C45*0.1),"1/10以下",IF(E45&lt;=(C45*0.2),"1/5以下","×")))</f>
        <v/>
      </c>
      <c r="H45" s="32" t="str">
        <f t="shared" si="8"/>
        <v/>
      </c>
      <c r="I45" s="3" t="str">
        <f>IF(ISBLANK(F45),"",IF(H45="1/2以下","1回/3年",IF(G45="1/10以下","1回/3年",IF(G45="1/5以下","1回/年","1回/3月"))))</f>
        <v/>
      </c>
      <c r="J45" s="6" t="str">
        <f>IF(ISBLANK(F45),"",IF(H45="1/2以下","原水、水源及びその周辺の状況を勘案し検査の必要がないと認められる場合",IF(G45="×","","原水の水質が大きく変わるおそれが少ないと認められる場合")))</f>
        <v/>
      </c>
      <c r="K45" s="29" t="s">
        <v>81</v>
      </c>
    </row>
    <row r="46" spans="1:11" ht="15" customHeight="1" thickBot="1" x14ac:dyDescent="0.2">
      <c r="A46" s="26">
        <v>41</v>
      </c>
      <c r="B46" s="30" t="s">
        <v>15</v>
      </c>
      <c r="C46" s="54">
        <v>0.2</v>
      </c>
      <c r="D46" s="31" t="s">
        <v>29</v>
      </c>
      <c r="E46" s="5"/>
      <c r="F46" s="5"/>
      <c r="G46" s="26" t="str">
        <f>IF(ISBLANK(E46),"",IF(E46&lt;=(C46*0.1),"1/10以下",IF(E46&lt;=(C46*0.2),"1/5以下","×")))</f>
        <v/>
      </c>
      <c r="H46" s="32" t="str">
        <f t="shared" si="8"/>
        <v/>
      </c>
      <c r="I46" s="3" t="str">
        <f>IF(ISBLANK(F46),"",IF(H46="1/2以下","1回/3年",IF(G46="1/10以下","1回/3年",IF(G46="1/5以下","1回/年","1回/3月"))))</f>
        <v/>
      </c>
      <c r="J46" s="6" t="str">
        <f>IF(ISBLANK(F46),"",IF(H46="1/2以下","原水、水源及びその周辺の状況を勘案し検査の必要がないと認められる場合",IF(G46="×","","原水の水質が大きく変わるおそれが少ないと認められる場合")))</f>
        <v/>
      </c>
      <c r="K46" s="29" t="s">
        <v>81</v>
      </c>
    </row>
    <row r="47" spans="1:11" ht="15" customHeight="1" thickBot="1" x14ac:dyDescent="0.2">
      <c r="A47" s="26">
        <v>42</v>
      </c>
      <c r="B47" s="30" t="s">
        <v>61</v>
      </c>
      <c r="C47" s="54">
        <v>1.0000000000000001E-5</v>
      </c>
      <c r="D47" s="28" t="s">
        <v>27</v>
      </c>
      <c r="E47" s="37"/>
      <c r="F47" s="5"/>
      <c r="G47" s="38" t="s">
        <v>79</v>
      </c>
      <c r="H47" s="32" t="str">
        <f t="shared" si="8"/>
        <v/>
      </c>
      <c r="I47" s="3" t="str">
        <f>IF(ISBLANK(F47),"",IF(H47="1/2以下","1回/3年","藻類の発生時期毎月"))</f>
        <v/>
      </c>
      <c r="J47" s="6" t="str">
        <f>IF(ISBLANK(F47),"",IF(H47="1/2以下","藻類の発生状況を勘案し検査の必要がないと認められる場合","水源に藻類の発生が少なく検査を行う必要がないと認められる期間は省略可能"))</f>
        <v/>
      </c>
      <c r="K47" s="29" t="s">
        <v>82</v>
      </c>
    </row>
    <row r="48" spans="1:11" ht="15" customHeight="1" thickBot="1" x14ac:dyDescent="0.2">
      <c r="A48" s="26">
        <v>43</v>
      </c>
      <c r="B48" s="30" t="s">
        <v>62</v>
      </c>
      <c r="C48" s="54">
        <v>1.0000000000000001E-5</v>
      </c>
      <c r="D48" s="39" t="s">
        <v>27</v>
      </c>
      <c r="E48" s="40"/>
      <c r="F48" s="5"/>
      <c r="G48" s="38" t="s">
        <v>79</v>
      </c>
      <c r="H48" s="32" t="str">
        <f t="shared" si="8"/>
        <v/>
      </c>
      <c r="I48" s="3" t="str">
        <f>IF(ISBLANK(F48),"",IF(H48="1/2以下","1回/3年","藻類の発生時期毎月"))</f>
        <v/>
      </c>
      <c r="J48" s="6" t="str">
        <f>IF(ISBLANK(F48),"",IF(H48="1/2以下","藻類の発生状況を勘案し検査の必要がないと認められる場合","水源に藻類の発生が少なく検査を行う必要がないと認められる期間は省略可能"))</f>
        <v/>
      </c>
      <c r="K48" s="29" t="s">
        <v>82</v>
      </c>
    </row>
    <row r="49" spans="1:11" ht="15" customHeight="1" thickBot="1" x14ac:dyDescent="0.2">
      <c r="A49" s="26">
        <v>44</v>
      </c>
      <c r="B49" s="30" t="s">
        <v>16</v>
      </c>
      <c r="C49" s="54">
        <v>0.02</v>
      </c>
      <c r="D49" s="31" t="s">
        <v>29</v>
      </c>
      <c r="E49" s="5"/>
      <c r="F49" s="5"/>
      <c r="G49" s="26" t="str">
        <f>IF(ISBLANK(E49),"",IF(E49&lt;=(C49*0.1),"1/10以下",IF(E49&lt;=(C49*0.2),"1/5以下","×")))</f>
        <v/>
      </c>
      <c r="H49" s="32" t="str">
        <f t="shared" ref="H49:H50" si="10">IF(ISBLANK(F49),"",IF(F49&lt;=(C49*0.5),"1/2以下","×"))</f>
        <v/>
      </c>
      <c r="I49" s="3" t="str">
        <f>IF(ISBLANK(F49),"",IF(H49="1/2以下","1回/3年",IF(G49="1/10以下","1回/3年",IF(G49="1/5以下","1回/年","1回/3月"))))</f>
        <v/>
      </c>
      <c r="J49" s="6" t="str">
        <f>IF(ISBLANK(F49),"",IF(H49="1/2以下","原水、水源及びその周辺の状況を勘案し検査の必要がないと認められる場合",IF(G49="×","","原水の水質が大きく変わるおそれが少ないと認められる場合")))</f>
        <v/>
      </c>
      <c r="K49" s="29" t="s">
        <v>81</v>
      </c>
    </row>
    <row r="50" spans="1:11" ht="15" customHeight="1" thickBot="1" x14ac:dyDescent="0.2">
      <c r="A50" s="26">
        <v>45</v>
      </c>
      <c r="B50" s="30" t="s">
        <v>17</v>
      </c>
      <c r="C50" s="55">
        <v>5.0000000000000001E-3</v>
      </c>
      <c r="D50" s="33" t="s">
        <v>29</v>
      </c>
      <c r="E50" s="5"/>
      <c r="F50" s="5"/>
      <c r="G50" s="26" t="str">
        <f>IF(ISBLANK(E50),"",IF(E50&lt;=(C50*0.1),"1/10以下",IF(E50&lt;=(C50*0.2),"1/5以下","×")))</f>
        <v/>
      </c>
      <c r="H50" s="32" t="str">
        <f t="shared" si="10"/>
        <v/>
      </c>
      <c r="I50" s="3" t="str">
        <f>IF(ISBLANK(F50),"",IF(H50="1/2以下","1回/3年",IF(G50="1/10以下","1回/3年",IF(G50="1/5以下","1回/年","1回/3月"))))</f>
        <v/>
      </c>
      <c r="J50" s="6" t="str">
        <f>IF(ISBLANK(F50),"",IF(H50="1/2以下","原水、水源及びその周辺の状況を勘案し検査の必要がないと認められる場合",IF(G50="×","","原水の水質が大きく変わるおそれが少ないと認められる場合")))</f>
        <v/>
      </c>
      <c r="K50" s="29" t="s">
        <v>81</v>
      </c>
    </row>
    <row r="51" spans="1:11" ht="15" customHeight="1" x14ac:dyDescent="0.15">
      <c r="A51" s="26">
        <v>46</v>
      </c>
      <c r="B51" s="27" t="s">
        <v>26</v>
      </c>
      <c r="C51" s="54">
        <v>3</v>
      </c>
      <c r="D51" s="28" t="s">
        <v>28</v>
      </c>
      <c r="E51" s="41"/>
      <c r="F51" s="41"/>
      <c r="G51" s="72" t="s">
        <v>65</v>
      </c>
      <c r="H51" s="73"/>
      <c r="I51" s="3" t="s">
        <v>28</v>
      </c>
      <c r="J51" s="6" t="s">
        <v>84</v>
      </c>
      <c r="K51" s="29" t="s">
        <v>67</v>
      </c>
    </row>
    <row r="52" spans="1:11" ht="15" customHeight="1" x14ac:dyDescent="0.15">
      <c r="A52" s="26">
        <v>47</v>
      </c>
      <c r="B52" s="42" t="s">
        <v>18</v>
      </c>
      <c r="C52" s="57" t="s">
        <v>25</v>
      </c>
      <c r="D52" s="28" t="s">
        <v>28</v>
      </c>
      <c r="E52" s="10"/>
      <c r="F52" s="10"/>
      <c r="G52" s="72" t="s">
        <v>65</v>
      </c>
      <c r="H52" s="73"/>
      <c r="I52" s="3" t="s">
        <v>28</v>
      </c>
      <c r="J52" s="6" t="s">
        <v>84</v>
      </c>
      <c r="K52" s="29" t="s">
        <v>67</v>
      </c>
    </row>
    <row r="53" spans="1:11" ht="15" customHeight="1" x14ac:dyDescent="0.15">
      <c r="A53" s="26">
        <v>48</v>
      </c>
      <c r="B53" s="42" t="s">
        <v>19</v>
      </c>
      <c r="C53" s="57" t="s">
        <v>63</v>
      </c>
      <c r="D53" s="28" t="s">
        <v>28</v>
      </c>
      <c r="E53" s="10"/>
      <c r="F53" s="10"/>
      <c r="G53" s="72" t="s">
        <v>65</v>
      </c>
      <c r="H53" s="73"/>
      <c r="I53" s="3" t="s">
        <v>28</v>
      </c>
      <c r="J53" s="6" t="s">
        <v>84</v>
      </c>
      <c r="K53" s="29" t="s">
        <v>67</v>
      </c>
    </row>
    <row r="54" spans="1:11" ht="15" customHeight="1" x14ac:dyDescent="0.15">
      <c r="A54" s="26">
        <v>49</v>
      </c>
      <c r="B54" s="42" t="s">
        <v>20</v>
      </c>
      <c r="C54" s="57" t="s">
        <v>45</v>
      </c>
      <c r="D54" s="28" t="s">
        <v>28</v>
      </c>
      <c r="E54" s="10"/>
      <c r="F54" s="10"/>
      <c r="G54" s="72" t="s">
        <v>65</v>
      </c>
      <c r="H54" s="73"/>
      <c r="I54" s="3" t="s">
        <v>28</v>
      </c>
      <c r="J54" s="6" t="s">
        <v>84</v>
      </c>
      <c r="K54" s="29" t="s">
        <v>67</v>
      </c>
    </row>
    <row r="55" spans="1:11" ht="15" customHeight="1" x14ac:dyDescent="0.15">
      <c r="A55" s="43">
        <v>50</v>
      </c>
      <c r="B55" s="42" t="s">
        <v>21</v>
      </c>
      <c r="C55" s="57" t="s">
        <v>46</v>
      </c>
      <c r="D55" s="28" t="s">
        <v>28</v>
      </c>
      <c r="E55" s="10"/>
      <c r="F55" s="10"/>
      <c r="G55" s="72" t="s">
        <v>65</v>
      </c>
      <c r="H55" s="73"/>
      <c r="I55" s="3" t="s">
        <v>28</v>
      </c>
      <c r="J55" s="6" t="s">
        <v>84</v>
      </c>
      <c r="K55" s="29" t="s">
        <v>67</v>
      </c>
    </row>
    <row r="56" spans="1:11" ht="15" customHeight="1" thickBot="1" x14ac:dyDescent="0.2">
      <c r="A56" s="44">
        <v>51</v>
      </c>
      <c r="B56" s="45" t="s">
        <v>22</v>
      </c>
      <c r="C56" s="58" t="s">
        <v>47</v>
      </c>
      <c r="D56" s="46" t="s">
        <v>28</v>
      </c>
      <c r="E56" s="47"/>
      <c r="F56" s="47"/>
      <c r="G56" s="76" t="s">
        <v>65</v>
      </c>
      <c r="H56" s="77"/>
      <c r="I56" s="4" t="s">
        <v>28</v>
      </c>
      <c r="J56" s="8" t="s">
        <v>83</v>
      </c>
      <c r="K56" s="48" t="s">
        <v>67</v>
      </c>
    </row>
    <row r="57" spans="1:11" ht="13.5" thickTop="1" x14ac:dyDescent="0.15">
      <c r="H57" s="49"/>
      <c r="J57" s="50"/>
    </row>
    <row r="58" spans="1:11" x14ac:dyDescent="0.15">
      <c r="A58" s="51"/>
      <c r="K58" s="17"/>
    </row>
    <row r="59" spans="1:11" ht="3" customHeight="1" x14ac:dyDescent="0.15"/>
    <row r="62" spans="1:11" x14ac:dyDescent="0.15">
      <c r="G62" s="16"/>
    </row>
  </sheetData>
  <sheetProtection password="C6E1" sheet="1" formatCells="0"/>
  <mergeCells count="31">
    <mergeCell ref="G54:H54"/>
    <mergeCell ref="G55:H55"/>
    <mergeCell ref="G56:H56"/>
    <mergeCell ref="J4:J5"/>
    <mergeCell ref="D1:F1"/>
    <mergeCell ref="G51:H51"/>
    <mergeCell ref="G52:H52"/>
    <mergeCell ref="G53:H53"/>
    <mergeCell ref="G33:H33"/>
    <mergeCell ref="G34:H34"/>
    <mergeCell ref="G35:H35"/>
    <mergeCell ref="G36:H36"/>
    <mergeCell ref="G43:H43"/>
    <mergeCell ref="G28:H28"/>
    <mergeCell ref="G29:H29"/>
    <mergeCell ref="G30:H30"/>
    <mergeCell ref="G31:H31"/>
    <mergeCell ref="G32:H32"/>
    <mergeCell ref="G6:H6"/>
    <mergeCell ref="G7:H7"/>
    <mergeCell ref="G15:H15"/>
    <mergeCell ref="G26:H26"/>
    <mergeCell ref="G27:H27"/>
    <mergeCell ref="D4:D5"/>
    <mergeCell ref="K4:K5"/>
    <mergeCell ref="I4:I5"/>
    <mergeCell ref="A4:A5"/>
    <mergeCell ref="B4:B5"/>
    <mergeCell ref="C4:C5"/>
    <mergeCell ref="F4:F5"/>
    <mergeCell ref="E4:E5"/>
  </mergeCells>
  <phoneticPr fontId="1"/>
  <conditionalFormatting sqref="I6:I56">
    <cfRule type="containsText" dxfId="1" priority="1" stopIfTrue="1" operator="containsText" text="/">
      <formula>NOT(ISERROR(SEARCH("/",I6)))</formula>
    </cfRule>
  </conditionalFormatting>
  <pageMargins left="0.98425196850393704" right="0.39370078740157483" top="0.94488188976377963" bottom="0.19685039370078741" header="0.51181102362204722" footer="0.19685039370078741"/>
  <pageSetup paperSize="8" scale="84"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F73618E7-C4E5-43A1-A733-316D9B9A4F94}">
            <xm:f>NOT(ISERROR(SEARCH("毎月",I6)))</xm:f>
            <xm:f>"毎月"</xm:f>
            <x14:dxf>
              <font>
                <color theme="1"/>
              </font>
              <fill>
                <patternFill>
                  <bgColor rgb="FFFFFF00"/>
                </patternFill>
              </fill>
            </x14:dxf>
          </x14:cfRule>
          <xm:sqref>I6:I56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井水等判定シート 原本</vt:lpstr>
    </vt:vector>
  </TitlesOfParts>
  <Company>千葉市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石渡　奈美枝</dc:creator>
  <cp:lastModifiedBy>千葉市</cp:lastModifiedBy>
  <cp:lastPrinted>2020-06-10T04:14:00Z</cp:lastPrinted>
  <dcterms:created xsi:type="dcterms:W3CDTF">2004-04-15T06:10:18Z</dcterms:created>
  <dcterms:modified xsi:type="dcterms:W3CDTF">2020-06-11T01:12:24Z</dcterms:modified>
</cp:coreProperties>
</file>